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94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95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tables/table96.xml" ContentType="application/vnd.openxmlformats-officedocument.spreadsheetml.table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tables/table97.xml" ContentType="application/vnd.openxmlformats-officedocument.spreadsheetml.table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tables/table98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tables/table99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tables/table102.xml" ContentType="application/vnd.openxmlformats-officedocument.spreadsheetml.table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tables/table103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tables/table104.xml" ContentType="application/vnd.openxmlformats-officedocument.spreadsheetml.table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tables/table107.xml" ContentType="application/vnd.openxmlformats-officedocument.spreadsheetml.table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tables/table108.xml" ContentType="application/vnd.openxmlformats-officedocument.spreadsheetml.table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tables/table109.xml" ContentType="application/vnd.openxmlformats-officedocument.spreadsheetml.table+xml"/>
  <Override PartName="/xl/comments15.xml" ContentType="application/vnd.openxmlformats-officedocument.spreadsheetml.comments+xml"/>
  <Override PartName="/xl/threadedComments/threadedComment15.xml" ContentType="application/vnd.ms-excel.threadedcomments+xml"/>
  <Override PartName="/xl/tables/table110.xml" ContentType="application/vnd.openxmlformats-officedocument.spreadsheetml.table+xml"/>
  <Override PartName="/xl/comments16.xml" ContentType="application/vnd.openxmlformats-officedocument.spreadsheetml.comments+xml"/>
  <Override PartName="/xl/threadedComments/threadedComment16.xml" ContentType="application/vnd.ms-excel.threadedcomments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comments17.xml" ContentType="application/vnd.openxmlformats-officedocument.spreadsheetml.comments+xml"/>
  <Override PartName="/xl/threadedComments/threadedComment17.xml" ContentType="application/vnd.ms-excel.threadedcomments+xml"/>
  <Override PartName="/xl/tables/table115.xml" ContentType="application/vnd.openxmlformats-officedocument.spreadsheetml.table+xml"/>
  <Override PartName="/xl/comments18.xml" ContentType="application/vnd.openxmlformats-officedocument.spreadsheetml.comments+xml"/>
  <Override PartName="/xl/threadedComments/threadedComment18.xml" ContentType="application/vnd.ms-excel.threadedcomments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comments19.xml" ContentType="application/vnd.openxmlformats-officedocument.spreadsheetml.comments+xml"/>
  <Override PartName="/xl/threadedComments/threadedComment19.xml" ContentType="application/vnd.ms-excel.threadedcomments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comments20.xml" ContentType="application/vnd.openxmlformats-officedocument.spreadsheetml.comments+xml"/>
  <Override PartName="/xl/threadedComments/threadedComment20.xml" ContentType="application/vnd.ms-excel.threadedcomments+xml"/>
  <Override PartName="/xl/tables/table121.xml" ContentType="application/vnd.openxmlformats-officedocument.spreadsheetml.table+xml"/>
  <Override PartName="/xl/comments21.xml" ContentType="application/vnd.openxmlformats-officedocument.spreadsheetml.comments+xml"/>
  <Override PartName="/xl/threadedComments/threadedComment21.xml" ContentType="application/vnd.ms-excel.threadedcomments+xml"/>
  <Override PartName="/xl/tables/table122.xml" ContentType="application/vnd.openxmlformats-officedocument.spreadsheetml.table+xml"/>
  <Override PartName="/xl/comments22.xml" ContentType="application/vnd.openxmlformats-officedocument.spreadsheetml.comments+xml"/>
  <Override PartName="/xl/threadedComments/threadedComment22.xml" ContentType="application/vnd.ms-excel.threadedcomments+xml"/>
  <Override PartName="/xl/tables/table123.xml" ContentType="application/vnd.openxmlformats-officedocument.spreadsheetml.table+xml"/>
  <Override PartName="/xl/comments23.xml" ContentType="application/vnd.openxmlformats-officedocument.spreadsheetml.comments+xml"/>
  <Override PartName="/xl/threadedComments/threadedComment23.xml" ContentType="application/vnd.ms-excel.threadedcomments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comments24.xml" ContentType="application/vnd.openxmlformats-officedocument.spreadsheetml.comments+xml"/>
  <Override PartName="/xl/threadedComments/threadedComment24.xml" ContentType="application/vnd.ms-excel.threadedcomments+xml"/>
  <Override PartName="/xl/tables/table128.xml" ContentType="application/vnd.openxmlformats-officedocument.spreadsheetml.table+xml"/>
  <Override PartName="/xl/comments25.xml" ContentType="application/vnd.openxmlformats-officedocument.spreadsheetml.comments+xml"/>
  <Override PartName="/xl/threadedComments/threadedComment25.xml" ContentType="application/vnd.ms-excel.threadedcomments+xml"/>
  <Override PartName="/xl/tables/table129.xml" ContentType="application/vnd.openxmlformats-officedocument.spreadsheetml.table+xml"/>
  <Override PartName="/xl/comments26.xml" ContentType="application/vnd.openxmlformats-officedocument.spreadsheetml.comments+xml"/>
  <Override PartName="/xl/threadedComments/threadedComment26.xml" ContentType="application/vnd.ms-excel.threadedcomments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comments27.xml" ContentType="application/vnd.openxmlformats-officedocument.spreadsheetml.comments+xml"/>
  <Override PartName="/xl/threadedComments/threadedComment27.xml" ContentType="application/vnd.ms-excel.threadedcomments+xml"/>
  <Override PartName="/xl/tables/table134.xml" ContentType="application/vnd.openxmlformats-officedocument.spreadsheetml.table+xml"/>
  <Override PartName="/xl/comments28.xml" ContentType="application/vnd.openxmlformats-officedocument.spreadsheetml.comments+xml"/>
  <Override PartName="/xl/threadedComments/threadedComment28.xml" ContentType="application/vnd.ms-excel.threadedcomments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comments29.xml" ContentType="application/vnd.openxmlformats-officedocument.spreadsheetml.comments+xml"/>
  <Override PartName="/xl/threadedComments/threadedComment29.xml" ContentType="application/vnd.ms-excel.threadedcomments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comments30.xml" ContentType="application/vnd.openxmlformats-officedocument.spreadsheetml.comments+xml"/>
  <Override PartName="/xl/threadedComments/threadedComment30.xml" ContentType="application/vnd.ms-excel.threadedcomments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comments31.xml" ContentType="application/vnd.openxmlformats-officedocument.spreadsheetml.comments+xml"/>
  <Override PartName="/xl/threadedComments/threadedComment31.xml" ContentType="application/vnd.ms-excel.threadedcomments+xml"/>
  <Override PartName="/xl/tables/table142.xml" ContentType="application/vnd.openxmlformats-officedocument.spreadsheetml.table+xml"/>
  <Override PartName="/xl/comments32.xml" ContentType="application/vnd.openxmlformats-officedocument.spreadsheetml.comments+xml"/>
  <Override PartName="/xl/threadedComments/threadedComment32.xml" ContentType="application/vnd.ms-excel.threadedcomments+xml"/>
  <Override PartName="/xl/tables/table143.xml" ContentType="application/vnd.openxmlformats-officedocument.spreadsheetml.table+xml"/>
  <Override PartName="/xl/comments33.xml" ContentType="application/vnd.openxmlformats-officedocument.spreadsheetml.comments+xml"/>
  <Override PartName="/xl/threadedComments/threadedComment33.xml" ContentType="application/vnd.ms-excel.threadedcomments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comments34.xml" ContentType="application/vnd.openxmlformats-officedocument.spreadsheetml.comments+xml"/>
  <Override PartName="/xl/threadedComments/threadedComment34.xml" ContentType="application/vnd.ms-excel.threadedcomments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comments35.xml" ContentType="application/vnd.openxmlformats-officedocument.spreadsheetml.comments+xml"/>
  <Override PartName="/xl/threadedComments/threadedComment35.xml" ContentType="application/vnd.ms-excel.threadedcomments+xml"/>
  <Override PartName="/xl/tables/table149.xml" ContentType="application/vnd.openxmlformats-officedocument.spreadsheetml.table+xml"/>
  <Override PartName="/xl/comments36.xml" ContentType="application/vnd.openxmlformats-officedocument.spreadsheetml.comments+xml"/>
  <Override PartName="/xl/threadedComments/threadedComment36.xml" ContentType="application/vnd.ms-excel.threadedcomments+xml"/>
  <Override PartName="/xl/tables/table150.xml" ContentType="application/vnd.openxmlformats-officedocument.spreadsheetml.table+xml"/>
  <Override PartName="/xl/comments37.xml" ContentType="application/vnd.openxmlformats-officedocument.spreadsheetml.comments+xml"/>
  <Override PartName="/xl/threadedComments/threadedComment37.xml" ContentType="application/vnd.ms-excel.threadedcomments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comments38.xml" ContentType="application/vnd.openxmlformats-officedocument.spreadsheetml.comments+xml"/>
  <Override PartName="/xl/threadedComments/threadedComment38.xml" ContentType="application/vnd.ms-excel.threadedcomments+xml"/>
  <Override PartName="/xl/tables/table176.xml" ContentType="application/vnd.openxmlformats-officedocument.spreadsheetml.table+xml"/>
  <Override PartName="/xl/comments39.xml" ContentType="application/vnd.openxmlformats-officedocument.spreadsheetml.comments+xml"/>
  <Override PartName="/xl/threadedComments/threadedComment39.xml" ContentType="application/vnd.ms-excel.threadedcomments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Shupe\Desktop\"/>
    </mc:Choice>
  </mc:AlternateContent>
  <xr:revisionPtr revIDLastSave="0" documentId="8_{DC20E981-6D8D-4895-9A0B-6C369ABC4D58}" xr6:coauthVersionLast="47" xr6:coauthVersionMax="47" xr10:uidLastSave="{00000000-0000-0000-0000-000000000000}"/>
  <bookViews>
    <workbookView xWindow="-28920" yWindow="-120" windowWidth="29040" windowHeight="15840" firstSheet="109" activeTab="137" xr2:uid="{00000000-000D-0000-FFFF-FFFF00000000}"/>
  </bookViews>
  <sheets>
    <sheet name="DRAX LA" sheetId="75" state="hidden" r:id="rId1"/>
    <sheet name="GATEWAY PLAZA" sheetId="81" state="hidden" r:id="rId2"/>
    <sheet name="JBS GREELEY" sheetId="84" state="hidden" r:id="rId3"/>
    <sheet name="CUSTOM FOODS" sheetId="87" state="hidden" r:id="rId4"/>
    <sheet name="CUSTOM FOOD PROCESS" sheetId="106" state="hidden" r:id="rId5"/>
    <sheet name="EUROFINS" sheetId="113" state="hidden" r:id="rId6"/>
    <sheet name="US SMOKELESS" sheetId="114" state="hidden" r:id="rId7"/>
    <sheet name="UST LOW VOLT" sheetId="126" state="hidden" r:id="rId8"/>
    <sheet name="BOLTA MTG" sheetId="116" state="hidden" r:id="rId9"/>
    <sheet name="KEURIG " sheetId="117" state="hidden" r:id="rId10"/>
    <sheet name="HUMANA 515" sheetId="118" state="hidden" r:id="rId11"/>
    <sheet name="AMAZON KS" sheetId="119" state="hidden" r:id="rId12"/>
    <sheet name="MICH BLIZZARD" sheetId="120" state="hidden" r:id="rId13"/>
    <sheet name="SYSCO ALASKA" sheetId="121" state="hidden" r:id="rId14"/>
    <sheet name="DARBY CREEK" sheetId="123" state="hidden" r:id="rId15"/>
    <sheet name="DIAGEO WH" sheetId="124" state="hidden" r:id="rId16"/>
    <sheet name="DIAGEO DISTILLERY" sheetId="131" state="hidden" r:id="rId17"/>
    <sheet name="ORICA" sheetId="127" state="hidden" r:id="rId18"/>
    <sheet name="NORTHPOINT" sheetId="128" state="hidden" r:id="rId19"/>
    <sheet name="SOUTHERN WINE" sheetId="129" state="hidden" r:id="rId20"/>
    <sheet name="CHAMPION CM" sheetId="130" state="hidden" r:id="rId21"/>
    <sheet name="SYSCO COLUMBIA" sheetId="133" state="hidden" r:id="rId22"/>
    <sheet name="OAKMONT" sheetId="135" state="hidden" r:id="rId23"/>
    <sheet name="SHRINERS" sheetId="136" state="hidden" r:id="rId24"/>
    <sheet name="TORAY SC-PROJECT" sheetId="137" state="hidden" r:id="rId25"/>
    <sheet name="TORAY PROCESS" sheetId="166" state="hidden" r:id="rId26"/>
    <sheet name="MOVIE TAVERN" sheetId="138" state="hidden" r:id="rId27"/>
    <sheet name="SIA TOYOTA" sheetId="139" state="hidden" r:id="rId28"/>
    <sheet name="KUBOTA" sheetId="141" state="hidden" r:id="rId29"/>
    <sheet name="ATI NICKEL" sheetId="142" state="hidden" r:id="rId30"/>
    <sheet name="HEARTSIDE FOODS" sheetId="143" state="hidden" r:id="rId31"/>
    <sheet name="WEXLER" sheetId="144" state="hidden" r:id="rId32"/>
    <sheet name="VALVOLINE" sheetId="145" state="hidden" r:id="rId33"/>
    <sheet name="AMCOR" sheetId="146" state="hidden" r:id="rId34"/>
    <sheet name="TOWER AUTO" sheetId="147" state="hidden" r:id="rId35"/>
    <sheet name="DRAXELMAIER" sheetId="148" state="hidden" r:id="rId36"/>
    <sheet name="SYSCO HOUSTON" sheetId="149" state="hidden" r:id="rId37"/>
    <sheet name="TOYOTA TV" sheetId="150" state="hidden" r:id="rId38"/>
    <sheet name="SMUCKERS" sheetId="151" state="hidden" r:id="rId39"/>
    <sheet name="SYSCO MI" sheetId="152" state="hidden" r:id="rId40"/>
    <sheet name="TOYOTA PRESS" sheetId="154" state="hidden" r:id="rId41"/>
    <sheet name="VOLVO PAINT" sheetId="153" state="hidden" r:id="rId42"/>
    <sheet name="VOLVO FA JOB" sheetId="181" state="hidden" r:id="rId43"/>
    <sheet name="MICHELIN PH 2" sheetId="156" state="hidden" r:id="rId44"/>
    <sheet name="AMAZON KANSAS CITY" sheetId="157" state="hidden" r:id="rId45"/>
    <sheet name="KTW" sheetId="158" state="hidden" r:id="rId46"/>
    <sheet name="TTAI" sheetId="159" state="hidden" r:id="rId47"/>
    <sheet name="SIA RELOCATE" sheetId="160" state="hidden" r:id="rId48"/>
    <sheet name="TOYOTOMI" sheetId="161" state="hidden" r:id="rId49"/>
    <sheet name="PROJECT SEAL" sheetId="162" state="hidden" r:id="rId50"/>
    <sheet name="MANCHESTER MOB" sheetId="193" state="hidden" r:id="rId51"/>
    <sheet name="SEAL REFRIDGERATION" sheetId="173" state="hidden" r:id="rId52"/>
    <sheet name="SOURCE HOV" sheetId="163" state="hidden" r:id="rId53"/>
    <sheet name="SYSCO GA" sheetId="164" state="hidden" r:id="rId54"/>
    <sheet name="UPS CONTROL WIRING" sheetId="177" state="hidden" r:id="rId55"/>
    <sheet name="YOKAHOMA" sheetId="168" state="hidden" r:id="rId56"/>
    <sheet name="NISHIDA" sheetId="169" state="hidden" r:id="rId57"/>
    <sheet name="HOPE CENTER" sheetId="200" state="hidden" r:id="rId58"/>
    <sheet name="VA MEDICAL" sheetId="170" state="hidden" r:id="rId59"/>
    <sheet name="Project Circle" sheetId="201" state="hidden" r:id="rId60"/>
    <sheet name="BEST WESTERN" sheetId="191" state="hidden" r:id="rId61"/>
    <sheet name="UPS LEX" sheetId="167" state="hidden" r:id="rId62"/>
    <sheet name="CHEETAH" sheetId="176" state="hidden" r:id="rId63"/>
    <sheet name="SYSCO MO" sheetId="178" state="hidden" r:id="rId64"/>
    <sheet name="OHIO VALLEY PRECAST" sheetId="179" state="hidden" r:id="rId65"/>
    <sheet name="SIA SUBARU " sheetId="180" state="hidden" r:id="rId66"/>
    <sheet name="LOGAN ALUM" sheetId="182" state="hidden" r:id="rId67"/>
    <sheet name="MARTINREA" sheetId="184" state="hidden" r:id="rId68"/>
    <sheet name="BGAD LOCKHEED" sheetId="202" state="hidden" r:id="rId69"/>
    <sheet name="MEKECNIE" sheetId="206" state="hidden" r:id="rId70"/>
    <sheet name="TEMA LAB" sheetId="186" state="hidden" r:id="rId71"/>
    <sheet name="MARAKAMI " sheetId="188" state="hidden" r:id="rId72"/>
    <sheet name="SYSCO IL" sheetId="140" state="hidden" r:id="rId73"/>
    <sheet name="HENKEL" sheetId="205" state="hidden" r:id="rId74"/>
    <sheet name="Sysco Grove City" sheetId="199" state="hidden" r:id="rId75"/>
    <sheet name="TMMMS" sheetId="196" state="hidden" r:id="rId76"/>
    <sheet name="SYSCO DENVER" sheetId="192" state="hidden" r:id="rId77"/>
    <sheet name="OG &amp; E" sheetId="194" state="hidden" r:id="rId78"/>
    <sheet name="SYSCO NJ" sheetId="197" state="hidden" r:id="rId79"/>
    <sheet name="SYSCO CHARLOTTE" sheetId="198" state="hidden" r:id="rId80"/>
    <sheet name="SYSCO NEW ORLEANS" sheetId="209" state="hidden" r:id="rId81"/>
    <sheet name="NEWPORT MEATS" sheetId="203" state="hidden" r:id="rId82"/>
    <sheet name="SYSCO AL" sheetId="204" state="hidden" r:id="rId83"/>
    <sheet name="AMAZON CVG" sheetId="219" state="hidden" r:id="rId84"/>
    <sheet name="BEREA COLLEGE" sheetId="207" state="hidden" r:id="rId85"/>
    <sheet name="SYSCO TAMPA " sheetId="208" state="hidden" r:id="rId86"/>
    <sheet name="SYSCO CINNCI" sheetId="214" state="hidden" r:id="rId87"/>
    <sheet name="SYSCO MN" sheetId="217" state="hidden" r:id="rId88"/>
    <sheet name="SYSCO HARRIS" sheetId="225" state="hidden" r:id="rId89"/>
    <sheet name="SYSCO MICHIGAN" sheetId="175" state="hidden" r:id="rId90"/>
    <sheet name="APPLIED MATERIALS" sheetId="257" state="hidden" r:id="rId91"/>
    <sheet name="AWTX" sheetId="255" state="hidden" r:id="rId92"/>
    <sheet name="Sheet Status" sheetId="265" r:id="rId93"/>
    <sheet name="20800277 - ATLAS TUBE" sheetId="281" r:id="rId94"/>
    <sheet name="1000281 - DIAGEO WHS 5,6,7" sheetId="286" r:id="rId95"/>
    <sheet name="1000241 - HAMPTON INN OH" sheetId="275" r:id="rId96"/>
    <sheet name="1000328 - Hampton Inn ARK" sheetId="289" r:id="rId97"/>
    <sheet name="100119 - Hatfield North" sheetId="268" r:id="rId98"/>
    <sheet name="Infiltrator - Combined DONT USE" sheetId="282" state="hidden" r:id="rId99"/>
    <sheet name="Infiltrator - Combined" sheetId="285" r:id="rId100"/>
    <sheet name="2001278 - Main Event" sheetId="297" r:id="rId101"/>
    <sheet name="C20TN02003 - PUBLIX MB" sheetId="245" r:id="rId102"/>
    <sheet name="2000508 -Infiltrator Building 7" sheetId="269" state="hidden" r:id="rId103"/>
    <sheet name="Infiltrator B7 Exp. NS Water Tr" sheetId="280" state="hidden" r:id="rId104"/>
    <sheet name="2000990 - Infiltrator Systems" sheetId="277" state="hidden" r:id="rId105"/>
    <sheet name="TRAVIS AFB" sheetId="252" state="hidden" r:id="rId106"/>
    <sheet name="1000023 - Publix PH 2" sheetId="262" r:id="rId107"/>
    <sheet name="1000219 - RNDC" sheetId="283" r:id="rId108"/>
    <sheet name="1000221 - RIVER RIDGE" sheetId="276" r:id="rId109"/>
    <sheet name="1000265 - Project Storm" sheetId="292" r:id="rId110"/>
    <sheet name="C19CO00431 - VULCAN FL 0431 TK" sheetId="220" r:id="rId111"/>
    <sheet name="40000815 - SYSCO MD" sheetId="279" state="hidden" r:id="rId112"/>
    <sheet name="SYSCO OH" sheetId="115" state="hidden" r:id="rId113"/>
    <sheet name="SYSCO" sheetId="122" r:id="rId114"/>
    <sheet name="Technology - 4000" sheetId="287" r:id="rId115"/>
    <sheet name="2000064 - Infiltrator" sheetId="253" state="hidden" r:id="rId116"/>
    <sheet name="HAMPTON INN OH BH" sheetId="233" state="hidden" r:id="rId117"/>
    <sheet name="20700307 - BURLINGTON - HAMBURG" sheetId="267" state="hidden" r:id="rId118"/>
    <sheet name="PROJECT IRIS MH" sheetId="216" state="hidden" r:id="rId119"/>
    <sheet name="TMMTX - Dejima Line 1 (Phase 3)" sheetId="273" state="hidden" r:id="rId120"/>
    <sheet name="PETERBILT" sheetId="260" state="hidden" r:id="rId121"/>
    <sheet name="SYSCO NASHVILLE" sheetId="212" state="hidden" r:id="rId122"/>
    <sheet name="SATURN MH" sheetId="224" state="hidden" r:id="rId123"/>
    <sheet name="1000292 -  BLUE ORIGIN" sheetId="290" state="hidden" r:id="rId124"/>
    <sheet name="4000772 - SGWS" sheetId="294" r:id="rId125"/>
    <sheet name="1000261 - BLUE ORIGIN" sheetId="293" r:id="rId126"/>
    <sheet name="20720374 - CAROL CO." sheetId="296" r:id="rId127"/>
    <sheet name="1000077 - AMAZON DKY5" sheetId="263" r:id="rId128"/>
    <sheet name="2001082 - TOYOTA TX" sheetId="288" state="hidden" r:id="rId129"/>
    <sheet name="2000759 - OAK PARK" sheetId="271" state="hidden" r:id="rId130"/>
    <sheet name="4002190 - Appharvest" sheetId="291" r:id="rId131"/>
    <sheet name="4002191 - App Harvest - Richmon" sheetId="299" r:id="rId132"/>
    <sheet name="4002190 - App Harvest - Berea" sheetId="301" state="hidden" r:id="rId133"/>
    <sheet name="4002701 - App Harvest - Somerse" sheetId="303" r:id="rId134"/>
    <sheet name="1000380 - App Havest - Richmond" sheetId="305" r:id="rId135"/>
    <sheet name="1000381 - App Harvest - Somerse" sheetId="300" r:id="rId136"/>
    <sheet name="2001638 - DKY5 EV CHARGER" sheetId="302" r:id="rId137"/>
    <sheet name="1000373 - SMOKELESS" sheetId="307" r:id="rId138"/>
    <sheet name="2001919 - RAMBOLL-METALCO" sheetId="304" r:id="rId139"/>
    <sheet name="1000397 - RED STEEL" sheetId="306" r:id="rId140"/>
    <sheet name="1000427 - Lotte" sheetId="308" r:id="rId141"/>
    <sheet name="1000126 - GAP TX" sheetId="266" r:id="rId142"/>
    <sheet name="1000325 - PURINA" sheetId="274" r:id="rId143"/>
    <sheet name="C19KY01007 - DIAGEO LEBANON JH" sheetId="223" r:id="rId144"/>
    <sheet name="2000751 - Porter Memorial" sheetId="295" r:id="rId145"/>
    <sheet name="C19CO00441 - INTEL STOCKER" sheetId="251" r:id="rId146"/>
    <sheet name="LAFAYETTE AIRPORT" sheetId="264" state="hidden" r:id="rId147"/>
    <sheet name="SYSCO TX" sheetId="190" state="hidden" r:id="rId148"/>
    <sheet name="TMMTX" sheetId="261" state="hidden" r:id="rId149"/>
    <sheet name="CONDUENT" sheetId="259" state="hidden" r:id="rId150"/>
    <sheet name="CMWA PARIS RY" sheetId="231" state="hidden" r:id="rId151"/>
    <sheet name="Independent Stave BH" sheetId="236" state="hidden" r:id="rId152"/>
    <sheet name="TGKY LEBANON JH" sheetId="234" state="hidden" r:id="rId153"/>
    <sheet name="SYSCO WI" sheetId="222" state="hidden" r:id="rId154"/>
    <sheet name="LOCKHEED AVON" sheetId="226" state="hidden" r:id="rId155"/>
    <sheet name="BLUEGRASS NAVIGATORS" sheetId="229" state="hidden" r:id="rId156"/>
    <sheet name="LOCKHEED FL" sheetId="230" state="hidden" r:id="rId157"/>
    <sheet name="VULCAN FL 0433 TK" sheetId="221" state="hidden" r:id="rId158"/>
    <sheet name="White Claw JH" sheetId="235" state="hidden" r:id="rId159"/>
    <sheet name="RISE BLDG MS OFFICE" sheetId="240" state="hidden" r:id="rId160"/>
    <sheet name="SYSCO PORTLAND MG" sheetId="239" state="hidden" r:id="rId161"/>
    <sheet name="SYSCO NE MG" sheetId="241" state="hidden" r:id="rId162"/>
    <sheet name="SYSCO OK MG" sheetId="243" state="hidden" r:id="rId163"/>
    <sheet name="SYSCO ID MG" sheetId="242" state="hidden" r:id="rId164"/>
    <sheet name="Sysco FL MG" sheetId="232" state="hidden" r:id="rId165"/>
    <sheet name="AMAZON HEBRON" sheetId="244" state="hidden" r:id="rId166"/>
    <sheet name="TOYOTA AL SG" sheetId="238" state="hidden" r:id="rId167"/>
    <sheet name="YKTA SERVICE " sheetId="248" state="hidden" r:id="rId168"/>
    <sheet name="MTMUS AL" sheetId="249" state="hidden" r:id="rId169"/>
    <sheet name="DAIFUKU" sheetId="256" state="hidden" r:id="rId170"/>
    <sheet name="BURLINGTON" sheetId="246" state="hidden" r:id="rId171"/>
    <sheet name="SYSCO NASHVILLE TN" sheetId="247" state="hidden" r:id="rId172"/>
    <sheet name="FRESNO COUNTY WEST ANNEX" sheetId="250" state="hidden" r:id="rId173"/>
    <sheet name="MATSUI" sheetId="254" state="hidden" r:id="rId174"/>
    <sheet name="TMMX" sheetId="258" state="hidden" r:id="rId175"/>
    <sheet name="2000749 - MHS-E. Louisville" sheetId="272" state="hidden" r:id="rId176"/>
    <sheet name="2000714 - TEMA G-TOWN" sheetId="270" state="hidden" r:id="rId177"/>
    <sheet name="2001722 Oak Park" sheetId="298" r:id="rId178"/>
    <sheet name="1000399 - THOROUGHBRED" sheetId="309" r:id="rId179"/>
    <sheet name="Template" sheetId="7" r:id="rId18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1" i="292" l="1"/>
  <c r="I16" i="286"/>
  <c r="I16" i="307"/>
  <c r="F17" i="286"/>
  <c r="E34" i="309"/>
  <c r="J31" i="309"/>
  <c r="I30" i="309"/>
  <c r="F30" i="309"/>
  <c r="I29" i="309"/>
  <c r="F29" i="309"/>
  <c r="I28" i="309"/>
  <c r="F28" i="309"/>
  <c r="I27" i="309"/>
  <c r="F27" i="309"/>
  <c r="I26" i="309"/>
  <c r="F26" i="309"/>
  <c r="I25" i="309"/>
  <c r="F25" i="309"/>
  <c r="I24" i="309"/>
  <c r="F24" i="309"/>
  <c r="I23" i="309"/>
  <c r="F23" i="309"/>
  <c r="I22" i="309"/>
  <c r="F22" i="309"/>
  <c r="I21" i="309"/>
  <c r="F21" i="309"/>
  <c r="I20" i="309"/>
  <c r="F20" i="309"/>
  <c r="I19" i="309"/>
  <c r="F19" i="309"/>
  <c r="I18" i="309"/>
  <c r="F18" i="309"/>
  <c r="I17" i="309"/>
  <c r="F17" i="309"/>
  <c r="I16" i="309"/>
  <c r="F16" i="309"/>
  <c r="I15" i="309"/>
  <c r="F15" i="309"/>
  <c r="I14" i="309"/>
  <c r="F14" i="309"/>
  <c r="I13" i="309"/>
  <c r="F13" i="309"/>
  <c r="I12" i="309"/>
  <c r="F12" i="309"/>
  <c r="I11" i="309"/>
  <c r="F11" i="309"/>
  <c r="I10" i="309"/>
  <c r="F10" i="309"/>
  <c r="I9" i="309"/>
  <c r="F9" i="309"/>
  <c r="I8" i="309"/>
  <c r="F8" i="309"/>
  <c r="I7" i="309"/>
  <c r="F7" i="309"/>
  <c r="I6" i="309"/>
  <c r="F6" i="309"/>
  <c r="I5" i="309"/>
  <c r="F5" i="309"/>
  <c r="I4" i="309"/>
  <c r="F4" i="309"/>
  <c r="I3" i="309"/>
  <c r="F3" i="309"/>
  <c r="F21" i="306"/>
  <c r="I21" i="306"/>
  <c r="F22" i="306"/>
  <c r="I22" i="306"/>
  <c r="F23" i="306"/>
  <c r="I23" i="306"/>
  <c r="F24" i="306"/>
  <c r="I24" i="306"/>
  <c r="F25" i="306"/>
  <c r="I25" i="306"/>
  <c r="F26" i="306"/>
  <c r="I26" i="306"/>
  <c r="F27" i="306"/>
  <c r="I27" i="306"/>
  <c r="F28" i="306"/>
  <c r="I28" i="306"/>
  <c r="E34" i="308"/>
  <c r="J31" i="308"/>
  <c r="I30" i="308"/>
  <c r="F30" i="308"/>
  <c r="I29" i="308"/>
  <c r="F29" i="308"/>
  <c r="I28" i="308"/>
  <c r="F28" i="308"/>
  <c r="I27" i="308"/>
  <c r="F27" i="308"/>
  <c r="I26" i="308"/>
  <c r="F26" i="308"/>
  <c r="I25" i="308"/>
  <c r="F25" i="308"/>
  <c r="I24" i="308"/>
  <c r="F24" i="308"/>
  <c r="I23" i="308"/>
  <c r="F23" i="308"/>
  <c r="I22" i="308"/>
  <c r="F22" i="308"/>
  <c r="I21" i="308"/>
  <c r="F21" i="308"/>
  <c r="I20" i="308"/>
  <c r="F20" i="308"/>
  <c r="I19" i="308"/>
  <c r="F19" i="308"/>
  <c r="I18" i="308"/>
  <c r="F18" i="308"/>
  <c r="I17" i="308"/>
  <c r="F17" i="308"/>
  <c r="I16" i="308"/>
  <c r="F16" i="308"/>
  <c r="I15" i="308"/>
  <c r="F15" i="308"/>
  <c r="I14" i="308"/>
  <c r="F14" i="308"/>
  <c r="I13" i="308"/>
  <c r="F13" i="308"/>
  <c r="I12" i="308"/>
  <c r="F12" i="308"/>
  <c r="I11" i="308"/>
  <c r="F11" i="308"/>
  <c r="I10" i="308"/>
  <c r="F10" i="308"/>
  <c r="I9" i="308"/>
  <c r="F9" i="308"/>
  <c r="I8" i="308"/>
  <c r="F8" i="308"/>
  <c r="I7" i="308"/>
  <c r="F7" i="308"/>
  <c r="I6" i="308"/>
  <c r="F6" i="308"/>
  <c r="I5" i="308"/>
  <c r="F5" i="308"/>
  <c r="I4" i="308"/>
  <c r="F4" i="308"/>
  <c r="I3" i="308"/>
  <c r="F3" i="308"/>
  <c r="F27" i="292"/>
  <c r="I24" i="292"/>
  <c r="F20" i="306"/>
  <c r="I20" i="306"/>
  <c r="I6" i="297"/>
  <c r="I7" i="297"/>
  <c r="I8" i="297"/>
  <c r="I13" i="307"/>
  <c r="I10" i="300"/>
  <c r="F16" i="292"/>
  <c r="F17" i="292"/>
  <c r="F18" i="292"/>
  <c r="F19" i="292"/>
  <c r="F36" i="292"/>
  <c r="F37" i="292"/>
  <c r="F20" i="292"/>
  <c r="F38" i="292"/>
  <c r="I16" i="292"/>
  <c r="I17" i="292"/>
  <c r="I18" i="292"/>
  <c r="I19" i="292"/>
  <c r="I36" i="292"/>
  <c r="I37" i="292"/>
  <c r="I20" i="292"/>
  <c r="I38" i="292"/>
  <c r="F39" i="292"/>
  <c r="F40" i="292"/>
  <c r="F42" i="292"/>
  <c r="I39" i="292"/>
  <c r="I40" i="292"/>
  <c r="I42" i="292"/>
  <c r="F43" i="292"/>
  <c r="F44" i="292"/>
  <c r="I43" i="292"/>
  <c r="I44" i="292"/>
  <c r="F45" i="292"/>
  <c r="I45" i="292"/>
  <c r="I35" i="292"/>
  <c r="F35" i="292"/>
  <c r="F8" i="300"/>
  <c r="F62" i="262"/>
  <c r="F68" i="262"/>
  <c r="I62" i="262"/>
  <c r="I68" i="262"/>
  <c r="I4" i="300"/>
  <c r="F13" i="306"/>
  <c r="I13" i="306"/>
  <c r="I11" i="292"/>
  <c r="I27" i="292"/>
  <c r="E36" i="306"/>
  <c r="J33" i="306"/>
  <c r="F6" i="306"/>
  <c r="I6" i="306"/>
  <c r="E34" i="307"/>
  <c r="J31" i="307"/>
  <c r="I30" i="307"/>
  <c r="F30" i="307"/>
  <c r="I29" i="307"/>
  <c r="F29" i="307"/>
  <c r="I28" i="307"/>
  <c r="F28" i="307"/>
  <c r="I27" i="307"/>
  <c r="F27" i="307"/>
  <c r="I26" i="307"/>
  <c r="F26" i="307"/>
  <c r="I25" i="307"/>
  <c r="F25" i="307"/>
  <c r="I24" i="307"/>
  <c r="F24" i="307"/>
  <c r="I23" i="307"/>
  <c r="F23" i="307"/>
  <c r="I10" i="307"/>
  <c r="F10" i="307"/>
  <c r="I22" i="307"/>
  <c r="F22" i="307"/>
  <c r="I21" i="307"/>
  <c r="F21" i="307"/>
  <c r="I9" i="307"/>
  <c r="F9" i="307"/>
  <c r="I20" i="307"/>
  <c r="F20" i="307"/>
  <c r="I19" i="307"/>
  <c r="F19" i="307"/>
  <c r="I18" i="307"/>
  <c r="F18" i="307"/>
  <c r="I8" i="307"/>
  <c r="F8" i="307"/>
  <c r="I17" i="307"/>
  <c r="F17" i="307"/>
  <c r="F16" i="307"/>
  <c r="I7" i="307"/>
  <c r="F7" i="307"/>
  <c r="I15" i="307"/>
  <c r="F15" i="307"/>
  <c r="I14" i="307"/>
  <c r="F14" i="307"/>
  <c r="I5" i="307"/>
  <c r="F5" i="307"/>
  <c r="I4" i="307"/>
  <c r="F4" i="307"/>
  <c r="I6" i="307"/>
  <c r="F6" i="307"/>
  <c r="F13" i="307"/>
  <c r="I12" i="307"/>
  <c r="F12" i="307"/>
  <c r="I3" i="307"/>
  <c r="F3" i="307"/>
  <c r="I11" i="307"/>
  <c r="F11" i="307"/>
  <c r="F6" i="289"/>
  <c r="I6" i="289"/>
  <c r="F11" i="292"/>
  <c r="F28" i="292"/>
  <c r="F29" i="292"/>
  <c r="F30" i="292"/>
  <c r="F31" i="292"/>
  <c r="F32" i="292"/>
  <c r="F33" i="292"/>
  <c r="F13" i="292"/>
  <c r="F14" i="292"/>
  <c r="F15" i="292"/>
  <c r="F34" i="292"/>
  <c r="I32" i="306"/>
  <c r="F32" i="306"/>
  <c r="I31" i="306"/>
  <c r="F31" i="306"/>
  <c r="I30" i="306"/>
  <c r="F30" i="306"/>
  <c r="I29" i="306"/>
  <c r="F29" i="306"/>
  <c r="I19" i="306"/>
  <c r="F19" i="306"/>
  <c r="I18" i="306"/>
  <c r="F18" i="306"/>
  <c r="I17" i="306"/>
  <c r="F17" i="306"/>
  <c r="I16" i="306"/>
  <c r="F16" i="306"/>
  <c r="I5" i="306"/>
  <c r="F5" i="306"/>
  <c r="I15" i="306"/>
  <c r="F15" i="306"/>
  <c r="I14" i="306"/>
  <c r="F14" i="306"/>
  <c r="I12" i="306"/>
  <c r="F12" i="306"/>
  <c r="I11" i="306"/>
  <c r="F11" i="306"/>
  <c r="I10" i="306"/>
  <c r="F10" i="306"/>
  <c r="I9" i="306"/>
  <c r="F9" i="306"/>
  <c r="I4" i="306"/>
  <c r="F4" i="306"/>
  <c r="I8" i="306"/>
  <c r="F8" i="306"/>
  <c r="I3" i="306"/>
  <c r="F3" i="306"/>
  <c r="I7" i="306"/>
  <c r="F7" i="306"/>
  <c r="E34" i="305"/>
  <c r="J31" i="305"/>
  <c r="I30" i="305"/>
  <c r="F30" i="305"/>
  <c r="I29" i="305"/>
  <c r="F29" i="305"/>
  <c r="I28" i="305"/>
  <c r="F28" i="305"/>
  <c r="I27" i="305"/>
  <c r="F27" i="305"/>
  <c r="I26" i="305"/>
  <c r="F26" i="305"/>
  <c r="I25" i="305"/>
  <c r="F25" i="305"/>
  <c r="I24" i="305"/>
  <c r="F24" i="305"/>
  <c r="I23" i="305"/>
  <c r="F23" i="305"/>
  <c r="I22" i="305"/>
  <c r="F22" i="305"/>
  <c r="I21" i="305"/>
  <c r="F21" i="305"/>
  <c r="I20" i="305"/>
  <c r="F20" i="305"/>
  <c r="I19" i="305"/>
  <c r="F19" i="305"/>
  <c r="I18" i="305"/>
  <c r="F18" i="305"/>
  <c r="I17" i="305"/>
  <c r="F17" i="305"/>
  <c r="I16" i="305"/>
  <c r="F16" i="305"/>
  <c r="I15" i="305"/>
  <c r="F15" i="305"/>
  <c r="I6" i="305"/>
  <c r="F6" i="305"/>
  <c r="I14" i="305"/>
  <c r="F14" i="305"/>
  <c r="I13" i="305"/>
  <c r="F13" i="305"/>
  <c r="I12" i="305"/>
  <c r="F12" i="305"/>
  <c r="I11" i="305"/>
  <c r="F11" i="305"/>
  <c r="I10" i="305"/>
  <c r="F10" i="305"/>
  <c r="I9" i="305"/>
  <c r="F9" i="305"/>
  <c r="I5" i="305"/>
  <c r="F5" i="305"/>
  <c r="I8" i="305"/>
  <c r="F8" i="305"/>
  <c r="I7" i="305"/>
  <c r="F7" i="305"/>
  <c r="I4" i="305"/>
  <c r="F4" i="305"/>
  <c r="I3" i="305"/>
  <c r="F3" i="305"/>
  <c r="E34" i="304"/>
  <c r="J31" i="304"/>
  <c r="I30" i="304"/>
  <c r="F30" i="304"/>
  <c r="I29" i="304"/>
  <c r="F29" i="304"/>
  <c r="I28" i="304"/>
  <c r="F28" i="304"/>
  <c r="I27" i="304"/>
  <c r="F27" i="304"/>
  <c r="I26" i="304"/>
  <c r="F26" i="304"/>
  <c r="I25" i="304"/>
  <c r="F25" i="304"/>
  <c r="I24" i="304"/>
  <c r="F24" i="304"/>
  <c r="I23" i="304"/>
  <c r="F23" i="304"/>
  <c r="I22" i="304"/>
  <c r="F22" i="304"/>
  <c r="I21" i="304"/>
  <c r="F21" i="304"/>
  <c r="I20" i="304"/>
  <c r="F20" i="304"/>
  <c r="I19" i="304"/>
  <c r="F19" i="304"/>
  <c r="I18" i="304"/>
  <c r="F18" i="304"/>
  <c r="I17" i="304"/>
  <c r="F17" i="304"/>
  <c r="I16" i="304"/>
  <c r="F16" i="304"/>
  <c r="I15" i="304"/>
  <c r="F15" i="304"/>
  <c r="I14" i="304"/>
  <c r="F14" i="304"/>
  <c r="I13" i="304"/>
  <c r="F13" i="304"/>
  <c r="I12" i="304"/>
  <c r="F12" i="304"/>
  <c r="I11" i="304"/>
  <c r="F11" i="304"/>
  <c r="I10" i="304"/>
  <c r="F10" i="304"/>
  <c r="I9" i="304"/>
  <c r="F9" i="304"/>
  <c r="I8" i="304"/>
  <c r="F8" i="304"/>
  <c r="I7" i="304"/>
  <c r="F7" i="304"/>
  <c r="I6" i="304"/>
  <c r="F6" i="304"/>
  <c r="I5" i="304"/>
  <c r="F5" i="304"/>
  <c r="I4" i="304"/>
  <c r="F4" i="304"/>
  <c r="I3" i="304"/>
  <c r="F3" i="304"/>
  <c r="E34" i="303"/>
  <c r="J31" i="303"/>
  <c r="I30" i="303"/>
  <c r="F30" i="303"/>
  <c r="I29" i="303"/>
  <c r="F29" i="303"/>
  <c r="I28" i="303"/>
  <c r="F28" i="303"/>
  <c r="I27" i="303"/>
  <c r="F27" i="303"/>
  <c r="I26" i="303"/>
  <c r="F26" i="303"/>
  <c r="I25" i="303"/>
  <c r="F25" i="303"/>
  <c r="I24" i="303"/>
  <c r="F24" i="303"/>
  <c r="I23" i="303"/>
  <c r="F23" i="303"/>
  <c r="I22" i="303"/>
  <c r="F22" i="303"/>
  <c r="I21" i="303"/>
  <c r="F21" i="303"/>
  <c r="I20" i="303"/>
  <c r="F20" i="303"/>
  <c r="I19" i="303"/>
  <c r="F19" i="303"/>
  <c r="I18" i="303"/>
  <c r="F18" i="303"/>
  <c r="I17" i="303"/>
  <c r="F17" i="303"/>
  <c r="I16" i="303"/>
  <c r="F16" i="303"/>
  <c r="I15" i="303"/>
  <c r="F15" i="303"/>
  <c r="I14" i="303"/>
  <c r="F14" i="303"/>
  <c r="I13" i="303"/>
  <c r="F13" i="303"/>
  <c r="I12" i="303"/>
  <c r="F12" i="303"/>
  <c r="I11" i="303"/>
  <c r="F11" i="303"/>
  <c r="I10" i="303"/>
  <c r="F10" i="303"/>
  <c r="I9" i="303"/>
  <c r="F9" i="303"/>
  <c r="I8" i="303"/>
  <c r="F8" i="303"/>
  <c r="I7" i="303"/>
  <c r="F7" i="303"/>
  <c r="I6" i="303"/>
  <c r="F6" i="303"/>
  <c r="I5" i="303"/>
  <c r="F5" i="303"/>
  <c r="I4" i="303"/>
  <c r="F4" i="303"/>
  <c r="I3" i="303"/>
  <c r="F3" i="303"/>
  <c r="F61" i="262"/>
  <c r="F69" i="262"/>
  <c r="I61" i="262"/>
  <c r="I69" i="262"/>
  <c r="F3" i="298"/>
  <c r="I3" i="298"/>
  <c r="I11" i="300"/>
  <c r="F168" i="245"/>
  <c r="F169" i="245"/>
  <c r="F170" i="245"/>
  <c r="I168" i="245"/>
  <c r="I169" i="245"/>
  <c r="I170" i="245"/>
  <c r="E34" i="302"/>
  <c r="J31" i="302"/>
  <c r="I30" i="302"/>
  <c r="F30" i="302"/>
  <c r="I29" i="302"/>
  <c r="F29" i="302"/>
  <c r="I28" i="302"/>
  <c r="F28" i="302"/>
  <c r="I27" i="302"/>
  <c r="F27" i="302"/>
  <c r="I26" i="302"/>
  <c r="F26" i="302"/>
  <c r="I25" i="302"/>
  <c r="F25" i="302"/>
  <c r="I24" i="302"/>
  <c r="F24" i="302"/>
  <c r="I23" i="302"/>
  <c r="F23" i="302"/>
  <c r="I22" i="302"/>
  <c r="F22" i="302"/>
  <c r="I21" i="302"/>
  <c r="F21" i="302"/>
  <c r="I20" i="302"/>
  <c r="F20" i="302"/>
  <c r="I19" i="302"/>
  <c r="F19" i="302"/>
  <c r="I18" i="302"/>
  <c r="F18" i="302"/>
  <c r="I17" i="302"/>
  <c r="F17" i="302"/>
  <c r="I16" i="302"/>
  <c r="F16" i="302"/>
  <c r="I15" i="302"/>
  <c r="F15" i="302"/>
  <c r="I14" i="302"/>
  <c r="F14" i="302"/>
  <c r="I13" i="302"/>
  <c r="F13" i="302"/>
  <c r="I12" i="302"/>
  <c r="F12" i="302"/>
  <c r="I11" i="302"/>
  <c r="F11" i="302"/>
  <c r="I10" i="302"/>
  <c r="F10" i="302"/>
  <c r="I9" i="302"/>
  <c r="F9" i="302"/>
  <c r="I8" i="302"/>
  <c r="F8" i="302"/>
  <c r="I7" i="302"/>
  <c r="F7" i="302"/>
  <c r="I6" i="302"/>
  <c r="F6" i="302"/>
  <c r="I5" i="302"/>
  <c r="F5" i="302"/>
  <c r="I4" i="302"/>
  <c r="F4" i="302"/>
  <c r="I3" i="302"/>
  <c r="F3" i="302"/>
  <c r="E34" i="290"/>
  <c r="F64" i="266"/>
  <c r="F16" i="223"/>
  <c r="I16" i="223"/>
  <c r="E34" i="301" l="1"/>
  <c r="J31" i="301"/>
  <c r="I30" i="301"/>
  <c r="F30" i="301"/>
  <c r="I29" i="301"/>
  <c r="F29" i="301"/>
  <c r="I28" i="301"/>
  <c r="F28" i="301"/>
  <c r="I27" i="301"/>
  <c r="F27" i="301"/>
  <c r="I26" i="301"/>
  <c r="F26" i="301"/>
  <c r="I25" i="301"/>
  <c r="F25" i="301"/>
  <c r="I24" i="301"/>
  <c r="F24" i="301"/>
  <c r="I23" i="301"/>
  <c r="F23" i="301"/>
  <c r="I22" i="301"/>
  <c r="F22" i="301"/>
  <c r="I21" i="301"/>
  <c r="F21" i="301"/>
  <c r="I20" i="301"/>
  <c r="F20" i="301"/>
  <c r="I19" i="301"/>
  <c r="F19" i="301"/>
  <c r="I18" i="301"/>
  <c r="F18" i="301"/>
  <c r="I17" i="301"/>
  <c r="F17" i="301"/>
  <c r="I16" i="301"/>
  <c r="F16" i="301"/>
  <c r="I15" i="301"/>
  <c r="F15" i="301"/>
  <c r="I14" i="301"/>
  <c r="F14" i="301"/>
  <c r="I13" i="301"/>
  <c r="F13" i="301"/>
  <c r="I12" i="301"/>
  <c r="F12" i="301"/>
  <c r="I11" i="301"/>
  <c r="F11" i="301"/>
  <c r="I10" i="301"/>
  <c r="F10" i="301"/>
  <c r="I9" i="301"/>
  <c r="F9" i="301"/>
  <c r="I8" i="301"/>
  <c r="F8" i="301"/>
  <c r="I7" i="301"/>
  <c r="F7" i="301"/>
  <c r="I6" i="301"/>
  <c r="F6" i="301"/>
  <c r="I5" i="301"/>
  <c r="F5" i="301"/>
  <c r="I4" i="301"/>
  <c r="F4" i="301"/>
  <c r="I3" i="301"/>
  <c r="F3" i="301"/>
  <c r="E34" i="300"/>
  <c r="J31" i="300"/>
  <c r="I30" i="300"/>
  <c r="F30" i="300"/>
  <c r="I29" i="300"/>
  <c r="F29" i="300"/>
  <c r="I28" i="300"/>
  <c r="F28" i="300"/>
  <c r="I27" i="300"/>
  <c r="F27" i="300"/>
  <c r="I26" i="300"/>
  <c r="F26" i="300"/>
  <c r="I25" i="300"/>
  <c r="F25" i="300"/>
  <c r="I24" i="300"/>
  <c r="F24" i="300"/>
  <c r="I23" i="300"/>
  <c r="F23" i="300"/>
  <c r="I22" i="300"/>
  <c r="F22" i="300"/>
  <c r="I21" i="300"/>
  <c r="F21" i="300"/>
  <c r="I20" i="300"/>
  <c r="F20" i="300"/>
  <c r="I19" i="300"/>
  <c r="F19" i="300"/>
  <c r="I18" i="300"/>
  <c r="F18" i="300"/>
  <c r="I17" i="300"/>
  <c r="F17" i="300"/>
  <c r="I16" i="300"/>
  <c r="F16" i="300"/>
  <c r="I15" i="300"/>
  <c r="F15" i="300"/>
  <c r="I14" i="300"/>
  <c r="F14" i="300"/>
  <c r="I13" i="300"/>
  <c r="F13" i="300"/>
  <c r="F10" i="300"/>
  <c r="I9" i="300"/>
  <c r="F9" i="300"/>
  <c r="I12" i="300"/>
  <c r="F12" i="300"/>
  <c r="I8" i="300"/>
  <c r="I7" i="300"/>
  <c r="F7" i="300"/>
  <c r="I6" i="300"/>
  <c r="F6" i="300"/>
  <c r="I5" i="300"/>
  <c r="F5" i="300"/>
  <c r="F4" i="300"/>
  <c r="I3" i="300"/>
  <c r="F3" i="300"/>
  <c r="F11" i="300"/>
  <c r="E34" i="299"/>
  <c r="J31" i="299"/>
  <c r="I30" i="299"/>
  <c r="F30" i="299"/>
  <c r="I29" i="299"/>
  <c r="F29" i="299"/>
  <c r="I28" i="299"/>
  <c r="F28" i="299"/>
  <c r="I27" i="299"/>
  <c r="F27" i="299"/>
  <c r="I26" i="299"/>
  <c r="F26" i="299"/>
  <c r="I25" i="299"/>
  <c r="F25" i="299"/>
  <c r="I24" i="299"/>
  <c r="F24" i="299"/>
  <c r="I23" i="299"/>
  <c r="F23" i="299"/>
  <c r="I22" i="299"/>
  <c r="F22" i="299"/>
  <c r="I21" i="299"/>
  <c r="F21" i="299"/>
  <c r="I20" i="299"/>
  <c r="F20" i="299"/>
  <c r="I19" i="299"/>
  <c r="F19" i="299"/>
  <c r="I18" i="299"/>
  <c r="F18" i="299"/>
  <c r="I17" i="299"/>
  <c r="F17" i="299"/>
  <c r="I16" i="299"/>
  <c r="F16" i="299"/>
  <c r="I15" i="299"/>
  <c r="F15" i="299"/>
  <c r="I14" i="299"/>
  <c r="F14" i="299"/>
  <c r="I13" i="299"/>
  <c r="F13" i="299"/>
  <c r="I12" i="299"/>
  <c r="F12" i="299"/>
  <c r="I11" i="299"/>
  <c r="F11" i="299"/>
  <c r="I10" i="299"/>
  <c r="F10" i="299"/>
  <c r="I9" i="299"/>
  <c r="F9" i="299"/>
  <c r="I8" i="299"/>
  <c r="F8" i="299"/>
  <c r="I7" i="299"/>
  <c r="F7" i="299"/>
  <c r="I6" i="299"/>
  <c r="F6" i="299"/>
  <c r="I5" i="299"/>
  <c r="F5" i="299"/>
  <c r="I4" i="299"/>
  <c r="F4" i="299"/>
  <c r="I3" i="299"/>
  <c r="F3" i="299"/>
  <c r="F51" i="263"/>
  <c r="F53" i="263"/>
  <c r="I51" i="263"/>
  <c r="I53" i="263"/>
  <c r="F54" i="263"/>
  <c r="I54" i="263"/>
  <c r="F55" i="263"/>
  <c r="I55" i="263"/>
  <c r="E34" i="298"/>
  <c r="J31" i="298"/>
  <c r="I30" i="298"/>
  <c r="F30" i="298"/>
  <c r="I29" i="298"/>
  <c r="F29" i="298"/>
  <c r="I28" i="298"/>
  <c r="F28" i="298"/>
  <c r="I27" i="298"/>
  <c r="F27" i="298"/>
  <c r="I26" i="298"/>
  <c r="F26" i="298"/>
  <c r="I25" i="298"/>
  <c r="F25" i="298"/>
  <c r="I24" i="298"/>
  <c r="F24" i="298"/>
  <c r="I23" i="298"/>
  <c r="F23" i="298"/>
  <c r="I22" i="298"/>
  <c r="F22" i="298"/>
  <c r="I21" i="298"/>
  <c r="F21" i="298"/>
  <c r="I20" i="298"/>
  <c r="F20" i="298"/>
  <c r="I19" i="298"/>
  <c r="F19" i="298"/>
  <c r="I18" i="298"/>
  <c r="F18" i="298"/>
  <c r="I17" i="298"/>
  <c r="F17" i="298"/>
  <c r="I16" i="298"/>
  <c r="F16" i="298"/>
  <c r="I15" i="298"/>
  <c r="F15" i="298"/>
  <c r="I14" i="298"/>
  <c r="F14" i="298"/>
  <c r="I13" i="298"/>
  <c r="F13" i="298"/>
  <c r="I12" i="298"/>
  <c r="F12" i="298"/>
  <c r="I11" i="298"/>
  <c r="F11" i="298"/>
  <c r="I10" i="298"/>
  <c r="F10" i="298"/>
  <c r="I9" i="298"/>
  <c r="F9" i="298"/>
  <c r="I8" i="298"/>
  <c r="F8" i="298"/>
  <c r="I7" i="298"/>
  <c r="F7" i="298"/>
  <c r="I6" i="298"/>
  <c r="F6" i="298"/>
  <c r="I5" i="298"/>
  <c r="F5" i="298"/>
  <c r="I4" i="298"/>
  <c r="F4" i="298"/>
  <c r="E34" i="297"/>
  <c r="J31" i="297"/>
  <c r="I30" i="297"/>
  <c r="F30" i="297"/>
  <c r="I29" i="297"/>
  <c r="F29" i="297"/>
  <c r="I28" i="297"/>
  <c r="F28" i="297"/>
  <c r="I27" i="297"/>
  <c r="F27" i="297"/>
  <c r="I26" i="297"/>
  <c r="F26" i="297"/>
  <c r="I25" i="297"/>
  <c r="F25" i="297"/>
  <c r="I24" i="297"/>
  <c r="F24" i="297"/>
  <c r="I23" i="297"/>
  <c r="F23" i="297"/>
  <c r="I22" i="297"/>
  <c r="F22" i="297"/>
  <c r="I21" i="297"/>
  <c r="F21" i="297"/>
  <c r="I20" i="297"/>
  <c r="F20" i="297"/>
  <c r="I19" i="297"/>
  <c r="F19" i="297"/>
  <c r="I18" i="297"/>
  <c r="F18" i="297"/>
  <c r="I17" i="297"/>
  <c r="F17" i="297"/>
  <c r="I16" i="297"/>
  <c r="F16" i="297"/>
  <c r="I15" i="297"/>
  <c r="F15" i="297"/>
  <c r="I14" i="297"/>
  <c r="F14" i="297"/>
  <c r="I13" i="297"/>
  <c r="F13" i="297"/>
  <c r="I12" i="297"/>
  <c r="F12" i="297"/>
  <c r="I11" i="297"/>
  <c r="F11" i="297"/>
  <c r="I10" i="297"/>
  <c r="F10" i="297"/>
  <c r="I9" i="297"/>
  <c r="F9" i="297"/>
  <c r="F8" i="297"/>
  <c r="F7" i="297"/>
  <c r="F6" i="297"/>
  <c r="I5" i="297"/>
  <c r="F5" i="297"/>
  <c r="I4" i="297"/>
  <c r="F4" i="297"/>
  <c r="I3" i="297"/>
  <c r="F3" i="297"/>
  <c r="F59" i="262"/>
  <c r="I59" i="262"/>
  <c r="I22" i="276"/>
  <c r="E50" i="266" a="1"/>
  <c r="E50" i="266" s="1"/>
  <c r="F50" i="266" s="1"/>
  <c r="E34" i="286"/>
  <c r="I5" i="286"/>
  <c r="I6" i="286"/>
  <c r="I8" i="286"/>
  <c r="I9" i="286"/>
  <c r="I15" i="286"/>
  <c r="I17" i="286"/>
  <c r="I18" i="286"/>
  <c r="I19" i="286"/>
  <c r="I20" i="286"/>
  <c r="I21" i="286"/>
  <c r="I22" i="286"/>
  <c r="I23" i="286"/>
  <c r="I24" i="286"/>
  <c r="I25" i="286"/>
  <c r="I26" i="286"/>
  <c r="I27" i="286"/>
  <c r="I28" i="286"/>
  <c r="I29" i="286"/>
  <c r="I30" i="286"/>
  <c r="F5" i="286"/>
  <c r="F6" i="286"/>
  <c r="F8" i="286"/>
  <c r="F9" i="286"/>
  <c r="F15" i="286"/>
  <c r="F16" i="286"/>
  <c r="F18" i="286"/>
  <c r="F19" i="286"/>
  <c r="F20" i="286"/>
  <c r="F21" i="286"/>
  <c r="F22" i="286"/>
  <c r="F23" i="286"/>
  <c r="F24" i="286"/>
  <c r="F25" i="286"/>
  <c r="F26" i="286"/>
  <c r="F27" i="286"/>
  <c r="F28" i="286"/>
  <c r="F29" i="286"/>
  <c r="F30" i="286"/>
  <c r="E34" i="296"/>
  <c r="J31" i="296"/>
  <c r="I30" i="296"/>
  <c r="F30" i="296"/>
  <c r="I29" i="296"/>
  <c r="F29" i="296"/>
  <c r="I28" i="296"/>
  <c r="F28" i="296"/>
  <c r="I27" i="296"/>
  <c r="F27" i="296"/>
  <c r="I26" i="296"/>
  <c r="F26" i="296"/>
  <c r="I25" i="296"/>
  <c r="F25" i="296"/>
  <c r="I24" i="296"/>
  <c r="F24" i="296"/>
  <c r="I23" i="296"/>
  <c r="F23" i="296"/>
  <c r="I22" i="296"/>
  <c r="F22" i="296"/>
  <c r="I21" i="296"/>
  <c r="F21" i="296"/>
  <c r="I20" i="296"/>
  <c r="F20" i="296"/>
  <c r="I19" i="296"/>
  <c r="F19" i="296"/>
  <c r="I18" i="296"/>
  <c r="F18" i="296"/>
  <c r="I17" i="296"/>
  <c r="F17" i="296"/>
  <c r="I16" i="296"/>
  <c r="F16" i="296"/>
  <c r="I15" i="296"/>
  <c r="F15" i="296"/>
  <c r="I14" i="296"/>
  <c r="F14" i="296"/>
  <c r="I13" i="296"/>
  <c r="F13" i="296"/>
  <c r="I12" i="296"/>
  <c r="F12" i="296"/>
  <c r="I11" i="296"/>
  <c r="F11" i="296"/>
  <c r="I10" i="296"/>
  <c r="F10" i="296"/>
  <c r="I9" i="296"/>
  <c r="F9" i="296"/>
  <c r="I8" i="296"/>
  <c r="F8" i="296"/>
  <c r="I7" i="296"/>
  <c r="F7" i="296"/>
  <c r="I6" i="296"/>
  <c r="F6" i="296"/>
  <c r="I5" i="296"/>
  <c r="F5" i="296"/>
  <c r="I4" i="296"/>
  <c r="F4" i="296"/>
  <c r="I3" i="296"/>
  <c r="F3" i="296"/>
  <c r="I52" i="263"/>
  <c r="F52" i="263"/>
  <c r="E34" i="295"/>
  <c r="J31" i="295"/>
  <c r="I30" i="295"/>
  <c r="F30" i="295"/>
  <c r="I29" i="295"/>
  <c r="F29" i="295"/>
  <c r="I28" i="295"/>
  <c r="F28" i="295"/>
  <c r="I27" i="295"/>
  <c r="F27" i="295"/>
  <c r="I26" i="295"/>
  <c r="F26" i="295"/>
  <c r="I25" i="295"/>
  <c r="F25" i="295"/>
  <c r="I24" i="295"/>
  <c r="F24" i="295"/>
  <c r="I23" i="295"/>
  <c r="F23" i="295"/>
  <c r="I22" i="295"/>
  <c r="F22" i="295"/>
  <c r="I21" i="295"/>
  <c r="F21" i="295"/>
  <c r="I20" i="295"/>
  <c r="F20" i="295"/>
  <c r="I19" i="295"/>
  <c r="F19" i="295"/>
  <c r="I18" i="295"/>
  <c r="F18" i="295"/>
  <c r="I17" i="295"/>
  <c r="F17" i="295"/>
  <c r="I16" i="295"/>
  <c r="F16" i="295"/>
  <c r="I15" i="295"/>
  <c r="F15" i="295"/>
  <c r="I14" i="295"/>
  <c r="F14" i="295"/>
  <c r="I13" i="295"/>
  <c r="F13" i="295"/>
  <c r="I12" i="295"/>
  <c r="F12" i="295"/>
  <c r="I11" i="295"/>
  <c r="F11" i="295"/>
  <c r="I10" i="295"/>
  <c r="F10" i="295"/>
  <c r="I9" i="295"/>
  <c r="F9" i="295"/>
  <c r="I8" i="295"/>
  <c r="F8" i="295"/>
  <c r="I7" i="295"/>
  <c r="F7" i="295"/>
  <c r="I6" i="295"/>
  <c r="F6" i="295"/>
  <c r="I5" i="295"/>
  <c r="F5" i="295"/>
  <c r="I4" i="295"/>
  <c r="F4" i="295"/>
  <c r="I3" i="295"/>
  <c r="F3" i="295"/>
  <c r="F22" i="283"/>
  <c r="I22" i="283"/>
  <c r="F11" i="283"/>
  <c r="I11" i="283"/>
  <c r="I18" i="283"/>
  <c r="F16" i="283"/>
  <c r="I16" i="283"/>
  <c r="F17" i="283"/>
  <c r="I17" i="283"/>
  <c r="F19" i="283"/>
  <c r="I19" i="283"/>
  <c r="I53" i="266"/>
  <c r="F12" i="283"/>
  <c r="F51" i="262"/>
  <c r="F52" i="262"/>
  <c r="F53" i="262"/>
  <c r="F54" i="262"/>
  <c r="F55" i="262"/>
  <c r="I51" i="262"/>
  <c r="I52" i="262"/>
  <c r="I53" i="262"/>
  <c r="I54" i="262"/>
  <c r="I55" i="262"/>
  <c r="F56" i="262"/>
  <c r="F57" i="262"/>
  <c r="F58" i="262"/>
  <c r="I56" i="262"/>
  <c r="I57" i="262"/>
  <c r="I58" i="262"/>
  <c r="F47" i="262"/>
  <c r="I47" i="262"/>
  <c r="F48" i="262"/>
  <c r="F49" i="262"/>
  <c r="F50" i="262"/>
  <c r="I48" i="262"/>
  <c r="I49" i="262"/>
  <c r="I50" i="262"/>
  <c r="F157" i="245"/>
  <c r="F167" i="245"/>
  <c r="F158" i="245"/>
  <c r="I157" i="245"/>
  <c r="I167" i="245"/>
  <c r="I158" i="245"/>
  <c r="E34" i="294"/>
  <c r="J31" i="294"/>
  <c r="I30" i="294"/>
  <c r="F30" i="294"/>
  <c r="I29" i="294"/>
  <c r="F29" i="294"/>
  <c r="I28" i="294"/>
  <c r="F28" i="294"/>
  <c r="I27" i="294"/>
  <c r="F27" i="294"/>
  <c r="I26" i="294"/>
  <c r="F26" i="294"/>
  <c r="I25" i="294"/>
  <c r="F25" i="294"/>
  <c r="I24" i="294"/>
  <c r="F24" i="294"/>
  <c r="I23" i="294"/>
  <c r="F23" i="294"/>
  <c r="I22" i="294"/>
  <c r="F22" i="294"/>
  <c r="I21" i="294"/>
  <c r="F21" i="294"/>
  <c r="I20" i="294"/>
  <c r="F20" i="294"/>
  <c r="I19" i="294"/>
  <c r="F19" i="294"/>
  <c r="I18" i="294"/>
  <c r="F18" i="294"/>
  <c r="I17" i="294"/>
  <c r="F17" i="294"/>
  <c r="I16" i="294"/>
  <c r="F16" i="294"/>
  <c r="I15" i="294"/>
  <c r="F15" i="294"/>
  <c r="I14" i="294"/>
  <c r="F14" i="294"/>
  <c r="I13" i="294"/>
  <c r="F13" i="294"/>
  <c r="I12" i="294"/>
  <c r="F12" i="294"/>
  <c r="I11" i="294"/>
  <c r="F11" i="294"/>
  <c r="I10" i="294"/>
  <c r="F10" i="294"/>
  <c r="I9" i="294"/>
  <c r="F9" i="294"/>
  <c r="I8" i="294"/>
  <c r="F8" i="294"/>
  <c r="I7" i="294"/>
  <c r="F7" i="294"/>
  <c r="I6" i="294"/>
  <c r="F6" i="294"/>
  <c r="I5" i="294"/>
  <c r="F5" i="294"/>
  <c r="I4" i="294"/>
  <c r="F4" i="294"/>
  <c r="I3" i="294"/>
  <c r="F3" i="294"/>
  <c r="F18" i="283"/>
  <c r="F155" i="245"/>
  <c r="F156" i="245"/>
  <c r="F166" i="245"/>
  <c r="I155" i="245"/>
  <c r="I156" i="245"/>
  <c r="I166" i="245"/>
  <c r="E34" i="293"/>
  <c r="J31" i="293"/>
  <c r="I30" i="293"/>
  <c r="F30" i="293"/>
  <c r="I29" i="293"/>
  <c r="F29" i="293"/>
  <c r="I28" i="293"/>
  <c r="F28" i="293"/>
  <c r="I27" i="293"/>
  <c r="F27" i="293"/>
  <c r="I26" i="293"/>
  <c r="F26" i="293"/>
  <c r="I25" i="293"/>
  <c r="F25" i="293"/>
  <c r="I24" i="293"/>
  <c r="F24" i="293"/>
  <c r="I23" i="293"/>
  <c r="F23" i="293"/>
  <c r="I22" i="293"/>
  <c r="F22" i="293"/>
  <c r="I21" i="293"/>
  <c r="F21" i="293"/>
  <c r="I20" i="293"/>
  <c r="F20" i="293"/>
  <c r="I19" i="293"/>
  <c r="F19" i="293"/>
  <c r="I18" i="293"/>
  <c r="F18" i="293"/>
  <c r="I17" i="293"/>
  <c r="F17" i="293"/>
  <c r="I16" i="293"/>
  <c r="F16" i="293"/>
  <c r="I15" i="293"/>
  <c r="F15" i="293"/>
  <c r="I14" i="293"/>
  <c r="F14" i="293"/>
  <c r="I13" i="293"/>
  <c r="F13" i="293"/>
  <c r="I12" i="293"/>
  <c r="F12" i="293"/>
  <c r="I11" i="293"/>
  <c r="F11" i="293"/>
  <c r="I10" i="293"/>
  <c r="F10" i="293"/>
  <c r="I9" i="293"/>
  <c r="F9" i="293"/>
  <c r="I8" i="293"/>
  <c r="F8" i="293"/>
  <c r="I7" i="293"/>
  <c r="F7" i="293"/>
  <c r="I6" i="293"/>
  <c r="F6" i="293"/>
  <c r="I5" i="293"/>
  <c r="F5" i="293"/>
  <c r="I4" i="293"/>
  <c r="F4" i="293"/>
  <c r="I3" i="293"/>
  <c r="F3" i="293"/>
  <c r="I4" i="245"/>
  <c r="I5" i="245"/>
  <c r="I6" i="245"/>
  <c r="I7" i="245"/>
  <c r="I8" i="245"/>
  <c r="I9" i="245"/>
  <c r="I10" i="245"/>
  <c r="I162" i="245"/>
  <c r="I11" i="245"/>
  <c r="I12" i="245"/>
  <c r="I13" i="245"/>
  <c r="I14" i="245"/>
  <c r="I15" i="245"/>
  <c r="I16" i="245"/>
  <c r="I17" i="245"/>
  <c r="I18" i="245"/>
  <c r="I19" i="245"/>
  <c r="I20" i="245"/>
  <c r="I21" i="245"/>
  <c r="I22" i="245"/>
  <c r="I23" i="245"/>
  <c r="I24" i="245"/>
  <c r="I163" i="245"/>
  <c r="I25" i="245"/>
  <c r="I26" i="245"/>
  <c r="I27" i="245"/>
  <c r="I28" i="245"/>
  <c r="I29" i="245"/>
  <c r="I30" i="245"/>
  <c r="I31" i="245"/>
  <c r="I32" i="245"/>
  <c r="I33" i="245"/>
  <c r="I34" i="245"/>
  <c r="I35" i="245"/>
  <c r="I36" i="245"/>
  <c r="I37" i="245"/>
  <c r="I38" i="245"/>
  <c r="I39" i="245"/>
  <c r="I40" i="245"/>
  <c r="I41" i="245"/>
  <c r="I42" i="245"/>
  <c r="I164" i="245"/>
  <c r="I43" i="245"/>
  <c r="I44" i="245"/>
  <c r="I45" i="245"/>
  <c r="I46" i="245"/>
  <c r="I47" i="245"/>
  <c r="I48" i="245"/>
  <c r="I49" i="245"/>
  <c r="I50" i="245"/>
  <c r="I51" i="245"/>
  <c r="I52" i="245"/>
  <c r="I53" i="245"/>
  <c r="I54" i="245"/>
  <c r="I55" i="245"/>
  <c r="I56" i="245"/>
  <c r="I57" i="245"/>
  <c r="I58" i="245"/>
  <c r="I59" i="245"/>
  <c r="I60" i="245"/>
  <c r="I61" i="245"/>
  <c r="I62" i="245"/>
  <c r="I63" i="245"/>
  <c r="I64" i="245"/>
  <c r="I65" i="245"/>
  <c r="I66" i="245"/>
  <c r="I67" i="245"/>
  <c r="I68" i="245"/>
  <c r="I69" i="245"/>
  <c r="I70" i="245"/>
  <c r="I71" i="245"/>
  <c r="I72" i="245"/>
  <c r="I73" i="245"/>
  <c r="I74" i="245"/>
  <c r="I75" i="245"/>
  <c r="I76" i="245"/>
  <c r="I77" i="245"/>
  <c r="I78" i="245"/>
  <c r="I79" i="245"/>
  <c r="I80" i="245"/>
  <c r="I81" i="245"/>
  <c r="I82" i="245"/>
  <c r="I83" i="245"/>
  <c r="I84" i="245"/>
  <c r="I85" i="245"/>
  <c r="I86" i="245"/>
  <c r="I87" i="245"/>
  <c r="I88" i="245"/>
  <c r="I89" i="245"/>
  <c r="I90" i="245"/>
  <c r="I91" i="245"/>
  <c r="I92" i="245"/>
  <c r="I93" i="245"/>
  <c r="I94" i="245"/>
  <c r="I95" i="245"/>
  <c r="I96" i="245"/>
  <c r="I97" i="245"/>
  <c r="I98" i="245"/>
  <c r="I99" i="245"/>
  <c r="I100" i="245"/>
  <c r="I101" i="245"/>
  <c r="I102" i="245"/>
  <c r="I103" i="245"/>
  <c r="I104" i="245"/>
  <c r="I105" i="245"/>
  <c r="I106" i="245"/>
  <c r="I107" i="245"/>
  <c r="I108" i="245"/>
  <c r="I109" i="245"/>
  <c r="I110" i="245"/>
  <c r="I111" i="245"/>
  <c r="I112" i="245"/>
  <c r="I113" i="245"/>
  <c r="I114" i="245"/>
  <c r="I115" i="245"/>
  <c r="I116" i="245"/>
  <c r="I117" i="245"/>
  <c r="I118" i="245"/>
  <c r="I119" i="245"/>
  <c r="I120" i="245"/>
  <c r="I121" i="245"/>
  <c r="I122" i="245"/>
  <c r="I123" i="245"/>
  <c r="I124" i="245"/>
  <c r="I125" i="245"/>
  <c r="I126" i="245"/>
  <c r="I127" i="245"/>
  <c r="I128" i="245"/>
  <c r="I129" i="245"/>
  <c r="I130" i="245"/>
  <c r="I131" i="245"/>
  <c r="I132" i="245"/>
  <c r="I133" i="245"/>
  <c r="I134" i="245"/>
  <c r="I135" i="245"/>
  <c r="I136" i="245"/>
  <c r="I137" i="245"/>
  <c r="I138" i="245"/>
  <c r="I139" i="245"/>
  <c r="I140" i="245"/>
  <c r="I141" i="245"/>
  <c r="I142" i="245"/>
  <c r="I143" i="245"/>
  <c r="I144" i="245"/>
  <c r="I145" i="245"/>
  <c r="I146" i="245"/>
  <c r="I147" i="245"/>
  <c r="I161" i="245"/>
  <c r="I148" i="245"/>
  <c r="I149" i="245"/>
  <c r="I150" i="245"/>
  <c r="I151" i="245"/>
  <c r="I165" i="245"/>
  <c r="I152" i="245"/>
  <c r="I153" i="245"/>
  <c r="I154" i="245"/>
  <c r="I159" i="245"/>
  <c r="I160" i="245"/>
  <c r="I171" i="245"/>
  <c r="I172" i="245"/>
  <c r="I173" i="245"/>
  <c r="F154" i="245"/>
  <c r="F159" i="245"/>
  <c r="F160" i="245"/>
  <c r="F171" i="245"/>
  <c r="F172" i="245"/>
  <c r="I7" i="283"/>
  <c r="J21" i="285"/>
  <c r="J15" i="285"/>
  <c r="J3" i="285"/>
  <c r="J4" i="285"/>
  <c r="J5" i="285"/>
  <c r="J6" i="285"/>
  <c r="J7" i="285"/>
  <c r="J8" i="285"/>
  <c r="J9" i="285"/>
  <c r="J10" i="285"/>
  <c r="J11" i="285"/>
  <c r="J12" i="285"/>
  <c r="J13" i="285"/>
  <c r="J14" i="285"/>
  <c r="J16" i="285"/>
  <c r="J17" i="285"/>
  <c r="J18" i="285"/>
  <c r="J19" i="285"/>
  <c r="J22" i="285"/>
  <c r="J23" i="285"/>
  <c r="J24" i="285"/>
  <c r="J25" i="285"/>
  <c r="J26" i="285"/>
  <c r="J27" i="285"/>
  <c r="J28" i="285"/>
  <c r="J29" i="285"/>
  <c r="J30" i="285"/>
  <c r="E50" i="292"/>
  <c r="J47" i="292"/>
  <c r="I34" i="292"/>
  <c r="I15" i="292"/>
  <c r="I14" i="292"/>
  <c r="I13" i="292"/>
  <c r="I33" i="292"/>
  <c r="I32" i="292"/>
  <c r="I31" i="292"/>
  <c r="I30" i="292"/>
  <c r="I29" i="292"/>
  <c r="I28" i="292"/>
  <c r="I12" i="292"/>
  <c r="F12" i="292"/>
  <c r="I10" i="292"/>
  <c r="F10" i="292"/>
  <c r="I26" i="292"/>
  <c r="F26" i="292"/>
  <c r="I25" i="292"/>
  <c r="F25" i="292"/>
  <c r="I9" i="292"/>
  <c r="F9" i="292"/>
  <c r="I8" i="292"/>
  <c r="F8" i="292"/>
  <c r="I7" i="292"/>
  <c r="F7" i="292"/>
  <c r="I6" i="292"/>
  <c r="F6" i="292"/>
  <c r="I5" i="292"/>
  <c r="F5" i="292"/>
  <c r="I4" i="292"/>
  <c r="F4" i="292"/>
  <c r="F24" i="292"/>
  <c r="I23" i="292"/>
  <c r="F23" i="292"/>
  <c r="I22" i="292"/>
  <c r="F22" i="292"/>
  <c r="I21" i="292"/>
  <c r="F21" i="292"/>
  <c r="I3" i="292"/>
  <c r="F3" i="292"/>
  <c r="E34" i="291"/>
  <c r="J31" i="291"/>
  <c r="I30" i="291"/>
  <c r="F30" i="291"/>
  <c r="I29" i="291"/>
  <c r="F29" i="291"/>
  <c r="I28" i="291"/>
  <c r="F28" i="291"/>
  <c r="I27" i="291"/>
  <c r="F27" i="291"/>
  <c r="I26" i="291"/>
  <c r="F26" i="291"/>
  <c r="I25" i="291"/>
  <c r="F25" i="291"/>
  <c r="I24" i="291"/>
  <c r="F24" i="291"/>
  <c r="I23" i="291"/>
  <c r="F23" i="291"/>
  <c r="I22" i="291"/>
  <c r="F22" i="291"/>
  <c r="I21" i="291"/>
  <c r="F21" i="291"/>
  <c r="I20" i="291"/>
  <c r="F20" i="291"/>
  <c r="I19" i="291"/>
  <c r="F19" i="291"/>
  <c r="I18" i="291"/>
  <c r="F18" i="291"/>
  <c r="I17" i="291"/>
  <c r="F17" i="291"/>
  <c r="I16" i="291"/>
  <c r="F16" i="291"/>
  <c r="I15" i="291"/>
  <c r="F15" i="291"/>
  <c r="I14" i="291"/>
  <c r="F14" i="291"/>
  <c r="I13" i="291"/>
  <c r="F13" i="291"/>
  <c r="I12" i="291"/>
  <c r="F12" i="291"/>
  <c r="I11" i="291"/>
  <c r="F11" i="291"/>
  <c r="I10" i="291"/>
  <c r="F10" i="291"/>
  <c r="I9" i="291"/>
  <c r="F9" i="291"/>
  <c r="I8" i="291"/>
  <c r="F8" i="291"/>
  <c r="I7" i="291"/>
  <c r="F7" i="291"/>
  <c r="I6" i="291"/>
  <c r="F6" i="291"/>
  <c r="I5" i="291"/>
  <c r="F5" i="291"/>
  <c r="I4" i="291"/>
  <c r="F4" i="291"/>
  <c r="I3" i="291"/>
  <c r="F3" i="291"/>
  <c r="J31" i="290"/>
  <c r="I30" i="290"/>
  <c r="F30" i="290"/>
  <c r="I29" i="290"/>
  <c r="F29" i="290"/>
  <c r="I28" i="290"/>
  <c r="F28" i="290"/>
  <c r="I27" i="290"/>
  <c r="F27" i="290"/>
  <c r="I26" i="290"/>
  <c r="F26" i="290"/>
  <c r="I25" i="290"/>
  <c r="F25" i="290"/>
  <c r="I24" i="290"/>
  <c r="F24" i="290"/>
  <c r="I23" i="290"/>
  <c r="F23" i="290"/>
  <c r="I22" i="290"/>
  <c r="F22" i="290"/>
  <c r="I21" i="290"/>
  <c r="F21" i="290"/>
  <c r="I20" i="290"/>
  <c r="F20" i="290"/>
  <c r="I19" i="290"/>
  <c r="F19" i="290"/>
  <c r="I18" i="290"/>
  <c r="F18" i="290"/>
  <c r="I17" i="290"/>
  <c r="F17" i="290"/>
  <c r="I16" i="290"/>
  <c r="F16" i="290"/>
  <c r="I15" i="290"/>
  <c r="F15" i="290"/>
  <c r="I14" i="290"/>
  <c r="F14" i="290"/>
  <c r="I13" i="290"/>
  <c r="F13" i="290"/>
  <c r="I12" i="290"/>
  <c r="F12" i="290"/>
  <c r="I11" i="290"/>
  <c r="F11" i="290"/>
  <c r="I10" i="290"/>
  <c r="F10" i="290"/>
  <c r="I9" i="290"/>
  <c r="F9" i="290"/>
  <c r="I8" i="290"/>
  <c r="F8" i="290"/>
  <c r="I7" i="290"/>
  <c r="F7" i="290"/>
  <c r="I6" i="290"/>
  <c r="F6" i="290"/>
  <c r="I5" i="290"/>
  <c r="F5" i="290"/>
  <c r="I4" i="290"/>
  <c r="F4" i="290"/>
  <c r="I3" i="290"/>
  <c r="F3" i="290"/>
  <c r="F153" i="245"/>
  <c r="F152" i="245"/>
  <c r="F165" i="245"/>
  <c r="F151" i="245"/>
  <c r="F148" i="245"/>
  <c r="F149" i="245"/>
  <c r="F150" i="245"/>
  <c r="F10" i="276"/>
  <c r="I10" i="276"/>
  <c r="F43" i="262"/>
  <c r="F44" i="262"/>
  <c r="F45" i="262"/>
  <c r="F46" i="262"/>
  <c r="I43" i="262"/>
  <c r="I44" i="262"/>
  <c r="I45" i="262"/>
  <c r="I46" i="262"/>
  <c r="F67" i="262"/>
  <c r="F60" i="262"/>
  <c r="I67" i="262"/>
  <c r="I60" i="262"/>
  <c r="E34" i="289"/>
  <c r="J31" i="289"/>
  <c r="I30" i="289"/>
  <c r="F30" i="289"/>
  <c r="I29" i="289"/>
  <c r="F29" i="289"/>
  <c r="I28" i="289"/>
  <c r="F28" i="289"/>
  <c r="I27" i="289"/>
  <c r="F27" i="289"/>
  <c r="I26" i="289"/>
  <c r="F26" i="289"/>
  <c r="I25" i="289"/>
  <c r="F25" i="289"/>
  <c r="I24" i="289"/>
  <c r="F24" i="289"/>
  <c r="I23" i="289"/>
  <c r="F23" i="289"/>
  <c r="I22" i="289"/>
  <c r="F22" i="289"/>
  <c r="I21" i="289"/>
  <c r="F21" i="289"/>
  <c r="I20" i="289"/>
  <c r="F20" i="289"/>
  <c r="I19" i="289"/>
  <c r="F19" i="289"/>
  <c r="I18" i="289"/>
  <c r="F18" i="289"/>
  <c r="I17" i="289"/>
  <c r="F17" i="289"/>
  <c r="I16" i="289"/>
  <c r="F16" i="289"/>
  <c r="I15" i="289"/>
  <c r="F15" i="289"/>
  <c r="I14" i="289"/>
  <c r="F14" i="289"/>
  <c r="I13" i="289"/>
  <c r="F13" i="289"/>
  <c r="I12" i="289"/>
  <c r="F12" i="289"/>
  <c r="I11" i="289"/>
  <c r="F11" i="289"/>
  <c r="I10" i="289"/>
  <c r="F10" i="289"/>
  <c r="I9" i="289"/>
  <c r="F9" i="289"/>
  <c r="I8" i="289"/>
  <c r="F8" i="289"/>
  <c r="I7" i="289"/>
  <c r="F7" i="289"/>
  <c r="I5" i="289"/>
  <c r="F5" i="289"/>
  <c r="I4" i="289"/>
  <c r="F4" i="289"/>
  <c r="I3" i="289"/>
  <c r="F3" i="289"/>
  <c r="F50" i="263"/>
  <c r="I50" i="263"/>
  <c r="F161" i="245"/>
  <c r="F70" i="262"/>
  <c r="I70" i="262"/>
  <c r="F42" i="262"/>
  <c r="I42" i="262"/>
  <c r="I8" i="268"/>
  <c r="F41" i="262"/>
  <c r="I41" i="262"/>
  <c r="E39" i="283"/>
  <c r="E34" i="288"/>
  <c r="J31" i="288"/>
  <c r="I30" i="288"/>
  <c r="F30" i="288"/>
  <c r="I29" i="288"/>
  <c r="F29" i="288"/>
  <c r="I28" i="288"/>
  <c r="F28" i="288"/>
  <c r="I27" i="288"/>
  <c r="F27" i="288"/>
  <c r="I26" i="288"/>
  <c r="F26" i="288"/>
  <c r="I25" i="288"/>
  <c r="F25" i="288"/>
  <c r="I24" i="288"/>
  <c r="F24" i="288"/>
  <c r="I23" i="288"/>
  <c r="F23" i="288"/>
  <c r="I22" i="288"/>
  <c r="F22" i="288"/>
  <c r="I21" i="288"/>
  <c r="F21" i="288"/>
  <c r="I20" i="288"/>
  <c r="F20" i="288"/>
  <c r="I19" i="288"/>
  <c r="F19" i="288"/>
  <c r="I18" i="288"/>
  <c r="F18" i="288"/>
  <c r="I17" i="288"/>
  <c r="F17" i="288"/>
  <c r="I16" i="288"/>
  <c r="F16" i="288"/>
  <c r="I15" i="288"/>
  <c r="F15" i="288"/>
  <c r="I14" i="288"/>
  <c r="F14" i="288"/>
  <c r="I13" i="288"/>
  <c r="F13" i="288"/>
  <c r="I12" i="288"/>
  <c r="F12" i="288"/>
  <c r="I11" i="288"/>
  <c r="F11" i="288"/>
  <c r="I10" i="288"/>
  <c r="F10" i="288"/>
  <c r="I9" i="288"/>
  <c r="F9" i="288"/>
  <c r="I8" i="288"/>
  <c r="F8" i="288"/>
  <c r="I7" i="288"/>
  <c r="F7" i="288"/>
  <c r="I6" i="288"/>
  <c r="F6" i="288"/>
  <c r="I5" i="288"/>
  <c r="F5" i="288"/>
  <c r="I4" i="288"/>
  <c r="F4" i="288"/>
  <c r="I3" i="288"/>
  <c r="F3" i="288"/>
  <c r="F66" i="262"/>
  <c r="I66" i="262"/>
  <c r="E34" i="122"/>
  <c r="F3" i="287"/>
  <c r="F4" i="287"/>
  <c r="E34" i="287"/>
  <c r="J31" i="287"/>
  <c r="I30" i="287"/>
  <c r="F30" i="287"/>
  <c r="I29" i="287"/>
  <c r="F29" i="287"/>
  <c r="I28" i="287"/>
  <c r="F28" i="287"/>
  <c r="I27" i="287"/>
  <c r="F27" i="287"/>
  <c r="I26" i="287"/>
  <c r="F26" i="287"/>
  <c r="I25" i="287"/>
  <c r="F25" i="287"/>
  <c r="I24" i="287"/>
  <c r="F24" i="287"/>
  <c r="I23" i="287"/>
  <c r="F23" i="287"/>
  <c r="I22" i="287"/>
  <c r="F22" i="287"/>
  <c r="I21" i="287"/>
  <c r="F21" i="287"/>
  <c r="I20" i="287"/>
  <c r="F20" i="287"/>
  <c r="I19" i="287"/>
  <c r="F19" i="287"/>
  <c r="I18" i="287"/>
  <c r="F18" i="287"/>
  <c r="I17" i="287"/>
  <c r="F17" i="287"/>
  <c r="I16" i="287"/>
  <c r="F16" i="287"/>
  <c r="I15" i="287"/>
  <c r="F15" i="287"/>
  <c r="I14" i="287"/>
  <c r="F14" i="287"/>
  <c r="I13" i="287"/>
  <c r="F13" i="287"/>
  <c r="I12" i="287"/>
  <c r="F12" i="287"/>
  <c r="I11" i="287"/>
  <c r="F11" i="287"/>
  <c r="I10" i="287"/>
  <c r="F10" i="287"/>
  <c r="I9" i="287"/>
  <c r="F9" i="287"/>
  <c r="I8" i="287"/>
  <c r="F8" i="287"/>
  <c r="I7" i="287"/>
  <c r="F7" i="287"/>
  <c r="I6" i="287"/>
  <c r="F6" i="287"/>
  <c r="I5" i="287"/>
  <c r="F5" i="287"/>
  <c r="I4" i="287"/>
  <c r="I3" i="287"/>
  <c r="I4" i="286"/>
  <c r="F4" i="286"/>
  <c r="I3" i="286"/>
  <c r="F3" i="286"/>
  <c r="I14" i="286"/>
  <c r="F14" i="286"/>
  <c r="I13" i="286"/>
  <c r="F13" i="286"/>
  <c r="I7" i="286"/>
  <c r="F7" i="286"/>
  <c r="I12" i="286"/>
  <c r="F12" i="286"/>
  <c r="I11" i="286"/>
  <c r="F11" i="286"/>
  <c r="I10" i="286"/>
  <c r="F10" i="286"/>
  <c r="J31" i="286"/>
  <c r="F45" i="266"/>
  <c r="F46" i="266"/>
  <c r="F47" i="266"/>
  <c r="F48" i="266"/>
  <c r="F49" i="266"/>
  <c r="F60" i="266"/>
  <c r="F52" i="266"/>
  <c r="I45" i="266"/>
  <c r="I46" i="266"/>
  <c r="I47" i="266"/>
  <c r="I48" i="266"/>
  <c r="I49" i="266"/>
  <c r="I50" i="266"/>
  <c r="I60" i="266"/>
  <c r="I52" i="266"/>
  <c r="F53" i="266"/>
  <c r="F54" i="266"/>
  <c r="F51" i="266"/>
  <c r="F55" i="266"/>
  <c r="I54" i="266"/>
  <c r="I51" i="266"/>
  <c r="I55" i="266"/>
  <c r="F63" i="266"/>
  <c r="I63" i="266"/>
  <c r="F62" i="266"/>
  <c r="I62" i="266"/>
  <c r="F61" i="266"/>
  <c r="I61" i="266"/>
  <c r="F36" i="262"/>
  <c r="F37" i="262"/>
  <c r="I36" i="262"/>
  <c r="I37" i="262"/>
  <c r="F132" i="245"/>
  <c r="F133" i="245"/>
  <c r="F173" i="245"/>
  <c r="E34" i="285"/>
  <c r="G8" i="285"/>
  <c r="G9" i="285"/>
  <c r="G10" i="285"/>
  <c r="G11" i="285"/>
  <c r="G12" i="285"/>
  <c r="G17" i="285"/>
  <c r="G3" i="285"/>
  <c r="G4" i="285"/>
  <c r="G13" i="285"/>
  <c r="G14" i="285"/>
  <c r="G5" i="285"/>
  <c r="G6" i="285"/>
  <c r="G7" i="285"/>
  <c r="G20" i="285"/>
  <c r="G15" i="285"/>
  <c r="G16" i="285"/>
  <c r="G18" i="285"/>
  <c r="G19" i="285"/>
  <c r="G21" i="285"/>
  <c r="G22" i="285"/>
  <c r="G23" i="285"/>
  <c r="G24" i="285"/>
  <c r="G25" i="285"/>
  <c r="G26" i="285"/>
  <c r="G27" i="285"/>
  <c r="G28" i="285"/>
  <c r="G29" i="285"/>
  <c r="G30" i="285"/>
  <c r="I11" i="269"/>
  <c r="F11" i="269"/>
  <c r="J31" i="285"/>
  <c r="E34" i="7"/>
  <c r="F147" i="245"/>
  <c r="I40" i="262"/>
  <c r="F40" i="262"/>
  <c r="I39" i="262"/>
  <c r="F39" i="262"/>
  <c r="F38" i="262"/>
  <c r="I38" i="262"/>
  <c r="I35" i="262"/>
  <c r="F35" i="262"/>
  <c r="I34" i="262"/>
  <c r="F34" i="262"/>
  <c r="F33" i="262"/>
  <c r="I33" i="262"/>
  <c r="I27" i="262"/>
  <c r="J36" i="283"/>
  <c r="I35" i="283"/>
  <c r="F35" i="283"/>
  <c r="I34" i="283"/>
  <c r="F34" i="283"/>
  <c r="I33" i="283"/>
  <c r="F33" i="283"/>
  <c r="I32" i="283"/>
  <c r="F32" i="283"/>
  <c r="I31" i="283"/>
  <c r="F31" i="283"/>
  <c r="I30" i="283"/>
  <c r="F30" i="283"/>
  <c r="I29" i="283"/>
  <c r="F29" i="283"/>
  <c r="I28" i="283"/>
  <c r="F28" i="283"/>
  <c r="I27" i="283"/>
  <c r="F27" i="283"/>
  <c r="I26" i="283"/>
  <c r="F26" i="283"/>
  <c r="I15" i="283"/>
  <c r="F15" i="283"/>
  <c r="I25" i="283"/>
  <c r="F25" i="283"/>
  <c r="I24" i="283"/>
  <c r="F24" i="283"/>
  <c r="I23" i="283"/>
  <c r="F23" i="283"/>
  <c r="I14" i="283"/>
  <c r="F14" i="283"/>
  <c r="I13" i="283"/>
  <c r="F13" i="283"/>
  <c r="I21" i="283"/>
  <c r="F21" i="283"/>
  <c r="I20" i="283"/>
  <c r="F20" i="283"/>
  <c r="I12" i="283"/>
  <c r="I10" i="283"/>
  <c r="F10" i="283"/>
  <c r="I8" i="283"/>
  <c r="F8" i="283"/>
  <c r="I6" i="283"/>
  <c r="F6" i="283"/>
  <c r="I9" i="283"/>
  <c r="F9" i="283"/>
  <c r="F7" i="283"/>
  <c r="I5" i="283"/>
  <c r="F5" i="283"/>
  <c r="I4" i="283"/>
  <c r="F4" i="283"/>
  <c r="I3" i="283"/>
  <c r="F3" i="283"/>
  <c r="I10" i="282"/>
  <c r="F10" i="282"/>
  <c r="I9" i="282"/>
  <c r="F9" i="282"/>
  <c r="I8" i="282"/>
  <c r="F8" i="282"/>
  <c r="I7" i="282"/>
  <c r="F7" i="282"/>
  <c r="I6" i="282"/>
  <c r="F6" i="282"/>
  <c r="I5" i="282"/>
  <c r="F5" i="282"/>
  <c r="I4" i="282"/>
  <c r="F4" i="282"/>
  <c r="I3" i="282"/>
  <c r="F3" i="282"/>
  <c r="E34" i="282"/>
  <c r="J31" i="282"/>
  <c r="I30" i="282"/>
  <c r="F30" i="282"/>
  <c r="I29" i="282"/>
  <c r="F29" i="282"/>
  <c r="I28" i="282"/>
  <c r="F28" i="282"/>
  <c r="I27" i="282"/>
  <c r="F27" i="282"/>
  <c r="I26" i="282"/>
  <c r="F26" i="282"/>
  <c r="I25" i="282"/>
  <c r="F25" i="282"/>
  <c r="I24" i="282"/>
  <c r="F24" i="282"/>
  <c r="I23" i="282"/>
  <c r="F23" i="282"/>
  <c r="I22" i="282"/>
  <c r="F22" i="282"/>
  <c r="I21" i="282"/>
  <c r="F21" i="282"/>
  <c r="I20" i="282"/>
  <c r="F20" i="282"/>
  <c r="I19" i="282"/>
  <c r="F19" i="282"/>
  <c r="I18" i="282"/>
  <c r="F18" i="282"/>
  <c r="I17" i="282"/>
  <c r="F17" i="282"/>
  <c r="I16" i="282"/>
  <c r="F16" i="282"/>
  <c r="I15" i="282"/>
  <c r="F15" i="282"/>
  <c r="I14" i="282"/>
  <c r="F14" i="282"/>
  <c r="I13" i="282"/>
  <c r="F13" i="282"/>
  <c r="I12" i="282"/>
  <c r="F12" i="282"/>
  <c r="I11" i="282"/>
  <c r="F11" i="282"/>
  <c r="F65" i="262"/>
  <c r="F25" i="262"/>
  <c r="F26" i="262"/>
  <c r="F27" i="262"/>
  <c r="F28" i="262"/>
  <c r="I65" i="262"/>
  <c r="I25" i="262"/>
  <c r="I26" i="262"/>
  <c r="I28" i="262"/>
  <c r="E34" i="281"/>
  <c r="J31" i="281"/>
  <c r="I30" i="281"/>
  <c r="F30" i="281"/>
  <c r="I29" i="281"/>
  <c r="F29" i="281"/>
  <c r="I28" i="281"/>
  <c r="F28" i="281"/>
  <c r="I27" i="281"/>
  <c r="F27" i="281"/>
  <c r="I26" i="281"/>
  <c r="F26" i="281"/>
  <c r="I25" i="281"/>
  <c r="F25" i="281"/>
  <c r="I24" i="281"/>
  <c r="F24" i="281"/>
  <c r="I23" i="281"/>
  <c r="F23" i="281"/>
  <c r="I22" i="281"/>
  <c r="F22" i="281"/>
  <c r="I21" i="281"/>
  <c r="F21" i="281"/>
  <c r="I20" i="281"/>
  <c r="F20" i="281"/>
  <c r="I19" i="281"/>
  <c r="F19" i="281"/>
  <c r="I18" i="281"/>
  <c r="F18" i="281"/>
  <c r="I17" i="281"/>
  <c r="F17" i="281"/>
  <c r="I16" i="281"/>
  <c r="F16" i="281"/>
  <c r="I15" i="281"/>
  <c r="F15" i="281"/>
  <c r="I14" i="281"/>
  <c r="F14" i="281"/>
  <c r="I13" i="281"/>
  <c r="F13" i="281"/>
  <c r="I12" i="281"/>
  <c r="F12" i="281"/>
  <c r="I11" i="281"/>
  <c r="F11" i="281"/>
  <c r="I10" i="281"/>
  <c r="F10" i="281"/>
  <c r="I9" i="281"/>
  <c r="F9" i="281"/>
  <c r="I8" i="281"/>
  <c r="F8" i="281"/>
  <c r="I7" i="281"/>
  <c r="F7" i="281"/>
  <c r="I6" i="281"/>
  <c r="F6" i="281"/>
  <c r="I5" i="281"/>
  <c r="F5" i="281"/>
  <c r="I4" i="281"/>
  <c r="F4" i="281"/>
  <c r="I3" i="281"/>
  <c r="F3" i="281"/>
  <c r="E35" i="280"/>
  <c r="J31" i="280"/>
  <c r="I30" i="280"/>
  <c r="F30" i="280"/>
  <c r="I29" i="280"/>
  <c r="F29" i="280"/>
  <c r="I28" i="280"/>
  <c r="F28" i="280"/>
  <c r="I27" i="280"/>
  <c r="F27" i="280"/>
  <c r="I26" i="280"/>
  <c r="F26" i="280"/>
  <c r="I25" i="280"/>
  <c r="F25" i="280"/>
  <c r="I24" i="280"/>
  <c r="F24" i="280"/>
  <c r="I23" i="280"/>
  <c r="F23" i="280"/>
  <c r="I22" i="280"/>
  <c r="F22" i="280"/>
  <c r="I21" i="280"/>
  <c r="F21" i="280"/>
  <c r="I20" i="280"/>
  <c r="F20" i="280"/>
  <c r="I19" i="280"/>
  <c r="F19" i="280"/>
  <c r="I18" i="280"/>
  <c r="F18" i="280"/>
  <c r="I17" i="280"/>
  <c r="F17" i="280"/>
  <c r="I16" i="280"/>
  <c r="F16" i="280"/>
  <c r="I15" i="280"/>
  <c r="F15" i="280"/>
  <c r="I14" i="280"/>
  <c r="F14" i="280"/>
  <c r="I13" i="280"/>
  <c r="F13" i="280"/>
  <c r="I12" i="280"/>
  <c r="F12" i="280"/>
  <c r="I11" i="280"/>
  <c r="F11" i="280"/>
  <c r="I10" i="280"/>
  <c r="F10" i="280"/>
  <c r="I9" i="280"/>
  <c r="F9" i="280"/>
  <c r="I8" i="280"/>
  <c r="F8" i="280"/>
  <c r="I7" i="280"/>
  <c r="F7" i="280"/>
  <c r="I6" i="280"/>
  <c r="F6" i="280"/>
  <c r="I5" i="280"/>
  <c r="F5" i="280"/>
  <c r="I4" i="280"/>
  <c r="F4" i="280"/>
  <c r="I3" i="280"/>
  <c r="F3" i="280"/>
  <c r="I5" i="274"/>
  <c r="F142" i="245"/>
  <c r="F143" i="245"/>
  <c r="F145" i="245"/>
  <c r="F146" i="245"/>
  <c r="F144" i="245"/>
  <c r="F141" i="245"/>
  <c r="F140" i="245"/>
  <c r="E34" i="279"/>
  <c r="J31" i="279"/>
  <c r="I30" i="279"/>
  <c r="F30" i="279"/>
  <c r="I29" i="279"/>
  <c r="F29" i="279"/>
  <c r="I28" i="279"/>
  <c r="F28" i="279"/>
  <c r="I27" i="279"/>
  <c r="F27" i="279"/>
  <c r="I26" i="279"/>
  <c r="F26" i="279"/>
  <c r="I25" i="279"/>
  <c r="F25" i="279"/>
  <c r="I24" i="279"/>
  <c r="F24" i="279"/>
  <c r="I23" i="279"/>
  <c r="F23" i="279"/>
  <c r="I22" i="279"/>
  <c r="F22" i="279"/>
  <c r="I21" i="279"/>
  <c r="F21" i="279"/>
  <c r="I20" i="279"/>
  <c r="F20" i="279"/>
  <c r="I19" i="279"/>
  <c r="F19" i="279"/>
  <c r="I18" i="279"/>
  <c r="F18" i="279"/>
  <c r="I17" i="279"/>
  <c r="F17" i="279"/>
  <c r="I16" i="279"/>
  <c r="F16" i="279"/>
  <c r="I15" i="279"/>
  <c r="F15" i="279"/>
  <c r="I14" i="279"/>
  <c r="F14" i="279"/>
  <c r="I13" i="279"/>
  <c r="F13" i="279"/>
  <c r="I12" i="279"/>
  <c r="F12" i="279"/>
  <c r="I11" i="279"/>
  <c r="F11" i="279"/>
  <c r="I10" i="279"/>
  <c r="F10" i="279"/>
  <c r="I9" i="279"/>
  <c r="F9" i="279"/>
  <c r="I8" i="279"/>
  <c r="F8" i="279"/>
  <c r="I7" i="279"/>
  <c r="F7" i="279"/>
  <c r="I6" i="279"/>
  <c r="F6" i="279"/>
  <c r="I5" i="279"/>
  <c r="F5" i="279"/>
  <c r="I4" i="279"/>
  <c r="F4" i="279"/>
  <c r="I3" i="279"/>
  <c r="F3" i="279"/>
  <c r="F139" i="245"/>
  <c r="F138" i="245"/>
  <c r="F137" i="245"/>
  <c r="F26" i="245"/>
  <c r="F136" i="245"/>
  <c r="F135" i="245"/>
  <c r="F41" i="223"/>
  <c r="F42" i="223"/>
  <c r="F45" i="223"/>
  <c r="I41" i="223"/>
  <c r="I42" i="223"/>
  <c r="I45" i="223"/>
  <c r="F44" i="223"/>
  <c r="I44" i="223"/>
  <c r="F43" i="223"/>
  <c r="I43" i="223"/>
  <c r="F50" i="223"/>
  <c r="I50" i="223"/>
  <c r="F58" i="245"/>
  <c r="I23" i="262"/>
  <c r="F23" i="262"/>
  <c r="I4" i="275"/>
  <c r="I5" i="275"/>
  <c r="I6" i="275"/>
  <c r="I7" i="275"/>
  <c r="I8" i="275"/>
  <c r="I9" i="275"/>
  <c r="I10" i="275"/>
  <c r="I11" i="275"/>
  <c r="I12" i="275"/>
  <c r="I13" i="275"/>
  <c r="I14" i="275"/>
  <c r="I15" i="275"/>
  <c r="I16" i="275"/>
  <c r="I17" i="275"/>
  <c r="I18" i="275"/>
  <c r="I19" i="275"/>
  <c r="I20" i="275"/>
  <c r="I21" i="275"/>
  <c r="I22" i="275"/>
  <c r="I23" i="275"/>
  <c r="I24" i="275"/>
  <c r="I25" i="275"/>
  <c r="I26" i="275"/>
  <c r="I27" i="275"/>
  <c r="I28" i="275"/>
  <c r="I29" i="275"/>
  <c r="I30" i="275"/>
  <c r="I31" i="275"/>
  <c r="F51" i="223"/>
  <c r="F130" i="245"/>
  <c r="E178" i="245"/>
  <c r="F134" i="245"/>
  <c r="E36" i="275"/>
  <c r="J32" i="275"/>
  <c r="F4" i="275"/>
  <c r="F5" i="275"/>
  <c r="F6" i="275"/>
  <c r="F7" i="275"/>
  <c r="F8" i="275"/>
  <c r="F9" i="275"/>
  <c r="F10" i="275"/>
  <c r="F11" i="275"/>
  <c r="F12" i="275"/>
  <c r="F13" i="275"/>
  <c r="F14" i="275"/>
  <c r="F15" i="275"/>
  <c r="F16" i="275"/>
  <c r="F17" i="275"/>
  <c r="F18" i="275"/>
  <c r="F19" i="275"/>
  <c r="F20" i="275"/>
  <c r="F21" i="275"/>
  <c r="F22" i="275"/>
  <c r="F23" i="275"/>
  <c r="F24" i="275"/>
  <c r="F25" i="275"/>
  <c r="F26" i="275"/>
  <c r="F27" i="275"/>
  <c r="F28" i="275"/>
  <c r="F29" i="275"/>
  <c r="F30" i="275"/>
  <c r="F31" i="275"/>
  <c r="I40" i="223"/>
  <c r="F40" i="223"/>
  <c r="F30" i="266"/>
  <c r="F8" i="269"/>
  <c r="I39" i="223"/>
  <c r="F39" i="223"/>
  <c r="F31" i="266"/>
  <c r="F32" i="266"/>
  <c r="F33" i="266"/>
  <c r="F34" i="266"/>
  <c r="F35" i="266"/>
  <c r="F36" i="266"/>
  <c r="F37" i="266"/>
  <c r="F40" i="266"/>
  <c r="I31" i="266"/>
  <c r="I32" i="266"/>
  <c r="I33" i="266"/>
  <c r="I34" i="266"/>
  <c r="I35" i="266"/>
  <c r="I36" i="266"/>
  <c r="I37" i="266"/>
  <c r="I40" i="266"/>
  <c r="F38" i="266"/>
  <c r="F41" i="266"/>
  <c r="F42" i="266"/>
  <c r="F43" i="266"/>
  <c r="I38" i="266"/>
  <c r="I41" i="266"/>
  <c r="I42" i="266"/>
  <c r="I43" i="266"/>
  <c r="F15" i="266"/>
  <c r="I15" i="266"/>
  <c r="F29" i="266"/>
  <c r="F39" i="266"/>
  <c r="I29" i="266"/>
  <c r="I30" i="266"/>
  <c r="I39" i="266"/>
  <c r="F28" i="266"/>
  <c r="F58" i="266"/>
  <c r="I28" i="266"/>
  <c r="I58" i="266"/>
  <c r="F37" i="245"/>
  <c r="E35" i="277"/>
  <c r="J31" i="277"/>
  <c r="I30" i="277"/>
  <c r="F30" i="277"/>
  <c r="I29" i="277"/>
  <c r="F29" i="277"/>
  <c r="I28" i="277"/>
  <c r="F28" i="277"/>
  <c r="I27" i="277"/>
  <c r="F27" i="277"/>
  <c r="I26" i="277"/>
  <c r="F26" i="277"/>
  <c r="I25" i="277"/>
  <c r="F25" i="277"/>
  <c r="I24" i="277"/>
  <c r="F24" i="277"/>
  <c r="I23" i="277"/>
  <c r="F23" i="277"/>
  <c r="I22" i="277"/>
  <c r="F22" i="277"/>
  <c r="I21" i="277"/>
  <c r="F21" i="277"/>
  <c r="I20" i="277"/>
  <c r="F20" i="277"/>
  <c r="I19" i="277"/>
  <c r="F19" i="277"/>
  <c r="I18" i="277"/>
  <c r="F18" i="277"/>
  <c r="I17" i="277"/>
  <c r="F17" i="277"/>
  <c r="I16" i="277"/>
  <c r="F16" i="277"/>
  <c r="I15" i="277"/>
  <c r="F15" i="277"/>
  <c r="I14" i="277"/>
  <c r="F14" i="277"/>
  <c r="I13" i="277"/>
  <c r="F13" i="277"/>
  <c r="I12" i="277"/>
  <c r="F12" i="277"/>
  <c r="I11" i="277"/>
  <c r="F11" i="277"/>
  <c r="I10" i="277"/>
  <c r="F10" i="277"/>
  <c r="I9" i="277"/>
  <c r="F9" i="277"/>
  <c r="I8" i="277"/>
  <c r="F8" i="277"/>
  <c r="I7" i="277"/>
  <c r="F7" i="277"/>
  <c r="I6" i="277"/>
  <c r="F6" i="277"/>
  <c r="I5" i="277"/>
  <c r="F5" i="277"/>
  <c r="I4" i="277"/>
  <c r="F4" i="277"/>
  <c r="I3" i="277"/>
  <c r="F3" i="277"/>
  <c r="F131" i="245"/>
  <c r="E83" i="220"/>
  <c r="E34" i="270"/>
  <c r="E35" i="276"/>
  <c r="E76" i="262"/>
  <c r="E34" i="271"/>
  <c r="E35" i="272"/>
  <c r="E35" i="269"/>
  <c r="E34" i="253"/>
  <c r="E61" i="263"/>
  <c r="E56" i="223"/>
  <c r="I16" i="262"/>
  <c r="F16" i="262"/>
  <c r="F129" i="245"/>
  <c r="F12" i="262"/>
  <c r="I12" i="262"/>
  <c r="F128" i="245"/>
  <c r="F126" i="245"/>
  <c r="F75" i="220"/>
  <c r="J32" i="276"/>
  <c r="I31" i="276"/>
  <c r="F31" i="276"/>
  <c r="I30" i="276"/>
  <c r="F30" i="276"/>
  <c r="I29" i="276"/>
  <c r="F29" i="276"/>
  <c r="I28" i="276"/>
  <c r="F28" i="276"/>
  <c r="I27" i="276"/>
  <c r="F27" i="276"/>
  <c r="I26" i="276"/>
  <c r="F26" i="276"/>
  <c r="I25" i="276"/>
  <c r="F25" i="276"/>
  <c r="I24" i="276"/>
  <c r="F24" i="276"/>
  <c r="I23" i="276"/>
  <c r="F23" i="276"/>
  <c r="F22" i="276"/>
  <c r="I21" i="276"/>
  <c r="F21" i="276"/>
  <c r="I20" i="276"/>
  <c r="F20" i="276"/>
  <c r="I19" i="276"/>
  <c r="F19" i="276"/>
  <c r="I18" i="276"/>
  <c r="F18" i="276"/>
  <c r="I16" i="276"/>
  <c r="F16" i="276"/>
  <c r="I17" i="276"/>
  <c r="F17" i="276"/>
  <c r="I15" i="276"/>
  <c r="F15" i="276"/>
  <c r="I14" i="276"/>
  <c r="F14" i="276"/>
  <c r="I13" i="276"/>
  <c r="F13" i="276"/>
  <c r="I12" i="276"/>
  <c r="F12" i="276"/>
  <c r="I11" i="276"/>
  <c r="F11" i="276"/>
  <c r="I9" i="276"/>
  <c r="F9" i="276"/>
  <c r="I8" i="276"/>
  <c r="F8" i="276"/>
  <c r="I7" i="276"/>
  <c r="F7" i="276"/>
  <c r="I6" i="276"/>
  <c r="F6" i="276"/>
  <c r="I5" i="276"/>
  <c r="F5" i="276"/>
  <c r="I4" i="276"/>
  <c r="F4" i="276"/>
  <c r="I3" i="276"/>
  <c r="F3" i="276"/>
  <c r="J52" i="223"/>
  <c r="I14" i="262"/>
  <c r="F14" i="262"/>
  <c r="F25" i="223"/>
  <c r="F123" i="245"/>
  <c r="F122" i="245"/>
  <c r="F121" i="245"/>
  <c r="F120" i="245"/>
  <c r="F118" i="245"/>
  <c r="F124" i="245"/>
  <c r="F119" i="245"/>
  <c r="F117" i="245"/>
  <c r="I3" i="275"/>
  <c r="F3" i="275"/>
  <c r="I4" i="274"/>
  <c r="F4" i="274"/>
  <c r="J31" i="274"/>
  <c r="I30" i="274"/>
  <c r="F30" i="274"/>
  <c r="I29" i="274"/>
  <c r="F29" i="274"/>
  <c r="I28" i="274"/>
  <c r="F28" i="274"/>
  <c r="I27" i="274"/>
  <c r="F27" i="274"/>
  <c r="I26" i="274"/>
  <c r="F26" i="274"/>
  <c r="I25" i="274"/>
  <c r="F25" i="274"/>
  <c r="I24" i="274"/>
  <c r="F24" i="274"/>
  <c r="I23" i="274"/>
  <c r="F23" i="274"/>
  <c r="I22" i="274"/>
  <c r="F22" i="274"/>
  <c r="I21" i="274"/>
  <c r="F21" i="274"/>
  <c r="I20" i="274"/>
  <c r="F20" i="274"/>
  <c r="I19" i="274"/>
  <c r="F19" i="274"/>
  <c r="I18" i="274"/>
  <c r="F18" i="274"/>
  <c r="I17" i="274"/>
  <c r="F17" i="274"/>
  <c r="I16" i="274"/>
  <c r="F16" i="274"/>
  <c r="I15" i="274"/>
  <c r="F15" i="274"/>
  <c r="I14" i="274"/>
  <c r="F14" i="274"/>
  <c r="I13" i="274"/>
  <c r="F13" i="274"/>
  <c r="I12" i="274"/>
  <c r="F12" i="274"/>
  <c r="I11" i="274"/>
  <c r="F11" i="274"/>
  <c r="I10" i="274"/>
  <c r="F10" i="274"/>
  <c r="I9" i="274"/>
  <c r="F9" i="274"/>
  <c r="I8" i="274"/>
  <c r="F8" i="274"/>
  <c r="I7" i="274"/>
  <c r="F7" i="274"/>
  <c r="I6" i="274"/>
  <c r="F6" i="274"/>
  <c r="F5" i="274"/>
  <c r="I3" i="274"/>
  <c r="F3" i="274"/>
  <c r="F8" i="268"/>
  <c r="F5" i="268"/>
  <c r="I5" i="268"/>
  <c r="I31" i="263"/>
  <c r="I32" i="263"/>
  <c r="F32" i="263"/>
  <c r="J57" i="263"/>
  <c r="F57" i="263"/>
  <c r="F31" i="263"/>
  <c r="F33" i="263"/>
  <c r="F34" i="263"/>
  <c r="F35" i="263"/>
  <c r="F36" i="263"/>
  <c r="F37" i="263"/>
  <c r="F38" i="263"/>
  <c r="F39" i="263"/>
  <c r="F40" i="263"/>
  <c r="F41" i="263"/>
  <c r="F42" i="263"/>
  <c r="F43" i="263"/>
  <c r="F44" i="263"/>
  <c r="F45" i="263"/>
  <c r="F46" i="263"/>
  <c r="F47" i="263"/>
  <c r="F48" i="263"/>
  <c r="F49" i="263"/>
  <c r="I33" i="263"/>
  <c r="I34" i="263"/>
  <c r="I35" i="263"/>
  <c r="I36" i="263"/>
  <c r="I37" i="263"/>
  <c r="I38" i="263"/>
  <c r="I39" i="263"/>
  <c r="I40" i="263"/>
  <c r="I41" i="263"/>
  <c r="I42" i="263"/>
  <c r="I43" i="263"/>
  <c r="I44" i="263"/>
  <c r="I45" i="263"/>
  <c r="I46" i="263"/>
  <c r="I47" i="263"/>
  <c r="I48" i="263"/>
  <c r="I49" i="263"/>
  <c r="F116" i="245"/>
  <c r="F125" i="245"/>
  <c r="I24" i="263"/>
  <c r="J31" i="273"/>
  <c r="I30" i="273"/>
  <c r="F30" i="273"/>
  <c r="I29" i="273"/>
  <c r="F29" i="273"/>
  <c r="I28" i="273"/>
  <c r="F28" i="273"/>
  <c r="I27" i="273"/>
  <c r="F27" i="273"/>
  <c r="I26" i="273"/>
  <c r="F26" i="273"/>
  <c r="I25" i="273"/>
  <c r="F25" i="273"/>
  <c r="I24" i="273"/>
  <c r="F24" i="273"/>
  <c r="I23" i="273"/>
  <c r="F23" i="273"/>
  <c r="I22" i="273"/>
  <c r="F22" i="273"/>
  <c r="I21" i="273"/>
  <c r="F21" i="273"/>
  <c r="I20" i="273"/>
  <c r="F20" i="273"/>
  <c r="I19" i="273"/>
  <c r="F19" i="273"/>
  <c r="I18" i="273"/>
  <c r="F18" i="273"/>
  <c r="I17" i="273"/>
  <c r="F17" i="273"/>
  <c r="I16" i="273"/>
  <c r="F16" i="273"/>
  <c r="I15" i="273"/>
  <c r="F15" i="273"/>
  <c r="I14" i="273"/>
  <c r="F14" i="273"/>
  <c r="I13" i="273"/>
  <c r="F13" i="273"/>
  <c r="I12" i="273"/>
  <c r="F12" i="273"/>
  <c r="I11" i="273"/>
  <c r="F11" i="273"/>
  <c r="I10" i="273"/>
  <c r="F10" i="273"/>
  <c r="I9" i="273"/>
  <c r="F9" i="273"/>
  <c r="I8" i="273"/>
  <c r="F8" i="273"/>
  <c r="I7" i="273"/>
  <c r="F7" i="273"/>
  <c r="I6" i="273"/>
  <c r="F6" i="273"/>
  <c r="I5" i="273"/>
  <c r="F5" i="273"/>
  <c r="I4" i="273"/>
  <c r="F4" i="273"/>
  <c r="I3" i="273"/>
  <c r="F3" i="273"/>
  <c r="J31" i="272"/>
  <c r="I30" i="272"/>
  <c r="F30" i="272"/>
  <c r="I29" i="272"/>
  <c r="F29" i="272"/>
  <c r="I28" i="272"/>
  <c r="F28" i="272"/>
  <c r="I27" i="272"/>
  <c r="F27" i="272"/>
  <c r="I26" i="272"/>
  <c r="F26" i="272"/>
  <c r="I25" i="272"/>
  <c r="F25" i="272"/>
  <c r="I24" i="272"/>
  <c r="F24" i="272"/>
  <c r="I23" i="272"/>
  <c r="F23" i="272"/>
  <c r="I22" i="272"/>
  <c r="F22" i="272"/>
  <c r="I21" i="272"/>
  <c r="F21" i="272"/>
  <c r="I20" i="272"/>
  <c r="F20" i="272"/>
  <c r="I19" i="272"/>
  <c r="F19" i="272"/>
  <c r="I18" i="272"/>
  <c r="F18" i="272"/>
  <c r="I17" i="272"/>
  <c r="F17" i="272"/>
  <c r="I16" i="272"/>
  <c r="F16" i="272"/>
  <c r="I15" i="272"/>
  <c r="F15" i="272"/>
  <c r="I14" i="272"/>
  <c r="F14" i="272"/>
  <c r="I13" i="272"/>
  <c r="F13" i="272"/>
  <c r="I12" i="272"/>
  <c r="F12" i="272"/>
  <c r="I11" i="272"/>
  <c r="F11" i="272"/>
  <c r="I10" i="272"/>
  <c r="F10" i="272"/>
  <c r="I9" i="272"/>
  <c r="F9" i="272"/>
  <c r="I8" i="272"/>
  <c r="F8" i="272"/>
  <c r="I7" i="272"/>
  <c r="F7" i="272"/>
  <c r="I6" i="272"/>
  <c r="F6" i="272"/>
  <c r="I5" i="272"/>
  <c r="F5" i="272"/>
  <c r="I4" i="272"/>
  <c r="F4" i="272"/>
  <c r="I3" i="272"/>
  <c r="F3" i="272"/>
  <c r="F10" i="262"/>
  <c r="F4" i="271"/>
  <c r="J31" i="271"/>
  <c r="I30" i="271"/>
  <c r="F30" i="271"/>
  <c r="I29" i="271"/>
  <c r="F29" i="271"/>
  <c r="I28" i="271"/>
  <c r="F28" i="271"/>
  <c r="I27" i="271"/>
  <c r="F27" i="271"/>
  <c r="I26" i="271"/>
  <c r="F26" i="271"/>
  <c r="I25" i="271"/>
  <c r="F25" i="271"/>
  <c r="I24" i="271"/>
  <c r="F24" i="271"/>
  <c r="I23" i="271"/>
  <c r="F23" i="271"/>
  <c r="I22" i="271"/>
  <c r="F22" i="271"/>
  <c r="I21" i="271"/>
  <c r="F21" i="271"/>
  <c r="I20" i="271"/>
  <c r="F20" i="271"/>
  <c r="I19" i="271"/>
  <c r="F19" i="271"/>
  <c r="I18" i="271"/>
  <c r="F18" i="271"/>
  <c r="I17" i="271"/>
  <c r="F17" i="271"/>
  <c r="I16" i="271"/>
  <c r="F16" i="271"/>
  <c r="I15" i="271"/>
  <c r="F15" i="271"/>
  <c r="I14" i="271"/>
  <c r="F14" i="271"/>
  <c r="I13" i="271"/>
  <c r="F13" i="271"/>
  <c r="I12" i="271"/>
  <c r="F12" i="271"/>
  <c r="I11" i="271"/>
  <c r="F11" i="271"/>
  <c r="I10" i="271"/>
  <c r="F10" i="271"/>
  <c r="I9" i="271"/>
  <c r="F9" i="271"/>
  <c r="I8" i="271"/>
  <c r="F8" i="271"/>
  <c r="I7" i="271"/>
  <c r="F7" i="271"/>
  <c r="I6" i="271"/>
  <c r="F6" i="271"/>
  <c r="I5" i="271"/>
  <c r="F5" i="271"/>
  <c r="I4" i="271"/>
  <c r="I3" i="271"/>
  <c r="F3" i="271"/>
  <c r="J31" i="270"/>
  <c r="I30" i="270"/>
  <c r="F30" i="270"/>
  <c r="I29" i="270"/>
  <c r="F29" i="270"/>
  <c r="I28" i="270"/>
  <c r="F28" i="270"/>
  <c r="I27" i="270"/>
  <c r="F27" i="270"/>
  <c r="I26" i="270"/>
  <c r="F26" i="270"/>
  <c r="I25" i="270"/>
  <c r="F25" i="270"/>
  <c r="I24" i="270"/>
  <c r="F24" i="270"/>
  <c r="I23" i="270"/>
  <c r="F23" i="270"/>
  <c r="I22" i="270"/>
  <c r="F22" i="270"/>
  <c r="I21" i="270"/>
  <c r="F21" i="270"/>
  <c r="I20" i="270"/>
  <c r="F20" i="270"/>
  <c r="I19" i="270"/>
  <c r="F19" i="270"/>
  <c r="I18" i="270"/>
  <c r="F18" i="270"/>
  <c r="I17" i="270"/>
  <c r="F17" i="270"/>
  <c r="I16" i="270"/>
  <c r="F16" i="270"/>
  <c r="I15" i="270"/>
  <c r="F15" i="270"/>
  <c r="I14" i="270"/>
  <c r="F14" i="270"/>
  <c r="I13" i="270"/>
  <c r="F13" i="270"/>
  <c r="I12" i="270"/>
  <c r="F12" i="270"/>
  <c r="I11" i="270"/>
  <c r="F11" i="270"/>
  <c r="I10" i="270"/>
  <c r="F10" i="270"/>
  <c r="I9" i="270"/>
  <c r="F9" i="270"/>
  <c r="I8" i="270"/>
  <c r="F8" i="270"/>
  <c r="I7" i="270"/>
  <c r="F7" i="270"/>
  <c r="I6" i="270"/>
  <c r="F6" i="270"/>
  <c r="I5" i="270"/>
  <c r="F5" i="270"/>
  <c r="I4" i="270"/>
  <c r="F4" i="270"/>
  <c r="I3" i="270"/>
  <c r="F3" i="270"/>
  <c r="F38" i="223"/>
  <c r="I38" i="223"/>
  <c r="F113" i="245"/>
  <c r="F114" i="245"/>
  <c r="F7" i="212"/>
  <c r="F112" i="245"/>
  <c r="F111" i="245"/>
  <c r="F103" i="245"/>
  <c r="F102" i="245"/>
  <c r="F109" i="245"/>
  <c r="F108" i="245"/>
  <c r="F107" i="245"/>
  <c r="F106" i="245"/>
  <c r="F110" i="245"/>
  <c r="J31" i="269"/>
  <c r="I30" i="269"/>
  <c r="F30" i="269"/>
  <c r="I29" i="269"/>
  <c r="F29" i="269"/>
  <c r="I28" i="269"/>
  <c r="F28" i="269"/>
  <c r="I27" i="269"/>
  <c r="F27" i="269"/>
  <c r="I26" i="269"/>
  <c r="F26" i="269"/>
  <c r="I25" i="269"/>
  <c r="F25" i="269"/>
  <c r="I24" i="269"/>
  <c r="F24" i="269"/>
  <c r="I23" i="269"/>
  <c r="F23" i="269"/>
  <c r="I22" i="269"/>
  <c r="F22" i="269"/>
  <c r="I21" i="269"/>
  <c r="F21" i="269"/>
  <c r="I20" i="269"/>
  <c r="F20" i="269"/>
  <c r="I19" i="269"/>
  <c r="F19" i="269"/>
  <c r="I18" i="269"/>
  <c r="F18" i="269"/>
  <c r="I17" i="269"/>
  <c r="F17" i="269"/>
  <c r="I16" i="269"/>
  <c r="F16" i="269"/>
  <c r="I15" i="269"/>
  <c r="F15" i="269"/>
  <c r="I14" i="269"/>
  <c r="F14" i="269"/>
  <c r="I13" i="269"/>
  <c r="F13" i="269"/>
  <c r="I12" i="269"/>
  <c r="F12" i="269"/>
  <c r="I10" i="269"/>
  <c r="F10" i="269"/>
  <c r="I9" i="269"/>
  <c r="F9" i="269"/>
  <c r="I8" i="269"/>
  <c r="I7" i="269"/>
  <c r="F7" i="269"/>
  <c r="I6" i="269"/>
  <c r="F6" i="269"/>
  <c r="I5" i="269"/>
  <c r="F5" i="269"/>
  <c r="I4" i="269"/>
  <c r="F4" i="269"/>
  <c r="I3" i="269"/>
  <c r="F3" i="269"/>
  <c r="I9" i="266"/>
  <c r="I10" i="266"/>
  <c r="I3" i="266"/>
  <c r="I4" i="266"/>
  <c r="I5" i="266"/>
  <c r="I6" i="266"/>
  <c r="I7" i="266"/>
  <c r="I8" i="266"/>
  <c r="I11" i="266"/>
  <c r="I12" i="266"/>
  <c r="I13" i="266"/>
  <c r="I14" i="266"/>
  <c r="I57" i="266"/>
  <c r="I16" i="266"/>
  <c r="I17" i="266"/>
  <c r="I19" i="266"/>
  <c r="I18" i="266"/>
  <c r="I20" i="266"/>
  <c r="I21" i="266"/>
  <c r="I22" i="266"/>
  <c r="I23" i="266"/>
  <c r="I24" i="266"/>
  <c r="I25" i="266"/>
  <c r="I26" i="266"/>
  <c r="I27" i="266"/>
  <c r="F10" i="266"/>
  <c r="F3" i="266"/>
  <c r="F4" i="266"/>
  <c r="F5" i="266"/>
  <c r="F6" i="266"/>
  <c r="F7" i="266"/>
  <c r="F8" i="266"/>
  <c r="F11" i="266"/>
  <c r="F12" i="266"/>
  <c r="F13" i="266"/>
  <c r="F14" i="266"/>
  <c r="F57" i="266"/>
  <c r="F16" i="266"/>
  <c r="F17" i="266"/>
  <c r="F19" i="266"/>
  <c r="F18" i="266"/>
  <c r="F20" i="266"/>
  <c r="F21" i="266"/>
  <c r="F22" i="266"/>
  <c r="F23" i="266"/>
  <c r="F24" i="266"/>
  <c r="F25" i="266"/>
  <c r="F26" i="266"/>
  <c r="F27" i="266"/>
  <c r="F44" i="266"/>
  <c r="F59" i="266"/>
  <c r="J32" i="268"/>
  <c r="I31" i="268"/>
  <c r="F31" i="268"/>
  <c r="I30" i="268"/>
  <c r="F30" i="268"/>
  <c r="I29" i="268"/>
  <c r="F29" i="268"/>
  <c r="I28" i="268"/>
  <c r="F28" i="268"/>
  <c r="I27" i="268"/>
  <c r="F27" i="268"/>
  <c r="I26" i="268"/>
  <c r="F26" i="268"/>
  <c r="I25" i="268"/>
  <c r="F25" i="268"/>
  <c r="I24" i="268"/>
  <c r="F24" i="268"/>
  <c r="I23" i="268"/>
  <c r="F23" i="268"/>
  <c r="I22" i="268"/>
  <c r="F22" i="268"/>
  <c r="I21" i="268"/>
  <c r="F21" i="268"/>
  <c r="I20" i="268"/>
  <c r="F20" i="268"/>
  <c r="I19" i="268"/>
  <c r="F19" i="268"/>
  <c r="I18" i="268"/>
  <c r="F18" i="268"/>
  <c r="I17" i="268"/>
  <c r="F17" i="268"/>
  <c r="I16" i="268"/>
  <c r="F16" i="268"/>
  <c r="I15" i="268"/>
  <c r="F15" i="268"/>
  <c r="I14" i="268"/>
  <c r="F14" i="268"/>
  <c r="I13" i="268"/>
  <c r="F13" i="268"/>
  <c r="I12" i="268"/>
  <c r="F12" i="268"/>
  <c r="I11" i="268"/>
  <c r="F11" i="268"/>
  <c r="I6" i="268"/>
  <c r="F6" i="268"/>
  <c r="I4" i="268"/>
  <c r="F4" i="268"/>
  <c r="I3" i="268"/>
  <c r="F3" i="268"/>
  <c r="I10" i="268"/>
  <c r="F10" i="268"/>
  <c r="I9" i="268"/>
  <c r="F9" i="268"/>
  <c r="I7" i="268"/>
  <c r="F7" i="268"/>
  <c r="J31" i="267"/>
  <c r="I30" i="267"/>
  <c r="F30" i="267"/>
  <c r="I29" i="267"/>
  <c r="F29" i="267"/>
  <c r="I28" i="267"/>
  <c r="F28" i="267"/>
  <c r="I27" i="267"/>
  <c r="F27" i="267"/>
  <c r="I26" i="267"/>
  <c r="F26" i="267"/>
  <c r="I25" i="267"/>
  <c r="F25" i="267"/>
  <c r="I24" i="267"/>
  <c r="F24" i="267"/>
  <c r="I23" i="267"/>
  <c r="F23" i="267"/>
  <c r="I22" i="267"/>
  <c r="F22" i="267"/>
  <c r="I21" i="267"/>
  <c r="F21" i="267"/>
  <c r="I20" i="267"/>
  <c r="F20" i="267"/>
  <c r="I19" i="267"/>
  <c r="F19" i="267"/>
  <c r="I18" i="267"/>
  <c r="F18" i="267"/>
  <c r="I17" i="267"/>
  <c r="F17" i="267"/>
  <c r="I16" i="267"/>
  <c r="F16" i="267"/>
  <c r="I15" i="267"/>
  <c r="F15" i="267"/>
  <c r="I14" i="267"/>
  <c r="F14" i="267"/>
  <c r="I13" i="267"/>
  <c r="F13" i="267"/>
  <c r="I12" i="267"/>
  <c r="F12" i="267"/>
  <c r="I11" i="267"/>
  <c r="F11" i="267"/>
  <c r="I10" i="267"/>
  <c r="F10" i="267"/>
  <c r="I9" i="267"/>
  <c r="F9" i="267"/>
  <c r="I8" i="267"/>
  <c r="F8" i="267"/>
  <c r="I7" i="267"/>
  <c r="F7" i="267"/>
  <c r="I6" i="267"/>
  <c r="F6" i="267"/>
  <c r="I5" i="267"/>
  <c r="F5" i="267"/>
  <c r="I4" i="267"/>
  <c r="F4" i="267"/>
  <c r="I3" i="267"/>
  <c r="F3" i="267"/>
  <c r="J65" i="266"/>
  <c r="I59" i="266"/>
  <c r="I44" i="266"/>
  <c r="F9" i="266"/>
  <c r="I56" i="266"/>
  <c r="F56" i="266"/>
  <c r="F98" i="245"/>
  <c r="F99" i="245"/>
  <c r="F100" i="245"/>
  <c r="F101" i="245"/>
  <c r="F104" i="245"/>
  <c r="F105" i="245"/>
  <c r="F115" i="245"/>
  <c r="F97" i="245"/>
  <c r="F3" i="7"/>
  <c r="F74" i="220"/>
  <c r="F10" i="190"/>
  <c r="F3" i="262"/>
  <c r="F51" i="216"/>
  <c r="F3" i="216"/>
  <c r="F3" i="264"/>
  <c r="F10" i="251"/>
  <c r="F21" i="223"/>
  <c r="F49" i="231"/>
  <c r="F5" i="263"/>
  <c r="F95" i="245" l="1"/>
  <c r="F96" i="245"/>
  <c r="I5" i="263"/>
  <c r="I6" i="263"/>
  <c r="I7" i="263"/>
  <c r="I8" i="263"/>
  <c r="I9" i="263"/>
  <c r="I10" i="263"/>
  <c r="I11" i="263"/>
  <c r="I12" i="263"/>
  <c r="I13" i="263"/>
  <c r="I14" i="263"/>
  <c r="I15" i="263"/>
  <c r="I16" i="263"/>
  <c r="I17" i="263"/>
  <c r="I18" i="263"/>
  <c r="I19" i="263"/>
  <c r="I20" i="263"/>
  <c r="I21" i="263"/>
  <c r="I22" i="263"/>
  <c r="I23" i="263"/>
  <c r="I25" i="263"/>
  <c r="I26" i="263"/>
  <c r="I27" i="263"/>
  <c r="I28" i="263"/>
  <c r="I29" i="263"/>
  <c r="I30" i="263"/>
  <c r="I74" i="220"/>
  <c r="F93" i="245"/>
  <c r="F92" i="245"/>
  <c r="F91" i="245"/>
  <c r="F94" i="245"/>
  <c r="I4" i="263"/>
  <c r="F4" i="263"/>
  <c r="I3" i="245"/>
  <c r="I34" i="223"/>
  <c r="F36" i="223"/>
  <c r="I36" i="223"/>
  <c r="J31" i="264"/>
  <c r="I30" i="264"/>
  <c r="F30" i="264"/>
  <c r="I29" i="264"/>
  <c r="F29" i="264"/>
  <c r="I28" i="264"/>
  <c r="F28" i="264"/>
  <c r="I27" i="264"/>
  <c r="F27" i="264"/>
  <c r="I26" i="264"/>
  <c r="F26" i="264"/>
  <c r="I25" i="264"/>
  <c r="F25" i="264"/>
  <c r="I24" i="264"/>
  <c r="F24" i="264"/>
  <c r="I23" i="264"/>
  <c r="F23" i="264"/>
  <c r="I22" i="264"/>
  <c r="F22" i="264"/>
  <c r="I21" i="264"/>
  <c r="F21" i="264"/>
  <c r="I20" i="264"/>
  <c r="F20" i="264"/>
  <c r="I19" i="264"/>
  <c r="F19" i="264"/>
  <c r="I18" i="264"/>
  <c r="F18" i="264"/>
  <c r="I17" i="264"/>
  <c r="F17" i="264"/>
  <c r="I16" i="264"/>
  <c r="F16" i="264"/>
  <c r="I15" i="264"/>
  <c r="F15" i="264"/>
  <c r="I14" i="264"/>
  <c r="F14" i="264"/>
  <c r="I13" i="264"/>
  <c r="F13" i="264"/>
  <c r="I12" i="264"/>
  <c r="F12" i="264"/>
  <c r="I11" i="264"/>
  <c r="F11" i="264"/>
  <c r="I10" i="264"/>
  <c r="F10" i="264"/>
  <c r="I9" i="264"/>
  <c r="F9" i="264"/>
  <c r="I8" i="264"/>
  <c r="F8" i="264"/>
  <c r="I7" i="264"/>
  <c r="F7" i="264"/>
  <c r="I6" i="264"/>
  <c r="F6" i="264"/>
  <c r="I5" i="264"/>
  <c r="F5" i="264"/>
  <c r="I4" i="264"/>
  <c r="F4" i="264"/>
  <c r="I3" i="264"/>
  <c r="F30" i="263"/>
  <c r="F29" i="263"/>
  <c r="F28" i="263"/>
  <c r="F27" i="263"/>
  <c r="F26" i="263"/>
  <c r="F25" i="263"/>
  <c r="F24" i="263"/>
  <c r="F23" i="263"/>
  <c r="F22" i="263"/>
  <c r="F21" i="263"/>
  <c r="F20" i="263"/>
  <c r="F19" i="263"/>
  <c r="F18" i="263"/>
  <c r="F17" i="263"/>
  <c r="F16" i="263"/>
  <c r="F15" i="263"/>
  <c r="F14" i="263"/>
  <c r="F13" i="263"/>
  <c r="F12" i="263"/>
  <c r="F11" i="263"/>
  <c r="F10" i="263"/>
  <c r="F9" i="263"/>
  <c r="F8" i="263"/>
  <c r="F7" i="263"/>
  <c r="F6" i="263"/>
  <c r="I3" i="263"/>
  <c r="F3" i="263"/>
  <c r="J72" i="262"/>
  <c r="I71" i="262"/>
  <c r="F71" i="262"/>
  <c r="I32" i="262"/>
  <c r="F32" i="262"/>
  <c r="I31" i="262"/>
  <c r="F31" i="262"/>
  <c r="I30" i="262"/>
  <c r="F30" i="262"/>
  <c r="I29" i="262"/>
  <c r="F29" i="262"/>
  <c r="I24" i="262"/>
  <c r="F24" i="262"/>
  <c r="I64" i="262"/>
  <c r="F64" i="262"/>
  <c r="I22" i="262"/>
  <c r="F22" i="262"/>
  <c r="I21" i="262"/>
  <c r="F21" i="262"/>
  <c r="I20" i="262"/>
  <c r="F20" i="262"/>
  <c r="I19" i="262"/>
  <c r="F19" i="262"/>
  <c r="I18" i="262"/>
  <c r="F18" i="262"/>
  <c r="I17" i="262"/>
  <c r="F17" i="262"/>
  <c r="I15" i="262"/>
  <c r="F15" i="262"/>
  <c r="I13" i="262"/>
  <c r="F13" i="262"/>
  <c r="I11" i="262"/>
  <c r="F11" i="262"/>
  <c r="I10" i="262"/>
  <c r="I9" i="262"/>
  <c r="F9" i="262"/>
  <c r="I8" i="262"/>
  <c r="F8" i="262"/>
  <c r="I7" i="262"/>
  <c r="F7" i="262"/>
  <c r="I6" i="262"/>
  <c r="F6" i="262"/>
  <c r="I5" i="262"/>
  <c r="F5" i="262"/>
  <c r="I4" i="262"/>
  <c r="F4" i="262"/>
  <c r="I63" i="262"/>
  <c r="F63" i="262"/>
  <c r="I3" i="262"/>
  <c r="F90" i="245"/>
  <c r="F89" i="245"/>
  <c r="F52" i="216"/>
  <c r="F53" i="216"/>
  <c r="F54" i="216"/>
  <c r="F55" i="216"/>
  <c r="I52" i="216"/>
  <c r="I53" i="216"/>
  <c r="I54" i="216"/>
  <c r="I55" i="216"/>
  <c r="F56" i="216"/>
  <c r="F57" i="216"/>
  <c r="I56" i="216"/>
  <c r="I57" i="216"/>
  <c r="F58" i="216"/>
  <c r="I58" i="216"/>
  <c r="F59" i="216"/>
  <c r="I59" i="216"/>
  <c r="F87" i="245"/>
  <c r="F88" i="245"/>
  <c r="F127" i="245"/>
  <c r="F3" i="253"/>
  <c r="I3" i="253"/>
  <c r="F8" i="253"/>
  <c r="F9" i="253"/>
  <c r="F10" i="253"/>
  <c r="F11" i="253"/>
  <c r="F12" i="253"/>
  <c r="F13" i="253"/>
  <c r="F14" i="253"/>
  <c r="F15" i="253"/>
  <c r="F16" i="253"/>
  <c r="F17" i="253"/>
  <c r="F18" i="253"/>
  <c r="F19" i="253"/>
  <c r="F20" i="253"/>
  <c r="F21" i="253"/>
  <c r="I51" i="216"/>
  <c r="F79" i="245"/>
  <c r="F80" i="245"/>
  <c r="F3" i="261"/>
  <c r="I3" i="7"/>
  <c r="F4" i="7"/>
  <c r="I4" i="7"/>
  <c r="F5" i="7"/>
  <c r="I5" i="7"/>
  <c r="I6" i="7"/>
  <c r="F7" i="7"/>
  <c r="I7" i="7"/>
  <c r="F8" i="7"/>
  <c r="I8" i="7"/>
  <c r="F9" i="7"/>
  <c r="I9" i="7"/>
  <c r="F10" i="7"/>
  <c r="I10" i="7"/>
  <c r="F11" i="7"/>
  <c r="I11" i="7"/>
  <c r="F12" i="7"/>
  <c r="I12" i="7"/>
  <c r="F13" i="7"/>
  <c r="I13" i="7"/>
  <c r="F14" i="7"/>
  <c r="I14" i="7"/>
  <c r="F15" i="7"/>
  <c r="I15" i="7"/>
  <c r="F16" i="7"/>
  <c r="I16" i="7"/>
  <c r="F17" i="7"/>
  <c r="I17" i="7"/>
  <c r="F18" i="7"/>
  <c r="I18" i="7"/>
  <c r="F19" i="7"/>
  <c r="I19" i="7"/>
  <c r="F20" i="7"/>
  <c r="I20" i="7"/>
  <c r="F21" i="7"/>
  <c r="I21" i="7"/>
  <c r="F22" i="7"/>
  <c r="I22" i="7"/>
  <c r="F23" i="7"/>
  <c r="I23" i="7"/>
  <c r="F24" i="7"/>
  <c r="I24" i="7"/>
  <c r="F25" i="7"/>
  <c r="I25" i="7"/>
  <c r="F26" i="7"/>
  <c r="I26" i="7"/>
  <c r="F27" i="7"/>
  <c r="I27" i="7"/>
  <c r="F28" i="7"/>
  <c r="I28" i="7"/>
  <c r="F29" i="7"/>
  <c r="I29" i="7"/>
  <c r="F30" i="7"/>
  <c r="I30" i="7"/>
  <c r="J31" i="7"/>
  <c r="F85" i="245"/>
  <c r="F3" i="244"/>
  <c r="I3" i="244"/>
  <c r="I3" i="261"/>
  <c r="F72" i="220"/>
  <c r="I72" i="220"/>
  <c r="F83" i="245"/>
  <c r="F82" i="245"/>
  <c r="F34" i="223"/>
  <c r="I14" i="257"/>
  <c r="F14" i="257"/>
  <c r="F77" i="245"/>
  <c r="F78" i="245"/>
  <c r="F81" i="245"/>
  <c r="F84" i="245"/>
  <c r="J31" i="261"/>
  <c r="I30" i="261"/>
  <c r="F30" i="261"/>
  <c r="I29" i="261"/>
  <c r="F29" i="261"/>
  <c r="I28" i="261"/>
  <c r="F28" i="261"/>
  <c r="I27" i="261"/>
  <c r="F27" i="261"/>
  <c r="I26" i="261"/>
  <c r="F26" i="261"/>
  <c r="I25" i="261"/>
  <c r="F25" i="261"/>
  <c r="I24" i="261"/>
  <c r="F24" i="261"/>
  <c r="I23" i="261"/>
  <c r="F23" i="261"/>
  <c r="I22" i="261"/>
  <c r="F22" i="261"/>
  <c r="I21" i="261"/>
  <c r="F21" i="261"/>
  <c r="I20" i="261"/>
  <c r="F20" i="261"/>
  <c r="I19" i="261"/>
  <c r="F19" i="261"/>
  <c r="I18" i="261"/>
  <c r="F18" i="261"/>
  <c r="I17" i="261"/>
  <c r="F17" i="261"/>
  <c r="I16" i="261"/>
  <c r="F16" i="261"/>
  <c r="I15" i="261"/>
  <c r="F15" i="261"/>
  <c r="I14" i="261"/>
  <c r="F14" i="261"/>
  <c r="I13" i="261"/>
  <c r="F13" i="261"/>
  <c r="I12" i="261"/>
  <c r="F12" i="261"/>
  <c r="I11" i="261"/>
  <c r="F11" i="261"/>
  <c r="I10" i="261"/>
  <c r="F10" i="261"/>
  <c r="I9" i="261"/>
  <c r="F9" i="261"/>
  <c r="I8" i="261"/>
  <c r="F8" i="261"/>
  <c r="I7" i="261"/>
  <c r="F7" i="261"/>
  <c r="I6" i="261"/>
  <c r="F6" i="261"/>
  <c r="I5" i="261"/>
  <c r="F5" i="261"/>
  <c r="I4" i="261"/>
  <c r="F4" i="261"/>
  <c r="F33" i="223"/>
  <c r="I33" i="223"/>
  <c r="F12" i="257"/>
  <c r="I12" i="257"/>
  <c r="I73" i="220"/>
  <c r="F73" i="220"/>
  <c r="I50" i="216"/>
  <c r="F50" i="216"/>
  <c r="F49" i="216"/>
  <c r="I49" i="216"/>
  <c r="F76" i="245"/>
  <c r="J31" i="260"/>
  <c r="I30" i="260"/>
  <c r="F30" i="260"/>
  <c r="I29" i="260"/>
  <c r="F29" i="260"/>
  <c r="I28" i="260"/>
  <c r="F28" i="260"/>
  <c r="I27" i="260"/>
  <c r="F27" i="260"/>
  <c r="I26" i="260"/>
  <c r="F26" i="260"/>
  <c r="I25" i="260"/>
  <c r="F25" i="260"/>
  <c r="I24" i="260"/>
  <c r="F24" i="260"/>
  <c r="I23" i="260"/>
  <c r="F23" i="260"/>
  <c r="I22" i="260"/>
  <c r="F22" i="260"/>
  <c r="I21" i="260"/>
  <c r="F21" i="260"/>
  <c r="I20" i="260"/>
  <c r="F20" i="260"/>
  <c r="I19" i="260"/>
  <c r="F19" i="260"/>
  <c r="I18" i="260"/>
  <c r="F18" i="260"/>
  <c r="I17" i="260"/>
  <c r="F17" i="260"/>
  <c r="I16" i="260"/>
  <c r="F16" i="260"/>
  <c r="I15" i="260"/>
  <c r="F15" i="260"/>
  <c r="I14" i="260"/>
  <c r="F14" i="260"/>
  <c r="I13" i="260"/>
  <c r="F13" i="260"/>
  <c r="I12" i="260"/>
  <c r="F12" i="260"/>
  <c r="I11" i="260"/>
  <c r="F11" i="260"/>
  <c r="I10" i="260"/>
  <c r="F10" i="260"/>
  <c r="I9" i="260"/>
  <c r="F9" i="260"/>
  <c r="I8" i="260"/>
  <c r="F8" i="260"/>
  <c r="I7" i="260"/>
  <c r="F7" i="260"/>
  <c r="I6" i="260"/>
  <c r="F6" i="260"/>
  <c r="I5" i="260"/>
  <c r="F5" i="260"/>
  <c r="I4" i="260"/>
  <c r="F4" i="260"/>
  <c r="I3" i="260"/>
  <c r="F3" i="260"/>
  <c r="F63" i="245"/>
  <c r="F64" i="245"/>
  <c r="F65" i="245"/>
  <c r="F66" i="245"/>
  <c r="F67" i="245"/>
  <c r="F68" i="245"/>
  <c r="F69" i="245"/>
  <c r="F70" i="245"/>
  <c r="F71" i="245"/>
  <c r="F72" i="245"/>
  <c r="F73" i="245"/>
  <c r="F74" i="245"/>
  <c r="F75" i="245"/>
  <c r="J31" i="259"/>
  <c r="I30" i="259"/>
  <c r="F30" i="259"/>
  <c r="I29" i="259"/>
  <c r="F29" i="259"/>
  <c r="I28" i="259"/>
  <c r="F28" i="259"/>
  <c r="I27" i="259"/>
  <c r="F27" i="259"/>
  <c r="I26" i="259"/>
  <c r="F26" i="259"/>
  <c r="I25" i="259"/>
  <c r="F25" i="259"/>
  <c r="I24" i="259"/>
  <c r="F24" i="259"/>
  <c r="I23" i="259"/>
  <c r="F23" i="259"/>
  <c r="I22" i="259"/>
  <c r="F22" i="259"/>
  <c r="I21" i="259"/>
  <c r="F21" i="259"/>
  <c r="I20" i="259"/>
  <c r="F20" i="259"/>
  <c r="I19" i="259"/>
  <c r="F19" i="259"/>
  <c r="I18" i="259"/>
  <c r="F18" i="259"/>
  <c r="I17" i="259"/>
  <c r="F17" i="259"/>
  <c r="I16" i="259"/>
  <c r="F16" i="259"/>
  <c r="I15" i="259"/>
  <c r="F15" i="259"/>
  <c r="I14" i="259"/>
  <c r="F14" i="259"/>
  <c r="I13" i="259"/>
  <c r="F13" i="259"/>
  <c r="I12" i="259"/>
  <c r="F12" i="259"/>
  <c r="I11" i="259"/>
  <c r="F11" i="259"/>
  <c r="I10" i="259"/>
  <c r="F10" i="259"/>
  <c r="I9" i="259"/>
  <c r="F9" i="259"/>
  <c r="I8" i="259"/>
  <c r="F8" i="259"/>
  <c r="I7" i="259"/>
  <c r="F7" i="259"/>
  <c r="I6" i="259"/>
  <c r="F6" i="259"/>
  <c r="I5" i="259"/>
  <c r="F5" i="259"/>
  <c r="I4" i="259"/>
  <c r="F4" i="259"/>
  <c r="I3" i="259"/>
  <c r="F3" i="259"/>
  <c r="I6" i="238"/>
  <c r="I3" i="232"/>
  <c r="I4" i="232"/>
  <c r="I5" i="232"/>
  <c r="I46" i="216"/>
  <c r="F23" i="238"/>
  <c r="F20" i="258"/>
  <c r="I75" i="220"/>
  <c r="I6" i="256"/>
  <c r="F6" i="256"/>
  <c r="F47" i="231"/>
  <c r="F48" i="231"/>
  <c r="I47" i="231"/>
  <c r="I48" i="231"/>
  <c r="I49" i="231"/>
  <c r="F60" i="245"/>
  <c r="F59" i="245"/>
  <c r="I6" i="253"/>
  <c r="F6" i="253"/>
  <c r="F61" i="245"/>
  <c r="F62" i="245"/>
  <c r="F57" i="245"/>
  <c r="F56" i="245"/>
  <c r="F55" i="245"/>
  <c r="I10" i="257"/>
  <c r="I9" i="257"/>
  <c r="I8" i="257"/>
  <c r="I7" i="257"/>
  <c r="I6" i="257"/>
  <c r="I5" i="257"/>
  <c r="I4" i="257"/>
  <c r="F5" i="258"/>
  <c r="F32" i="223"/>
  <c r="I32" i="223"/>
  <c r="F31" i="223"/>
  <c r="I31" i="223"/>
  <c r="F47" i="223"/>
  <c r="I47" i="223"/>
  <c r="F35" i="223"/>
  <c r="I35" i="223"/>
  <c r="F46" i="216"/>
  <c r="F45" i="216"/>
  <c r="I45" i="216"/>
  <c r="F44" i="216"/>
  <c r="I44" i="216"/>
  <c r="I48" i="216"/>
  <c r="F48" i="216"/>
  <c r="F47" i="216"/>
  <c r="I47" i="216"/>
  <c r="F54" i="245"/>
  <c r="J31" i="258"/>
  <c r="I30" i="258"/>
  <c r="F30" i="258"/>
  <c r="I29" i="258"/>
  <c r="F29" i="258"/>
  <c r="I28" i="258"/>
  <c r="F28" i="258"/>
  <c r="I27" i="258"/>
  <c r="F27" i="258"/>
  <c r="I26" i="258"/>
  <c r="F26" i="258"/>
  <c r="I25" i="258"/>
  <c r="F25" i="258"/>
  <c r="I24" i="258"/>
  <c r="F24" i="258"/>
  <c r="I23" i="258"/>
  <c r="F23" i="258"/>
  <c r="I22" i="258"/>
  <c r="F22" i="258"/>
  <c r="I21" i="258"/>
  <c r="F21" i="258"/>
  <c r="I20" i="258"/>
  <c r="I19" i="258"/>
  <c r="F19" i="258"/>
  <c r="I18" i="258"/>
  <c r="F18" i="258"/>
  <c r="I17" i="258"/>
  <c r="F17" i="258"/>
  <c r="I16" i="258"/>
  <c r="F16" i="258"/>
  <c r="I15" i="258"/>
  <c r="F15" i="258"/>
  <c r="I14" i="258"/>
  <c r="F14" i="258"/>
  <c r="I13" i="258"/>
  <c r="F13" i="258"/>
  <c r="I12" i="258"/>
  <c r="F12" i="258"/>
  <c r="I11" i="258"/>
  <c r="F11" i="258"/>
  <c r="I10" i="258"/>
  <c r="F10" i="258"/>
  <c r="I9" i="258"/>
  <c r="F9" i="258"/>
  <c r="I8" i="258"/>
  <c r="F8" i="258"/>
  <c r="I7" i="258"/>
  <c r="F7" i="258"/>
  <c r="I6" i="258"/>
  <c r="F6" i="258"/>
  <c r="I5" i="258"/>
  <c r="I4" i="258"/>
  <c r="F4" i="258"/>
  <c r="I3" i="258"/>
  <c r="F3" i="258"/>
  <c r="F52" i="245"/>
  <c r="F53" i="245"/>
  <c r="F50" i="245"/>
  <c r="F51" i="245"/>
  <c r="F49" i="245"/>
  <c r="F48" i="245"/>
  <c r="J31" i="257"/>
  <c r="I30" i="257"/>
  <c r="F30" i="257"/>
  <c r="I29" i="257"/>
  <c r="F29" i="257"/>
  <c r="I28" i="257"/>
  <c r="F28" i="257"/>
  <c r="I27" i="257"/>
  <c r="F27" i="257"/>
  <c r="I26" i="257"/>
  <c r="F26" i="257"/>
  <c r="I25" i="257"/>
  <c r="F25" i="257"/>
  <c r="I24" i="257"/>
  <c r="F24" i="257"/>
  <c r="I23" i="257"/>
  <c r="F23" i="257"/>
  <c r="I22" i="257"/>
  <c r="F22" i="257"/>
  <c r="I21" i="257"/>
  <c r="F21" i="257"/>
  <c r="I20" i="257"/>
  <c r="F20" i="257"/>
  <c r="I19" i="257"/>
  <c r="F19" i="257"/>
  <c r="I18" i="257"/>
  <c r="F18" i="257"/>
  <c r="I17" i="257"/>
  <c r="F17" i="257"/>
  <c r="I16" i="257"/>
  <c r="F16" i="257"/>
  <c r="I15" i="257"/>
  <c r="F15" i="257"/>
  <c r="I13" i="257"/>
  <c r="F13" i="257"/>
  <c r="I11" i="257"/>
  <c r="F11" i="257"/>
  <c r="F10" i="257"/>
  <c r="F9" i="257"/>
  <c r="F8" i="257"/>
  <c r="F7" i="257"/>
  <c r="F6" i="257"/>
  <c r="F5" i="257"/>
  <c r="F4" i="257"/>
  <c r="I3" i="257"/>
  <c r="F3" i="257"/>
  <c r="F12" i="255"/>
  <c r="I3" i="255"/>
  <c r="I4" i="255"/>
  <c r="I5" i="255"/>
  <c r="I6" i="255"/>
  <c r="I7" i="255"/>
  <c r="I8" i="255"/>
  <c r="I9" i="255"/>
  <c r="I10" i="255"/>
  <c r="F46" i="223"/>
  <c r="I46" i="223"/>
  <c r="J31" i="256" l="1"/>
  <c r="I30" i="256"/>
  <c r="F30" i="256"/>
  <c r="I29" i="256"/>
  <c r="F29" i="256"/>
  <c r="I28" i="256"/>
  <c r="F28" i="256"/>
  <c r="I27" i="256"/>
  <c r="F27" i="256"/>
  <c r="I26" i="256"/>
  <c r="F26" i="256"/>
  <c r="I25" i="256"/>
  <c r="F25" i="256"/>
  <c r="I24" i="256"/>
  <c r="F24" i="256"/>
  <c r="I23" i="256"/>
  <c r="F23" i="256"/>
  <c r="I22" i="256"/>
  <c r="F22" i="256"/>
  <c r="I21" i="256"/>
  <c r="F21" i="256"/>
  <c r="I20" i="256"/>
  <c r="F20" i="256"/>
  <c r="I19" i="256"/>
  <c r="F19" i="256"/>
  <c r="I18" i="256"/>
  <c r="F18" i="256"/>
  <c r="I17" i="256"/>
  <c r="F17" i="256"/>
  <c r="I16" i="256"/>
  <c r="F16" i="256"/>
  <c r="I15" i="256"/>
  <c r="F15" i="256"/>
  <c r="I14" i="256"/>
  <c r="F14" i="256"/>
  <c r="I13" i="256"/>
  <c r="F13" i="256"/>
  <c r="I12" i="256"/>
  <c r="F12" i="256"/>
  <c r="I11" i="256"/>
  <c r="F11" i="256"/>
  <c r="I10" i="256"/>
  <c r="F10" i="256"/>
  <c r="I9" i="256"/>
  <c r="F9" i="256"/>
  <c r="I8" i="256"/>
  <c r="F8" i="256"/>
  <c r="I7" i="256"/>
  <c r="F7" i="256"/>
  <c r="I5" i="256"/>
  <c r="F5" i="256"/>
  <c r="I4" i="256"/>
  <c r="F4" i="256"/>
  <c r="I3" i="256"/>
  <c r="F3" i="256"/>
  <c r="F46" i="245"/>
  <c r="F47" i="245"/>
  <c r="F69" i="220"/>
  <c r="F70" i="220"/>
  <c r="I69" i="220"/>
  <c r="I70" i="220"/>
  <c r="F77" i="220"/>
  <c r="I77" i="220"/>
  <c r="F68" i="220"/>
  <c r="I68" i="220"/>
  <c r="F35" i="245"/>
  <c r="F40" i="245"/>
  <c r="F41" i="245"/>
  <c r="F42" i="245"/>
  <c r="F164" i="245"/>
  <c r="F43" i="245"/>
  <c r="F44" i="245"/>
  <c r="F36" i="245"/>
  <c r="F38" i="245"/>
  <c r="F39" i="245"/>
  <c r="F11" i="249"/>
  <c r="I11" i="249"/>
  <c r="F45" i="231"/>
  <c r="I45" i="231"/>
  <c r="F46" i="231"/>
  <c r="I46" i="231"/>
  <c r="I10" i="249"/>
  <c r="F10" i="249"/>
  <c r="F9" i="249"/>
  <c r="I9" i="249"/>
  <c r="F34" i="245"/>
  <c r="F33" i="245"/>
  <c r="F45" i="245"/>
  <c r="F44" i="224"/>
  <c r="I44" i="224"/>
  <c r="F43" i="216"/>
  <c r="I43" i="216"/>
  <c r="F43" i="224"/>
  <c r="I43" i="224"/>
  <c r="F42" i="224"/>
  <c r="I42" i="224"/>
  <c r="F30" i="245" l="1"/>
  <c r="F31" i="245"/>
  <c r="F33" i="251" l="1"/>
  <c r="F34" i="251"/>
  <c r="F7" i="249"/>
  <c r="I7" i="249"/>
  <c r="F21" i="238"/>
  <c r="I21" i="238"/>
  <c r="F22" i="238"/>
  <c r="I22" i="238"/>
  <c r="I47" i="224" l="1"/>
  <c r="I44" i="231" l="1"/>
  <c r="F44" i="231"/>
  <c r="I43" i="231"/>
  <c r="F43" i="231"/>
  <c r="F41" i="224"/>
  <c r="I41" i="224"/>
  <c r="F64" i="220" l="1"/>
  <c r="F65" i="220"/>
  <c r="I64" i="220"/>
  <c r="I65" i="220"/>
  <c r="F66" i="220"/>
  <c r="I66" i="220"/>
  <c r="F67" i="220"/>
  <c r="I67" i="220"/>
  <c r="F8" i="255" l="1"/>
  <c r="F40" i="224" l="1"/>
  <c r="I40" i="224"/>
  <c r="F5" i="255"/>
  <c r="F4" i="255"/>
  <c r="J31" i="255"/>
  <c r="I30" i="255"/>
  <c r="F30" i="255"/>
  <c r="I29" i="255"/>
  <c r="F29" i="255"/>
  <c r="I28" i="255"/>
  <c r="F28" i="255"/>
  <c r="I27" i="255"/>
  <c r="F27" i="255"/>
  <c r="I26" i="255"/>
  <c r="F26" i="255"/>
  <c r="I25" i="255"/>
  <c r="F25" i="255"/>
  <c r="I24" i="255"/>
  <c r="F24" i="255"/>
  <c r="I23" i="255"/>
  <c r="F23" i="255"/>
  <c r="I22" i="255"/>
  <c r="F22" i="255"/>
  <c r="I21" i="255"/>
  <c r="F21" i="255"/>
  <c r="I20" i="255"/>
  <c r="F20" i="255"/>
  <c r="I19" i="255"/>
  <c r="F19" i="255"/>
  <c r="I18" i="255"/>
  <c r="F18" i="255"/>
  <c r="I17" i="255"/>
  <c r="F17" i="255"/>
  <c r="I16" i="255"/>
  <c r="F16" i="255"/>
  <c r="I15" i="255"/>
  <c r="F15" i="255"/>
  <c r="I14" i="255"/>
  <c r="F14" i="255"/>
  <c r="I13" i="255"/>
  <c r="F13" i="255"/>
  <c r="I12" i="255"/>
  <c r="I11" i="255"/>
  <c r="F11" i="255"/>
  <c r="F10" i="255"/>
  <c r="F9" i="255"/>
  <c r="F7" i="255"/>
  <c r="F6" i="255"/>
  <c r="F3" i="255"/>
  <c r="J31" i="254" l="1"/>
  <c r="I30" i="254"/>
  <c r="F30" i="254"/>
  <c r="I29" i="254"/>
  <c r="F29" i="254"/>
  <c r="I28" i="254"/>
  <c r="F28" i="254"/>
  <c r="I27" i="254"/>
  <c r="F27" i="254"/>
  <c r="I26" i="254"/>
  <c r="F26" i="254"/>
  <c r="I25" i="254"/>
  <c r="F25" i="254"/>
  <c r="I24" i="254"/>
  <c r="F24" i="254"/>
  <c r="I23" i="254"/>
  <c r="F23" i="254"/>
  <c r="I22" i="254"/>
  <c r="F22" i="254"/>
  <c r="I21" i="254"/>
  <c r="F21" i="254"/>
  <c r="I20" i="254"/>
  <c r="F20" i="254"/>
  <c r="I19" i="254"/>
  <c r="F19" i="254"/>
  <c r="I18" i="254"/>
  <c r="F18" i="254"/>
  <c r="I17" i="254"/>
  <c r="F17" i="254"/>
  <c r="I16" i="254"/>
  <c r="F16" i="254"/>
  <c r="I15" i="254"/>
  <c r="F15" i="254"/>
  <c r="I14" i="254"/>
  <c r="F14" i="254"/>
  <c r="I13" i="254"/>
  <c r="F13" i="254"/>
  <c r="I12" i="254"/>
  <c r="F12" i="254"/>
  <c r="I11" i="254"/>
  <c r="F11" i="254"/>
  <c r="I10" i="254"/>
  <c r="F10" i="254"/>
  <c r="I9" i="254"/>
  <c r="F9" i="254"/>
  <c r="I8" i="254"/>
  <c r="F8" i="254"/>
  <c r="I7" i="254"/>
  <c r="F7" i="254"/>
  <c r="I6" i="254"/>
  <c r="F6" i="254"/>
  <c r="I5" i="254"/>
  <c r="F5" i="254"/>
  <c r="I4" i="254"/>
  <c r="F4" i="254"/>
  <c r="I3" i="254"/>
  <c r="F3" i="254"/>
  <c r="F39" i="224" l="1"/>
  <c r="I39" i="224"/>
  <c r="I10" i="236" l="1"/>
  <c r="F10" i="236"/>
  <c r="F3" i="231" l="1"/>
  <c r="F4" i="231"/>
  <c r="F5" i="231"/>
  <c r="F6" i="231"/>
  <c r="F7" i="231"/>
  <c r="F8" i="231"/>
  <c r="F9" i="231"/>
  <c r="F10" i="231"/>
  <c r="F11" i="231"/>
  <c r="F12" i="231"/>
  <c r="F13" i="231"/>
  <c r="F14" i="231"/>
  <c r="F15" i="231"/>
  <c r="F16" i="231"/>
  <c r="F17" i="231"/>
  <c r="F18" i="231"/>
  <c r="F19" i="231"/>
  <c r="F20" i="231"/>
  <c r="F21" i="231"/>
  <c r="F22" i="231"/>
  <c r="F23" i="231"/>
  <c r="F24" i="231"/>
  <c r="F25" i="231"/>
  <c r="F26" i="231"/>
  <c r="F27" i="231"/>
  <c r="F28" i="231"/>
  <c r="F29" i="231"/>
  <c r="F30" i="231"/>
  <c r="F31" i="231"/>
  <c r="F32" i="231"/>
  <c r="F33" i="231"/>
  <c r="F34" i="231"/>
  <c r="F35" i="231"/>
  <c r="F36" i="231"/>
  <c r="F37" i="231"/>
  <c r="F38" i="231"/>
  <c r="F39" i="231"/>
  <c r="F40" i="231"/>
  <c r="F41" i="231"/>
  <c r="F42" i="231"/>
  <c r="F50" i="231"/>
  <c r="F30" i="216"/>
  <c r="I26" i="238" l="1"/>
  <c r="F26" i="238"/>
  <c r="F25" i="238"/>
  <c r="I25" i="238"/>
  <c r="I40" i="231"/>
  <c r="I28" i="223" l="1"/>
  <c r="F28" i="223"/>
  <c r="I49" i="223"/>
  <c r="F49" i="223"/>
  <c r="F27" i="223"/>
  <c r="I27" i="223"/>
  <c r="F4" i="252" l="1"/>
  <c r="I4" i="252"/>
  <c r="I37" i="231" l="1"/>
  <c r="I38" i="231"/>
  <c r="I39" i="231"/>
  <c r="I41" i="231"/>
  <c r="I42" i="231"/>
  <c r="F5" i="249" l="1"/>
  <c r="F4" i="249" l="1"/>
  <c r="F24" i="238"/>
  <c r="I23" i="238"/>
  <c r="I24" i="238"/>
  <c r="I8" i="233" l="1"/>
  <c r="F23" i="245"/>
  <c r="I14" i="238"/>
  <c r="F14" i="238"/>
  <c r="F13" i="238"/>
  <c r="I13" i="238"/>
  <c r="F38" i="224" l="1"/>
  <c r="I38" i="224"/>
  <c r="I12" i="248" l="1"/>
  <c r="F12" i="248"/>
  <c r="F8" i="233" l="1"/>
  <c r="J30" i="253" l="1"/>
  <c r="I29" i="253"/>
  <c r="F29" i="253"/>
  <c r="I28" i="253"/>
  <c r="F28" i="253"/>
  <c r="I27" i="253"/>
  <c r="F27" i="253"/>
  <c r="I26" i="253"/>
  <c r="F26" i="253"/>
  <c r="I25" i="253"/>
  <c r="F25" i="253"/>
  <c r="I24" i="253"/>
  <c r="F24" i="253"/>
  <c r="I23" i="253"/>
  <c r="F23" i="253"/>
  <c r="I22" i="253"/>
  <c r="F22" i="253"/>
  <c r="I21" i="253"/>
  <c r="I20" i="253"/>
  <c r="I19" i="253"/>
  <c r="I18" i="253"/>
  <c r="I17" i="253"/>
  <c r="I16" i="253"/>
  <c r="I15" i="253"/>
  <c r="I14" i="253"/>
  <c r="I13" i="253"/>
  <c r="I12" i="253"/>
  <c r="I11" i="253"/>
  <c r="I10" i="253"/>
  <c r="I9" i="253"/>
  <c r="I8" i="253"/>
  <c r="I7" i="253"/>
  <c r="F7" i="253"/>
  <c r="I5" i="253"/>
  <c r="F5" i="253"/>
  <c r="I4" i="253"/>
  <c r="F4" i="253"/>
  <c r="F37" i="224" l="1"/>
  <c r="I37" i="224"/>
  <c r="F6" i="235" l="1"/>
  <c r="I6" i="235"/>
  <c r="F5" i="235"/>
  <c r="I5" i="235"/>
  <c r="F34" i="216" l="1"/>
  <c r="F4" i="216"/>
  <c r="F5" i="216"/>
  <c r="F6" i="216"/>
  <c r="F7" i="216"/>
  <c r="F8" i="216"/>
  <c r="F9" i="216"/>
  <c r="F10" i="216"/>
  <c r="F11" i="216"/>
  <c r="F12" i="216"/>
  <c r="F13" i="216"/>
  <c r="F14" i="216"/>
  <c r="F15" i="216"/>
  <c r="F16" i="216"/>
  <c r="F17" i="216"/>
  <c r="F18" i="216"/>
  <c r="F19" i="216"/>
  <c r="F20" i="216"/>
  <c r="F21" i="216"/>
  <c r="F22" i="216"/>
  <c r="F23" i="216"/>
  <c r="F24" i="216"/>
  <c r="F25" i="216"/>
  <c r="F26" i="216"/>
  <c r="F27" i="216"/>
  <c r="F28" i="216"/>
  <c r="F29" i="216"/>
  <c r="F31" i="216"/>
  <c r="F32" i="216"/>
  <c r="F33" i="216"/>
  <c r="F35" i="216"/>
  <c r="F36" i="216"/>
  <c r="F37" i="216"/>
  <c r="F38" i="216"/>
  <c r="F39" i="216"/>
  <c r="F40" i="216"/>
  <c r="F41" i="216"/>
  <c r="F42" i="216"/>
  <c r="I36" i="231" l="1"/>
  <c r="F18" i="245"/>
  <c r="F19" i="245"/>
  <c r="F28" i="251" l="1"/>
  <c r="F29" i="251"/>
  <c r="F30" i="251"/>
  <c r="F31" i="251"/>
  <c r="F32" i="251"/>
  <c r="I28" i="251"/>
  <c r="I29" i="251"/>
  <c r="I30" i="251"/>
  <c r="I31" i="251"/>
  <c r="I32" i="251"/>
  <c r="F35" i="251"/>
  <c r="F36" i="251"/>
  <c r="F37" i="251"/>
  <c r="I33" i="251"/>
  <c r="I34" i="251"/>
  <c r="I35" i="251"/>
  <c r="I36" i="251"/>
  <c r="I37" i="251"/>
  <c r="J38" i="251"/>
  <c r="J32" i="252"/>
  <c r="I31" i="252"/>
  <c r="F31" i="252"/>
  <c r="I30" i="252"/>
  <c r="F30" i="252"/>
  <c r="I29" i="252"/>
  <c r="F29" i="252"/>
  <c r="I28" i="252"/>
  <c r="F28" i="252"/>
  <c r="I27" i="252"/>
  <c r="F27" i="252"/>
  <c r="I26" i="252"/>
  <c r="F26" i="252"/>
  <c r="I25" i="252"/>
  <c r="F25" i="252"/>
  <c r="I24" i="252"/>
  <c r="F24" i="252"/>
  <c r="I23" i="252"/>
  <c r="F23" i="252"/>
  <c r="I22" i="252"/>
  <c r="F22" i="252"/>
  <c r="I21" i="252"/>
  <c r="F21" i="252"/>
  <c r="I20" i="252"/>
  <c r="F20" i="252"/>
  <c r="I19" i="252"/>
  <c r="F19" i="252"/>
  <c r="I18" i="252"/>
  <c r="F18" i="252"/>
  <c r="I17" i="252"/>
  <c r="F17" i="252"/>
  <c r="I16" i="252"/>
  <c r="F16" i="252"/>
  <c r="I15" i="252"/>
  <c r="F15" i="252"/>
  <c r="I14" i="252"/>
  <c r="F14" i="252"/>
  <c r="I13" i="252"/>
  <c r="F13" i="252"/>
  <c r="I12" i="252"/>
  <c r="F12" i="252"/>
  <c r="I11" i="252"/>
  <c r="F11" i="252"/>
  <c r="I10" i="252"/>
  <c r="F10" i="252"/>
  <c r="I9" i="252"/>
  <c r="F9" i="252"/>
  <c r="I8" i="252"/>
  <c r="F8" i="252"/>
  <c r="I7" i="252"/>
  <c r="F7" i="252"/>
  <c r="I6" i="252"/>
  <c r="F6" i="252"/>
  <c r="I5" i="252"/>
  <c r="F5" i="252"/>
  <c r="I3" i="252"/>
  <c r="F3" i="252"/>
  <c r="I27" i="251"/>
  <c r="F27" i="251"/>
  <c r="I26" i="251"/>
  <c r="F26" i="251"/>
  <c r="I25" i="251"/>
  <c r="F25" i="251"/>
  <c r="I24" i="251"/>
  <c r="F24" i="251"/>
  <c r="I23" i="251"/>
  <c r="F23" i="251"/>
  <c r="I22" i="251"/>
  <c r="F22" i="251"/>
  <c r="I21" i="251"/>
  <c r="F21" i="251"/>
  <c r="I20" i="251"/>
  <c r="F20" i="251"/>
  <c r="I19" i="251"/>
  <c r="F19" i="251"/>
  <c r="I18" i="251"/>
  <c r="F18" i="251"/>
  <c r="I17" i="251"/>
  <c r="F17" i="251"/>
  <c r="I16" i="251"/>
  <c r="F16" i="251"/>
  <c r="I15" i="251"/>
  <c r="F15" i="251"/>
  <c r="I14" i="251"/>
  <c r="F14" i="251"/>
  <c r="I13" i="251"/>
  <c r="F13" i="251"/>
  <c r="I12" i="251"/>
  <c r="F12" i="251"/>
  <c r="I11" i="251"/>
  <c r="F11" i="251"/>
  <c r="I10" i="251"/>
  <c r="I9" i="251"/>
  <c r="F9" i="251"/>
  <c r="I8" i="251"/>
  <c r="F8" i="251"/>
  <c r="I7" i="251"/>
  <c r="F7" i="251"/>
  <c r="I6" i="251"/>
  <c r="F6" i="251"/>
  <c r="I5" i="251"/>
  <c r="F5" i="251"/>
  <c r="I4" i="251"/>
  <c r="F4" i="251"/>
  <c r="I3" i="251"/>
  <c r="F3" i="251"/>
  <c r="J31" i="250"/>
  <c r="I30" i="250"/>
  <c r="F30" i="250"/>
  <c r="I29" i="250"/>
  <c r="F29" i="250"/>
  <c r="I28" i="250"/>
  <c r="F28" i="250"/>
  <c r="I27" i="250"/>
  <c r="F27" i="250"/>
  <c r="I26" i="250"/>
  <c r="F26" i="250"/>
  <c r="I25" i="250"/>
  <c r="F25" i="250"/>
  <c r="I24" i="250"/>
  <c r="F24" i="250"/>
  <c r="I23" i="250"/>
  <c r="F23" i="250"/>
  <c r="I22" i="250"/>
  <c r="F22" i="250"/>
  <c r="I21" i="250"/>
  <c r="F21" i="250"/>
  <c r="I20" i="250"/>
  <c r="F20" i="250"/>
  <c r="I19" i="250"/>
  <c r="F19" i="250"/>
  <c r="I18" i="250"/>
  <c r="F18" i="250"/>
  <c r="I17" i="250"/>
  <c r="F17" i="250"/>
  <c r="I16" i="250"/>
  <c r="F16" i="250"/>
  <c r="I15" i="250"/>
  <c r="F15" i="250"/>
  <c r="I14" i="250"/>
  <c r="F14" i="250"/>
  <c r="I13" i="250"/>
  <c r="F13" i="250"/>
  <c r="I12" i="250"/>
  <c r="F12" i="250"/>
  <c r="I11" i="250"/>
  <c r="F11" i="250"/>
  <c r="I10" i="250"/>
  <c r="F10" i="250"/>
  <c r="I9" i="250"/>
  <c r="F9" i="250"/>
  <c r="I8" i="250"/>
  <c r="F8" i="250"/>
  <c r="I7" i="250"/>
  <c r="F7" i="250"/>
  <c r="I6" i="250"/>
  <c r="F6" i="250"/>
  <c r="I5" i="250"/>
  <c r="F5" i="250"/>
  <c r="I4" i="250"/>
  <c r="F4" i="250"/>
  <c r="I3" i="250"/>
  <c r="F3" i="250"/>
  <c r="I36" i="224" l="1"/>
  <c r="J34" i="249" l="1"/>
  <c r="I33" i="249"/>
  <c r="F33" i="249"/>
  <c r="I32" i="249"/>
  <c r="F32" i="249"/>
  <c r="I31" i="249"/>
  <c r="F31" i="249"/>
  <c r="I30" i="249"/>
  <c r="F30" i="249"/>
  <c r="I29" i="249"/>
  <c r="F29" i="249"/>
  <c r="I28" i="249"/>
  <c r="F28" i="249"/>
  <c r="I27" i="249"/>
  <c r="F27" i="249"/>
  <c r="I26" i="249"/>
  <c r="F26" i="249"/>
  <c r="I25" i="249"/>
  <c r="F25" i="249"/>
  <c r="I24" i="249"/>
  <c r="F24" i="249"/>
  <c r="I23" i="249"/>
  <c r="F23" i="249"/>
  <c r="I22" i="249"/>
  <c r="F22" i="249"/>
  <c r="I21" i="249"/>
  <c r="F21" i="249"/>
  <c r="I20" i="249"/>
  <c r="F20" i="249"/>
  <c r="I19" i="249"/>
  <c r="F19" i="249"/>
  <c r="I18" i="249"/>
  <c r="F18" i="249"/>
  <c r="I17" i="249"/>
  <c r="F17" i="249"/>
  <c r="I16" i="249"/>
  <c r="F16" i="249"/>
  <c r="I15" i="249"/>
  <c r="F15" i="249"/>
  <c r="I14" i="249"/>
  <c r="F14" i="249"/>
  <c r="I13" i="249"/>
  <c r="F13" i="249"/>
  <c r="I12" i="249"/>
  <c r="F12" i="249"/>
  <c r="I8" i="249"/>
  <c r="F8" i="249"/>
  <c r="I6" i="249"/>
  <c r="F6" i="249"/>
  <c r="I5" i="249"/>
  <c r="I4" i="249"/>
  <c r="I3" i="249"/>
  <c r="F3" i="249"/>
  <c r="F61" i="220" l="1"/>
  <c r="F60" i="220"/>
  <c r="I60" i="220"/>
  <c r="I61" i="220"/>
  <c r="F62" i="220"/>
  <c r="I62" i="220"/>
  <c r="F36" i="224" l="1"/>
  <c r="I9" i="248" l="1"/>
  <c r="F9" i="248"/>
  <c r="F35" i="224" l="1"/>
  <c r="I35" i="224"/>
  <c r="I33" i="231"/>
  <c r="I34" i="231"/>
  <c r="F7" i="248" l="1"/>
  <c r="F6" i="248"/>
  <c r="I4" i="248" l="1"/>
  <c r="F4" i="248"/>
  <c r="J31" i="248"/>
  <c r="I30" i="248"/>
  <c r="F30" i="248"/>
  <c r="I29" i="248"/>
  <c r="F29" i="248"/>
  <c r="I28" i="248"/>
  <c r="F28" i="248"/>
  <c r="I27" i="248"/>
  <c r="F27" i="248"/>
  <c r="I26" i="248"/>
  <c r="F26" i="248"/>
  <c r="I25" i="248"/>
  <c r="F25" i="248"/>
  <c r="I24" i="248"/>
  <c r="F24" i="248"/>
  <c r="I23" i="248"/>
  <c r="F23" i="248"/>
  <c r="I22" i="248"/>
  <c r="F22" i="248"/>
  <c r="I21" i="248"/>
  <c r="F21" i="248"/>
  <c r="I20" i="248"/>
  <c r="F20" i="248"/>
  <c r="I19" i="248"/>
  <c r="F19" i="248"/>
  <c r="I18" i="248"/>
  <c r="F18" i="248"/>
  <c r="I17" i="248"/>
  <c r="F17" i="248"/>
  <c r="I16" i="248"/>
  <c r="F16" i="248"/>
  <c r="I15" i="248"/>
  <c r="I14" i="248"/>
  <c r="F14" i="248"/>
  <c r="I13" i="248"/>
  <c r="F13" i="248"/>
  <c r="I11" i="248"/>
  <c r="F11" i="248"/>
  <c r="I10" i="248"/>
  <c r="F10" i="248"/>
  <c r="I8" i="248"/>
  <c r="F8" i="248"/>
  <c r="I7" i="248"/>
  <c r="I6" i="248"/>
  <c r="I5" i="248"/>
  <c r="F5" i="248"/>
  <c r="I3" i="248"/>
  <c r="F3" i="248"/>
  <c r="J31" i="247" l="1"/>
  <c r="I30" i="247"/>
  <c r="F30" i="247"/>
  <c r="I29" i="247"/>
  <c r="F29" i="247"/>
  <c r="I28" i="247"/>
  <c r="F28" i="247"/>
  <c r="I27" i="247"/>
  <c r="F27" i="247"/>
  <c r="I26" i="247"/>
  <c r="F26" i="247"/>
  <c r="I25" i="247"/>
  <c r="F25" i="247"/>
  <c r="I24" i="247"/>
  <c r="F24" i="247"/>
  <c r="I23" i="247"/>
  <c r="F23" i="247"/>
  <c r="I22" i="247"/>
  <c r="F22" i="247"/>
  <c r="I21" i="247"/>
  <c r="F21" i="247"/>
  <c r="I20" i="247"/>
  <c r="F20" i="247"/>
  <c r="I19" i="247"/>
  <c r="F19" i="247"/>
  <c r="I18" i="247"/>
  <c r="F18" i="247"/>
  <c r="I17" i="247"/>
  <c r="F17" i="247"/>
  <c r="I16" i="247"/>
  <c r="F16" i="247"/>
  <c r="I15" i="247"/>
  <c r="F15" i="247"/>
  <c r="I14" i="247"/>
  <c r="F14" i="247"/>
  <c r="I13" i="247"/>
  <c r="F13" i="247"/>
  <c r="I12" i="247"/>
  <c r="F12" i="247"/>
  <c r="I11" i="247"/>
  <c r="F11" i="247"/>
  <c r="I10" i="247"/>
  <c r="F10" i="247"/>
  <c r="I9" i="247"/>
  <c r="F9" i="247"/>
  <c r="I8" i="247"/>
  <c r="F8" i="247"/>
  <c r="I7" i="247"/>
  <c r="F7" i="247"/>
  <c r="I6" i="247"/>
  <c r="F6" i="247"/>
  <c r="I5" i="247"/>
  <c r="F5" i="247"/>
  <c r="I4" i="247"/>
  <c r="F4" i="247"/>
  <c r="I3" i="247"/>
  <c r="F3" i="247"/>
  <c r="F59" i="220" l="1"/>
  <c r="I59" i="220"/>
  <c r="J31" i="246" l="1"/>
  <c r="I30" i="246"/>
  <c r="F30" i="246"/>
  <c r="I29" i="246"/>
  <c r="F29" i="246"/>
  <c r="I28" i="246"/>
  <c r="F28" i="246"/>
  <c r="I27" i="246"/>
  <c r="F27" i="246"/>
  <c r="I26" i="246"/>
  <c r="F26" i="246"/>
  <c r="I25" i="246"/>
  <c r="F25" i="246"/>
  <c r="I24" i="246"/>
  <c r="F24" i="246"/>
  <c r="I23" i="246"/>
  <c r="F23" i="246"/>
  <c r="I22" i="246"/>
  <c r="F22" i="246"/>
  <c r="I21" i="246"/>
  <c r="F21" i="246"/>
  <c r="I20" i="246"/>
  <c r="F20" i="246"/>
  <c r="I19" i="246"/>
  <c r="F19" i="246"/>
  <c r="I18" i="246"/>
  <c r="F18" i="246"/>
  <c r="I17" i="246"/>
  <c r="F17" i="246"/>
  <c r="I16" i="246"/>
  <c r="F16" i="246"/>
  <c r="I15" i="246"/>
  <c r="F15" i="246"/>
  <c r="I14" i="246"/>
  <c r="F14" i="246"/>
  <c r="I13" i="246"/>
  <c r="F13" i="246"/>
  <c r="I12" i="246"/>
  <c r="F12" i="246"/>
  <c r="I11" i="246"/>
  <c r="F11" i="246"/>
  <c r="I10" i="246"/>
  <c r="F10" i="246"/>
  <c r="I9" i="246"/>
  <c r="F9" i="246"/>
  <c r="I8" i="246"/>
  <c r="F8" i="246"/>
  <c r="I7" i="246"/>
  <c r="F7" i="246"/>
  <c r="I6" i="246"/>
  <c r="F6" i="246"/>
  <c r="I5" i="246"/>
  <c r="F5" i="246"/>
  <c r="I4" i="246"/>
  <c r="F4" i="246"/>
  <c r="I3" i="246"/>
  <c r="F3" i="246"/>
  <c r="F34" i="224"/>
  <c r="I34" i="224"/>
  <c r="I30" i="231" l="1"/>
  <c r="I31" i="231"/>
  <c r="I32" i="231"/>
  <c r="I35" i="231"/>
  <c r="F20" i="238" l="1"/>
  <c r="I20" i="238"/>
  <c r="F19" i="238"/>
  <c r="I19" i="238"/>
  <c r="F3" i="245" l="1"/>
  <c r="F4" i="245"/>
  <c r="F5" i="245"/>
  <c r="F6" i="245"/>
  <c r="F7" i="245"/>
  <c r="F8" i="245"/>
  <c r="F9" i="245"/>
  <c r="F10" i="245"/>
  <c r="F162" i="245"/>
  <c r="F11" i="245"/>
  <c r="F12" i="245"/>
  <c r="F13" i="245"/>
  <c r="F14" i="245"/>
  <c r="F15" i="245"/>
  <c r="F16" i="245"/>
  <c r="F17" i="245"/>
  <c r="J174" i="245"/>
  <c r="F86" i="245"/>
  <c r="F32" i="245"/>
  <c r="F29" i="245"/>
  <c r="F28" i="245"/>
  <c r="F27" i="245"/>
  <c r="F25" i="245"/>
  <c r="F163" i="245"/>
  <c r="F24" i="245"/>
  <c r="F22" i="245"/>
  <c r="F21" i="245"/>
  <c r="F20" i="245"/>
  <c r="F33" i="224" l="1"/>
  <c r="I33" i="224"/>
  <c r="I22" i="223" l="1"/>
  <c r="F22" i="223"/>
  <c r="I18" i="238"/>
  <c r="F18" i="238"/>
  <c r="F17" i="238"/>
  <c r="I17" i="238"/>
  <c r="F16" i="238" l="1"/>
  <c r="I16" i="238"/>
  <c r="F32" i="224" l="1"/>
  <c r="I32" i="224"/>
  <c r="F47" i="224"/>
  <c r="F48" i="224"/>
  <c r="I48" i="224"/>
  <c r="F58" i="220" l="1"/>
  <c r="I58" i="220"/>
  <c r="J31" i="244" l="1"/>
  <c r="I30" i="244"/>
  <c r="F30" i="244"/>
  <c r="I29" i="244"/>
  <c r="F29" i="244"/>
  <c r="I28" i="244"/>
  <c r="F28" i="244"/>
  <c r="I27" i="244"/>
  <c r="F27" i="244"/>
  <c r="I26" i="244"/>
  <c r="F26" i="244"/>
  <c r="I25" i="244"/>
  <c r="F25" i="244"/>
  <c r="I24" i="244"/>
  <c r="F24" i="244"/>
  <c r="I23" i="244"/>
  <c r="F23" i="244"/>
  <c r="I22" i="244"/>
  <c r="F22" i="244"/>
  <c r="I21" i="244"/>
  <c r="F21" i="244"/>
  <c r="I20" i="244"/>
  <c r="F20" i="244"/>
  <c r="I19" i="244"/>
  <c r="F19" i="244"/>
  <c r="I18" i="244"/>
  <c r="F18" i="244"/>
  <c r="I17" i="244"/>
  <c r="F17" i="244"/>
  <c r="I16" i="244"/>
  <c r="F16" i="244"/>
  <c r="I15" i="244"/>
  <c r="F15" i="244"/>
  <c r="I14" i="244"/>
  <c r="F14" i="244"/>
  <c r="I13" i="244"/>
  <c r="F13" i="244"/>
  <c r="I12" i="244"/>
  <c r="F12" i="244"/>
  <c r="I11" i="244"/>
  <c r="F11" i="244"/>
  <c r="I10" i="244"/>
  <c r="F10" i="244"/>
  <c r="I9" i="244"/>
  <c r="F9" i="244"/>
  <c r="I8" i="244"/>
  <c r="F8" i="244"/>
  <c r="I7" i="244"/>
  <c r="F7" i="244"/>
  <c r="I6" i="244"/>
  <c r="F6" i="244"/>
  <c r="I5" i="244"/>
  <c r="F5" i="244"/>
  <c r="I4" i="244"/>
  <c r="F4" i="244"/>
  <c r="I28" i="231" l="1"/>
  <c r="I27" i="231"/>
  <c r="I40" i="216" l="1"/>
  <c r="I41" i="216"/>
  <c r="F31" i="224" l="1"/>
  <c r="I31" i="224"/>
  <c r="F57" i="220" l="1"/>
  <c r="I57" i="220"/>
  <c r="I40" i="220" l="1"/>
  <c r="I39" i="216" l="1"/>
  <c r="I38" i="216"/>
  <c r="I35" i="216" l="1"/>
  <c r="I25" i="231" l="1"/>
  <c r="F51" i="220" l="1"/>
  <c r="I51" i="220"/>
  <c r="F56" i="220"/>
  <c r="I56" i="220"/>
  <c r="F52" i="220"/>
  <c r="I52" i="220"/>
  <c r="I23" i="231" l="1"/>
  <c r="I22" i="231"/>
  <c r="I21" i="231"/>
  <c r="I55" i="220"/>
  <c r="F55" i="220"/>
  <c r="I54" i="220"/>
  <c r="F54" i="220"/>
  <c r="F53" i="220"/>
  <c r="I53" i="220"/>
  <c r="I37" i="216" l="1"/>
  <c r="I36" i="216"/>
  <c r="I42" i="216"/>
  <c r="I46" i="224" l="1"/>
  <c r="F46" i="224"/>
  <c r="F45" i="224"/>
  <c r="I45" i="224"/>
  <c r="F4" i="223" l="1"/>
  <c r="F9" i="238" l="1"/>
  <c r="I9" i="238"/>
  <c r="I19" i="231" l="1"/>
  <c r="I17" i="231"/>
  <c r="I49" i="220" l="1"/>
  <c r="F49" i="220"/>
  <c r="I48" i="220"/>
  <c r="F48" i="220"/>
  <c r="I47" i="220"/>
  <c r="F47" i="220"/>
  <c r="F46" i="220"/>
  <c r="I46" i="220"/>
  <c r="F50" i="220"/>
  <c r="I50" i="220"/>
  <c r="I63" i="220"/>
  <c r="F10" i="238" l="1"/>
  <c r="I10" i="238"/>
  <c r="I15" i="231" l="1"/>
  <c r="F12" i="238" l="1"/>
  <c r="I12" i="238"/>
  <c r="I28" i="224" l="1"/>
  <c r="F28" i="224"/>
  <c r="I13" i="231" l="1"/>
  <c r="J31" i="243" l="1"/>
  <c r="I30" i="243"/>
  <c r="F30" i="243"/>
  <c r="I29" i="243"/>
  <c r="F29" i="243"/>
  <c r="I28" i="243"/>
  <c r="F28" i="243"/>
  <c r="I27" i="243"/>
  <c r="F27" i="243"/>
  <c r="I26" i="243"/>
  <c r="F26" i="243"/>
  <c r="I25" i="243"/>
  <c r="F25" i="243"/>
  <c r="I24" i="243"/>
  <c r="F24" i="243"/>
  <c r="I23" i="243"/>
  <c r="F23" i="243"/>
  <c r="I22" i="243"/>
  <c r="F22" i="243"/>
  <c r="I21" i="243"/>
  <c r="F21" i="243"/>
  <c r="I20" i="243"/>
  <c r="F20" i="243"/>
  <c r="I19" i="243"/>
  <c r="F19" i="243"/>
  <c r="I18" i="243"/>
  <c r="F18" i="243"/>
  <c r="I17" i="243"/>
  <c r="F17" i="243"/>
  <c r="I16" i="243"/>
  <c r="F16" i="243"/>
  <c r="I15" i="243"/>
  <c r="F15" i="243"/>
  <c r="I14" i="243"/>
  <c r="F14" i="243"/>
  <c r="I13" i="243"/>
  <c r="F13" i="243"/>
  <c r="I12" i="243"/>
  <c r="F12" i="243"/>
  <c r="I11" i="243"/>
  <c r="F11" i="243"/>
  <c r="I10" i="243"/>
  <c r="F10" i="243"/>
  <c r="I9" i="243"/>
  <c r="F9" i="243"/>
  <c r="I8" i="243"/>
  <c r="F8" i="243"/>
  <c r="I7" i="243"/>
  <c r="F7" i="243"/>
  <c r="I6" i="243"/>
  <c r="F6" i="243"/>
  <c r="I5" i="243"/>
  <c r="F5" i="243"/>
  <c r="I4" i="243"/>
  <c r="F4" i="243"/>
  <c r="I3" i="243"/>
  <c r="F3" i="243"/>
  <c r="F41" i="220" l="1"/>
  <c r="I41" i="220"/>
  <c r="F42" i="220"/>
  <c r="I42" i="220"/>
  <c r="I3" i="216"/>
  <c r="I4" i="216"/>
  <c r="F44" i="220" l="1"/>
  <c r="I44" i="220"/>
  <c r="F43" i="220"/>
  <c r="F45" i="220"/>
  <c r="I43" i="220"/>
  <c r="I45" i="220"/>
  <c r="I33" i="216" l="1"/>
  <c r="I34" i="216"/>
  <c r="I15" i="220" l="1"/>
  <c r="I16" i="220"/>
  <c r="I18" i="220"/>
  <c r="I31" i="216" l="1"/>
  <c r="I32" i="216"/>
  <c r="J31" i="242" l="1"/>
  <c r="I30" i="242"/>
  <c r="F30" i="242"/>
  <c r="I29" i="242"/>
  <c r="F29" i="242"/>
  <c r="I28" i="242"/>
  <c r="F28" i="242"/>
  <c r="I27" i="242"/>
  <c r="F27" i="242"/>
  <c r="I26" i="242"/>
  <c r="F26" i="242"/>
  <c r="I25" i="242"/>
  <c r="F25" i="242"/>
  <c r="I24" i="242"/>
  <c r="F24" i="242"/>
  <c r="I23" i="242"/>
  <c r="F23" i="242"/>
  <c r="I22" i="242"/>
  <c r="F22" i="242"/>
  <c r="I21" i="242"/>
  <c r="F21" i="242"/>
  <c r="I20" i="242"/>
  <c r="F20" i="242"/>
  <c r="I19" i="242"/>
  <c r="F19" i="242"/>
  <c r="I18" i="242"/>
  <c r="F18" i="242"/>
  <c r="I17" i="242"/>
  <c r="F17" i="242"/>
  <c r="I16" i="242"/>
  <c r="F16" i="242"/>
  <c r="I15" i="242"/>
  <c r="F15" i="242"/>
  <c r="I14" i="242"/>
  <c r="F14" i="242"/>
  <c r="I13" i="242"/>
  <c r="F13" i="242"/>
  <c r="I12" i="242"/>
  <c r="F12" i="242"/>
  <c r="I11" i="242"/>
  <c r="F11" i="242"/>
  <c r="I10" i="242"/>
  <c r="F10" i="242"/>
  <c r="I9" i="242"/>
  <c r="F9" i="242"/>
  <c r="I8" i="242"/>
  <c r="F8" i="242"/>
  <c r="I7" i="242"/>
  <c r="F7" i="242"/>
  <c r="I6" i="242"/>
  <c r="F6" i="242"/>
  <c r="I5" i="242"/>
  <c r="F5" i="242"/>
  <c r="I4" i="242"/>
  <c r="F4" i="242"/>
  <c r="I3" i="242"/>
  <c r="F3" i="242"/>
  <c r="F8" i="238"/>
  <c r="F18" i="224" l="1"/>
  <c r="I18" i="224"/>
  <c r="J31" i="241" l="1"/>
  <c r="I30" i="241"/>
  <c r="F30" i="241"/>
  <c r="I29" i="241"/>
  <c r="F29" i="241"/>
  <c r="I28" i="241"/>
  <c r="F28" i="241"/>
  <c r="I27" i="241"/>
  <c r="F27" i="241"/>
  <c r="I26" i="241"/>
  <c r="F26" i="241"/>
  <c r="I25" i="241"/>
  <c r="F25" i="241"/>
  <c r="I24" i="241"/>
  <c r="F24" i="241"/>
  <c r="I23" i="241"/>
  <c r="F23" i="241"/>
  <c r="I22" i="241"/>
  <c r="F22" i="241"/>
  <c r="I21" i="241"/>
  <c r="F21" i="241"/>
  <c r="I20" i="241"/>
  <c r="F20" i="241"/>
  <c r="I19" i="241"/>
  <c r="F19" i="241"/>
  <c r="I18" i="241"/>
  <c r="F18" i="241"/>
  <c r="I17" i="241"/>
  <c r="F17" i="241"/>
  <c r="I16" i="241"/>
  <c r="F16" i="241"/>
  <c r="I15" i="241"/>
  <c r="F15" i="241"/>
  <c r="I14" i="241"/>
  <c r="F14" i="241"/>
  <c r="I13" i="241"/>
  <c r="F13" i="241"/>
  <c r="I12" i="241"/>
  <c r="F12" i="241"/>
  <c r="I11" i="241"/>
  <c r="F11" i="241"/>
  <c r="I10" i="241"/>
  <c r="F10" i="241"/>
  <c r="I9" i="241"/>
  <c r="F9" i="241"/>
  <c r="I8" i="241"/>
  <c r="F8" i="241"/>
  <c r="I7" i="241"/>
  <c r="F7" i="241"/>
  <c r="I6" i="241"/>
  <c r="F6" i="241"/>
  <c r="I5" i="241"/>
  <c r="F5" i="241"/>
  <c r="I4" i="241"/>
  <c r="F4" i="241"/>
  <c r="I3" i="241"/>
  <c r="F3" i="241"/>
  <c r="J31" i="240" l="1"/>
  <c r="I30" i="240"/>
  <c r="F30" i="240"/>
  <c r="I29" i="240"/>
  <c r="F29" i="240"/>
  <c r="I28" i="240"/>
  <c r="F28" i="240"/>
  <c r="I27" i="240"/>
  <c r="F27" i="240"/>
  <c r="I26" i="240"/>
  <c r="F26" i="240"/>
  <c r="I25" i="240"/>
  <c r="F25" i="240"/>
  <c r="I24" i="240"/>
  <c r="F24" i="240"/>
  <c r="I23" i="240"/>
  <c r="F23" i="240"/>
  <c r="I22" i="240"/>
  <c r="F22" i="240"/>
  <c r="I21" i="240"/>
  <c r="F21" i="240"/>
  <c r="I20" i="240"/>
  <c r="F20" i="240"/>
  <c r="I19" i="240"/>
  <c r="F19" i="240"/>
  <c r="I18" i="240"/>
  <c r="F18" i="240"/>
  <c r="I17" i="240"/>
  <c r="F17" i="240"/>
  <c r="I16" i="240"/>
  <c r="F16" i="240"/>
  <c r="I15" i="240"/>
  <c r="F15" i="240"/>
  <c r="I14" i="240"/>
  <c r="F14" i="240"/>
  <c r="I13" i="240"/>
  <c r="F13" i="240"/>
  <c r="I12" i="240"/>
  <c r="F12" i="240"/>
  <c r="I11" i="240"/>
  <c r="F11" i="240"/>
  <c r="I10" i="240"/>
  <c r="F10" i="240"/>
  <c r="I9" i="240"/>
  <c r="F9" i="240"/>
  <c r="I8" i="240"/>
  <c r="F8" i="240"/>
  <c r="I7" i="240"/>
  <c r="F7" i="240"/>
  <c r="I6" i="240"/>
  <c r="F6" i="240"/>
  <c r="I5" i="240"/>
  <c r="F5" i="240"/>
  <c r="I4" i="240"/>
  <c r="F4" i="240"/>
  <c r="I3" i="240"/>
  <c r="F3" i="240"/>
  <c r="J31" i="239" l="1"/>
  <c r="I30" i="239"/>
  <c r="F30" i="239"/>
  <c r="I29" i="239"/>
  <c r="F29" i="239"/>
  <c r="I28" i="239"/>
  <c r="F28" i="239"/>
  <c r="I27" i="239"/>
  <c r="F27" i="239"/>
  <c r="I26" i="239"/>
  <c r="F26" i="239"/>
  <c r="I25" i="239"/>
  <c r="F25" i="239"/>
  <c r="I24" i="239"/>
  <c r="F24" i="239"/>
  <c r="I23" i="239"/>
  <c r="F23" i="239"/>
  <c r="I22" i="239"/>
  <c r="F22" i="239"/>
  <c r="I21" i="239"/>
  <c r="F21" i="239"/>
  <c r="I20" i="239"/>
  <c r="F20" i="239"/>
  <c r="I19" i="239"/>
  <c r="F19" i="239"/>
  <c r="I18" i="239"/>
  <c r="F18" i="239"/>
  <c r="I17" i="239"/>
  <c r="F17" i="239"/>
  <c r="I16" i="239"/>
  <c r="F16" i="239"/>
  <c r="I15" i="239"/>
  <c r="F15" i="239"/>
  <c r="I14" i="239"/>
  <c r="F14" i="239"/>
  <c r="I13" i="239"/>
  <c r="F13" i="239"/>
  <c r="I12" i="239"/>
  <c r="F12" i="239"/>
  <c r="I11" i="239"/>
  <c r="F11" i="239"/>
  <c r="I10" i="239"/>
  <c r="F10" i="239"/>
  <c r="I9" i="239"/>
  <c r="F9" i="239"/>
  <c r="I8" i="239"/>
  <c r="F8" i="239"/>
  <c r="I7" i="239"/>
  <c r="F7" i="239"/>
  <c r="I6" i="239"/>
  <c r="F6" i="239"/>
  <c r="I5" i="239"/>
  <c r="F5" i="239"/>
  <c r="I4" i="239"/>
  <c r="F4" i="239"/>
  <c r="I3" i="239"/>
  <c r="F3" i="239"/>
  <c r="I29" i="216" l="1"/>
  <c r="I28" i="216"/>
  <c r="I5" i="238"/>
  <c r="F5" i="238" l="1"/>
  <c r="J47" i="238" l="1"/>
  <c r="I46" i="238"/>
  <c r="F46" i="238"/>
  <c r="I45" i="238"/>
  <c r="F45" i="238"/>
  <c r="I44" i="238"/>
  <c r="F44" i="238"/>
  <c r="I43" i="238"/>
  <c r="F43" i="238"/>
  <c r="I42" i="238"/>
  <c r="F42" i="238"/>
  <c r="I41" i="238"/>
  <c r="F41" i="238"/>
  <c r="I40" i="238"/>
  <c r="F40" i="238"/>
  <c r="I39" i="238"/>
  <c r="F39" i="238"/>
  <c r="I38" i="238"/>
  <c r="F38" i="238"/>
  <c r="I37" i="238"/>
  <c r="F37" i="238"/>
  <c r="I36" i="238"/>
  <c r="F36" i="238"/>
  <c r="I35" i="238"/>
  <c r="F35" i="238"/>
  <c r="I34" i="238"/>
  <c r="F34" i="238"/>
  <c r="I33" i="238"/>
  <c r="F33" i="238"/>
  <c r="I32" i="238"/>
  <c r="F32" i="238"/>
  <c r="I31" i="238"/>
  <c r="F31" i="238"/>
  <c r="I30" i="238"/>
  <c r="F30" i="238"/>
  <c r="I29" i="238"/>
  <c r="F29" i="238"/>
  <c r="I28" i="238"/>
  <c r="F28" i="238"/>
  <c r="I27" i="238"/>
  <c r="F27" i="238"/>
  <c r="I11" i="238"/>
  <c r="F11" i="238"/>
  <c r="I15" i="238"/>
  <c r="F15" i="238"/>
  <c r="I8" i="238"/>
  <c r="I7" i="238"/>
  <c r="F7" i="238"/>
  <c r="F6" i="238"/>
  <c r="I4" i="238"/>
  <c r="F4" i="238"/>
  <c r="I3" i="238"/>
  <c r="F3" i="238"/>
  <c r="I3" i="236" l="1"/>
  <c r="J31" i="236" l="1"/>
  <c r="I30" i="236"/>
  <c r="F30" i="236"/>
  <c r="I29" i="236"/>
  <c r="F29" i="236"/>
  <c r="I28" i="236"/>
  <c r="F28" i="236"/>
  <c r="I27" i="236"/>
  <c r="F27" i="236"/>
  <c r="I26" i="236"/>
  <c r="F26" i="236"/>
  <c r="I25" i="236"/>
  <c r="F25" i="236"/>
  <c r="I24" i="236"/>
  <c r="F24" i="236"/>
  <c r="I23" i="236"/>
  <c r="F23" i="236"/>
  <c r="I22" i="236"/>
  <c r="F22" i="236"/>
  <c r="I21" i="236"/>
  <c r="F21" i="236"/>
  <c r="I20" i="236"/>
  <c r="F20" i="236"/>
  <c r="I19" i="236"/>
  <c r="F19" i="236"/>
  <c r="I18" i="236"/>
  <c r="F18" i="236"/>
  <c r="I17" i="236"/>
  <c r="F17" i="236"/>
  <c r="I16" i="236"/>
  <c r="F16" i="236"/>
  <c r="I15" i="236"/>
  <c r="F15" i="236"/>
  <c r="I14" i="236"/>
  <c r="F14" i="236"/>
  <c r="I13" i="236"/>
  <c r="F13" i="236"/>
  <c r="I12" i="236"/>
  <c r="F12" i="236"/>
  <c r="I11" i="236"/>
  <c r="F11" i="236"/>
  <c r="I9" i="236"/>
  <c r="F9" i="236"/>
  <c r="I8" i="236"/>
  <c r="F8" i="236"/>
  <c r="I7" i="236"/>
  <c r="F7" i="236"/>
  <c r="I6" i="236"/>
  <c r="F6" i="236"/>
  <c r="I5" i="236"/>
  <c r="F5" i="236"/>
  <c r="I4" i="236"/>
  <c r="F4" i="236"/>
  <c r="F3" i="236"/>
  <c r="F40" i="220" l="1"/>
  <c r="F39" i="220"/>
  <c r="F71" i="220"/>
  <c r="F38" i="220"/>
  <c r="I38" i="220"/>
  <c r="I71" i="220"/>
  <c r="I39" i="220"/>
  <c r="J33" i="235" l="1"/>
  <c r="I32" i="235"/>
  <c r="F32" i="235"/>
  <c r="I31" i="235"/>
  <c r="F31" i="235"/>
  <c r="I30" i="235"/>
  <c r="F30" i="235"/>
  <c r="I29" i="235"/>
  <c r="F29" i="235"/>
  <c r="I28" i="235"/>
  <c r="F28" i="235"/>
  <c r="I27" i="235"/>
  <c r="F27" i="235"/>
  <c r="I26" i="235"/>
  <c r="F26" i="235"/>
  <c r="I25" i="235"/>
  <c r="F25" i="235"/>
  <c r="I24" i="235"/>
  <c r="F24" i="235"/>
  <c r="I23" i="235"/>
  <c r="F23" i="235"/>
  <c r="I22" i="235"/>
  <c r="F22" i="235"/>
  <c r="I21" i="235"/>
  <c r="F21" i="235"/>
  <c r="I20" i="235"/>
  <c r="F20" i="235"/>
  <c r="I19" i="235"/>
  <c r="F19" i="235"/>
  <c r="I18" i="235"/>
  <c r="F18" i="235"/>
  <c r="I17" i="235"/>
  <c r="F17" i="235"/>
  <c r="I16" i="235"/>
  <c r="F16" i="235"/>
  <c r="I15" i="235"/>
  <c r="F15" i="235"/>
  <c r="I14" i="235"/>
  <c r="F14" i="235"/>
  <c r="I13" i="235"/>
  <c r="F13" i="235"/>
  <c r="I12" i="235"/>
  <c r="F12" i="235"/>
  <c r="I11" i="235"/>
  <c r="F11" i="235"/>
  <c r="I10" i="235"/>
  <c r="F10" i="235"/>
  <c r="I9" i="235"/>
  <c r="F9" i="235"/>
  <c r="I8" i="235"/>
  <c r="F8" i="235"/>
  <c r="I7" i="235"/>
  <c r="F7" i="235"/>
  <c r="I4" i="235"/>
  <c r="F4" i="235"/>
  <c r="I3" i="235"/>
  <c r="F3" i="235"/>
  <c r="I4" i="231" l="1"/>
  <c r="J31" i="234" l="1"/>
  <c r="I30" i="234"/>
  <c r="F30" i="234"/>
  <c r="I29" i="234"/>
  <c r="F29" i="234"/>
  <c r="I28" i="234"/>
  <c r="F28" i="234"/>
  <c r="I27" i="234"/>
  <c r="F27" i="234"/>
  <c r="I26" i="234"/>
  <c r="F26" i="234"/>
  <c r="I25" i="234"/>
  <c r="F25" i="234"/>
  <c r="I24" i="234"/>
  <c r="F24" i="234"/>
  <c r="I23" i="234"/>
  <c r="F23" i="234"/>
  <c r="I22" i="234"/>
  <c r="F22" i="234"/>
  <c r="I21" i="234"/>
  <c r="F21" i="234"/>
  <c r="I20" i="234"/>
  <c r="F20" i="234"/>
  <c r="I19" i="234"/>
  <c r="F19" i="234"/>
  <c r="I18" i="234"/>
  <c r="F18" i="234"/>
  <c r="I17" i="234"/>
  <c r="F17" i="234"/>
  <c r="I16" i="234"/>
  <c r="F16" i="234"/>
  <c r="I15" i="234"/>
  <c r="F15" i="234"/>
  <c r="I14" i="234"/>
  <c r="F14" i="234"/>
  <c r="I13" i="234"/>
  <c r="F13" i="234"/>
  <c r="I12" i="234"/>
  <c r="F12" i="234"/>
  <c r="I11" i="234"/>
  <c r="F11" i="234"/>
  <c r="I10" i="234"/>
  <c r="F10" i="234"/>
  <c r="I9" i="234"/>
  <c r="F9" i="234"/>
  <c r="I8" i="234"/>
  <c r="F8" i="234"/>
  <c r="I7" i="234"/>
  <c r="F7" i="234"/>
  <c r="I6" i="234"/>
  <c r="F6" i="234"/>
  <c r="I5" i="234"/>
  <c r="F5" i="234"/>
  <c r="I4" i="234"/>
  <c r="F4" i="234"/>
  <c r="I3" i="234"/>
  <c r="F3" i="234"/>
  <c r="F37" i="220"/>
  <c r="I37" i="220"/>
  <c r="F76" i="220"/>
  <c r="I76" i="220"/>
  <c r="I3" i="219" l="1"/>
  <c r="F9" i="205"/>
  <c r="F3" i="205"/>
  <c r="F4" i="205"/>
  <c r="F5" i="205"/>
  <c r="F6" i="205"/>
  <c r="F7" i="205"/>
  <c r="F8" i="205"/>
  <c r="F10" i="205"/>
  <c r="F11" i="205"/>
  <c r="F12" i="205"/>
  <c r="F13" i="205"/>
  <c r="F14" i="205"/>
  <c r="F15" i="205"/>
  <c r="F16" i="205"/>
  <c r="F17" i="205"/>
  <c r="F18" i="205"/>
  <c r="I3" i="205"/>
  <c r="I17" i="224" l="1"/>
  <c r="F17" i="224"/>
  <c r="F35" i="220" l="1"/>
  <c r="F36" i="220"/>
  <c r="I35" i="220"/>
  <c r="I36" i="220"/>
  <c r="I6" i="233" l="1"/>
  <c r="F6" i="233"/>
  <c r="I5" i="233"/>
  <c r="F5" i="233"/>
  <c r="J31" i="233" l="1"/>
  <c r="I30" i="233"/>
  <c r="F30" i="233"/>
  <c r="I29" i="233"/>
  <c r="F29" i="233"/>
  <c r="I28" i="233"/>
  <c r="F28" i="233"/>
  <c r="I27" i="233"/>
  <c r="F27" i="233"/>
  <c r="I26" i="233"/>
  <c r="F26" i="233"/>
  <c r="I25" i="233"/>
  <c r="F25" i="233"/>
  <c r="I24" i="233"/>
  <c r="F24" i="233"/>
  <c r="I23" i="233"/>
  <c r="F23" i="233"/>
  <c r="I22" i="233"/>
  <c r="F22" i="233"/>
  <c r="I21" i="233"/>
  <c r="F21" i="233"/>
  <c r="I20" i="233"/>
  <c r="F20" i="233"/>
  <c r="I19" i="233"/>
  <c r="F19" i="233"/>
  <c r="I18" i="233"/>
  <c r="F18" i="233"/>
  <c r="I17" i="233"/>
  <c r="F17" i="233"/>
  <c r="I16" i="233"/>
  <c r="F16" i="233"/>
  <c r="I15" i="233"/>
  <c r="F15" i="233"/>
  <c r="I14" i="233"/>
  <c r="F14" i="233"/>
  <c r="I13" i="233"/>
  <c r="F13" i="233"/>
  <c r="I12" i="233"/>
  <c r="F12" i="233"/>
  <c r="I11" i="233"/>
  <c r="F11" i="233"/>
  <c r="I10" i="233"/>
  <c r="F10" i="233"/>
  <c r="I9" i="233"/>
  <c r="I7" i="233"/>
  <c r="F7" i="233"/>
  <c r="I4" i="233"/>
  <c r="F4" i="233"/>
  <c r="I3" i="233"/>
  <c r="F3" i="233"/>
  <c r="J31" i="232" l="1"/>
  <c r="I30" i="232"/>
  <c r="F30" i="232"/>
  <c r="I29" i="232"/>
  <c r="F29" i="232"/>
  <c r="I28" i="232"/>
  <c r="F28" i="232"/>
  <c r="I27" i="232"/>
  <c r="F27" i="232"/>
  <c r="I26" i="232"/>
  <c r="F26" i="232"/>
  <c r="I25" i="232"/>
  <c r="F25" i="232"/>
  <c r="I24" i="232"/>
  <c r="F24" i="232"/>
  <c r="I23" i="232"/>
  <c r="F23" i="232"/>
  <c r="I22" i="232"/>
  <c r="F22" i="232"/>
  <c r="F21" i="232"/>
  <c r="I20" i="232"/>
  <c r="F20" i="232"/>
  <c r="I19" i="232"/>
  <c r="F19" i="232"/>
  <c r="I18" i="232"/>
  <c r="F18" i="232"/>
  <c r="I17" i="232"/>
  <c r="F17" i="232"/>
  <c r="I16" i="232"/>
  <c r="F16" i="232"/>
  <c r="I15" i="232"/>
  <c r="F15" i="232"/>
  <c r="I14" i="232"/>
  <c r="F14" i="232"/>
  <c r="I13" i="232"/>
  <c r="F13" i="232"/>
  <c r="I12" i="232"/>
  <c r="F12" i="232"/>
  <c r="I11" i="232"/>
  <c r="F11" i="232"/>
  <c r="I10" i="232"/>
  <c r="F10" i="232"/>
  <c r="I9" i="232"/>
  <c r="F9" i="232"/>
  <c r="I8" i="232"/>
  <c r="F8" i="232"/>
  <c r="I7" i="232"/>
  <c r="F7" i="232"/>
  <c r="I6" i="232"/>
  <c r="F6" i="232"/>
  <c r="F5" i="232"/>
  <c r="F4" i="232"/>
  <c r="F3" i="232"/>
  <c r="F30" i="220" l="1"/>
  <c r="F31" i="220"/>
  <c r="I30" i="220"/>
  <c r="I31" i="220"/>
  <c r="J51" i="231"/>
  <c r="I50" i="231"/>
  <c r="I29" i="231"/>
  <c r="I26" i="231"/>
  <c r="I24" i="231"/>
  <c r="I20" i="231"/>
  <c r="I18" i="231"/>
  <c r="I16" i="231"/>
  <c r="I14" i="231"/>
  <c r="I12" i="231"/>
  <c r="I11" i="231"/>
  <c r="I10" i="231"/>
  <c r="I9" i="231"/>
  <c r="I8" i="231"/>
  <c r="I7" i="231"/>
  <c r="I6" i="231"/>
  <c r="I5" i="231"/>
  <c r="I3" i="231"/>
  <c r="J31" i="230" l="1"/>
  <c r="I30" i="230"/>
  <c r="F30" i="230"/>
  <c r="I29" i="230"/>
  <c r="F29" i="230"/>
  <c r="I28" i="230"/>
  <c r="F28" i="230"/>
  <c r="I27" i="230"/>
  <c r="F27" i="230"/>
  <c r="I26" i="230"/>
  <c r="F26" i="230"/>
  <c r="I25" i="230"/>
  <c r="F25" i="230"/>
  <c r="I24" i="230"/>
  <c r="F24" i="230"/>
  <c r="I23" i="230"/>
  <c r="F23" i="230"/>
  <c r="I22" i="230"/>
  <c r="F22" i="230"/>
  <c r="I21" i="230"/>
  <c r="F21" i="230"/>
  <c r="I20" i="230"/>
  <c r="F20" i="230"/>
  <c r="I19" i="230"/>
  <c r="F19" i="230"/>
  <c r="I18" i="230"/>
  <c r="F18" i="230"/>
  <c r="I17" i="230"/>
  <c r="F17" i="230"/>
  <c r="I16" i="230"/>
  <c r="F16" i="230"/>
  <c r="I15" i="230"/>
  <c r="F15" i="230"/>
  <c r="I14" i="230"/>
  <c r="F14" i="230"/>
  <c r="I13" i="230"/>
  <c r="F13" i="230"/>
  <c r="I12" i="230"/>
  <c r="F12" i="230"/>
  <c r="I11" i="230"/>
  <c r="F11" i="230"/>
  <c r="I10" i="230"/>
  <c r="F10" i="230"/>
  <c r="I9" i="230"/>
  <c r="F9" i="230"/>
  <c r="I8" i="230"/>
  <c r="F8" i="230"/>
  <c r="I7" i="230"/>
  <c r="F7" i="230"/>
  <c r="I6" i="230"/>
  <c r="F6" i="230"/>
  <c r="I5" i="230"/>
  <c r="F5" i="230"/>
  <c r="I4" i="230"/>
  <c r="F4" i="230"/>
  <c r="I3" i="230"/>
  <c r="F3" i="230"/>
  <c r="I33" i="220" l="1"/>
  <c r="F33" i="220"/>
  <c r="F12" i="224" l="1"/>
  <c r="I26" i="220" l="1"/>
  <c r="F26" i="220"/>
  <c r="I25" i="220"/>
  <c r="F25" i="220"/>
  <c r="F6" i="223" l="1"/>
  <c r="I4" i="229" l="1"/>
  <c r="F4" i="229"/>
  <c r="J31" i="229"/>
  <c r="I30" i="229"/>
  <c r="F30" i="229"/>
  <c r="I29" i="229"/>
  <c r="F29" i="229"/>
  <c r="I28" i="229"/>
  <c r="F28" i="229"/>
  <c r="I27" i="229"/>
  <c r="F27" i="229"/>
  <c r="I26" i="229"/>
  <c r="F26" i="229"/>
  <c r="I25" i="229"/>
  <c r="F25" i="229"/>
  <c r="I24" i="229"/>
  <c r="F24" i="229"/>
  <c r="I23" i="229"/>
  <c r="F23" i="229"/>
  <c r="I22" i="229"/>
  <c r="F22" i="229"/>
  <c r="I21" i="229"/>
  <c r="F21" i="229"/>
  <c r="I20" i="229"/>
  <c r="F20" i="229"/>
  <c r="I19" i="229"/>
  <c r="F19" i="229"/>
  <c r="I18" i="229"/>
  <c r="F18" i="229"/>
  <c r="I17" i="229"/>
  <c r="F17" i="229"/>
  <c r="I16" i="229"/>
  <c r="F16" i="229"/>
  <c r="I15" i="229"/>
  <c r="F15" i="229"/>
  <c r="I14" i="229"/>
  <c r="F14" i="229"/>
  <c r="I13" i="229"/>
  <c r="F13" i="229"/>
  <c r="I12" i="229"/>
  <c r="F12" i="229"/>
  <c r="I11" i="229"/>
  <c r="F11" i="229"/>
  <c r="I10" i="229"/>
  <c r="F10" i="229"/>
  <c r="I9" i="229"/>
  <c r="F9" i="229"/>
  <c r="I8" i="229"/>
  <c r="F8" i="229"/>
  <c r="I7" i="229"/>
  <c r="F7" i="229"/>
  <c r="I6" i="229"/>
  <c r="F6" i="229"/>
  <c r="I5" i="229"/>
  <c r="F5" i="229"/>
  <c r="I3" i="229"/>
  <c r="F3" i="229"/>
  <c r="F10" i="224" l="1"/>
  <c r="I10" i="224"/>
  <c r="I9" i="216" l="1"/>
  <c r="F6" i="224" l="1"/>
  <c r="J31" i="226" l="1"/>
  <c r="I30" i="226"/>
  <c r="F30" i="226"/>
  <c r="I29" i="226"/>
  <c r="F29" i="226"/>
  <c r="I28" i="226"/>
  <c r="F28" i="226"/>
  <c r="I27" i="226"/>
  <c r="F27" i="226"/>
  <c r="I26" i="226"/>
  <c r="F26" i="226"/>
  <c r="I25" i="226"/>
  <c r="F25" i="226"/>
  <c r="I24" i="226"/>
  <c r="F24" i="226"/>
  <c r="I23" i="226"/>
  <c r="F23" i="226"/>
  <c r="I22" i="226"/>
  <c r="F22" i="226"/>
  <c r="I21" i="226"/>
  <c r="F21" i="226"/>
  <c r="I20" i="226"/>
  <c r="F20" i="226"/>
  <c r="I19" i="226"/>
  <c r="F19" i="226"/>
  <c r="I18" i="226"/>
  <c r="F18" i="226"/>
  <c r="I17" i="226"/>
  <c r="F17" i="226"/>
  <c r="I16" i="226"/>
  <c r="F16" i="226"/>
  <c r="I15" i="226"/>
  <c r="F15" i="226"/>
  <c r="I14" i="226"/>
  <c r="F14" i="226"/>
  <c r="I13" i="226"/>
  <c r="F13" i="226"/>
  <c r="I12" i="226"/>
  <c r="F12" i="226"/>
  <c r="I11" i="226"/>
  <c r="F11" i="226"/>
  <c r="I10" i="226"/>
  <c r="F10" i="226"/>
  <c r="I9" i="226"/>
  <c r="F9" i="226"/>
  <c r="I8" i="226"/>
  <c r="F8" i="226"/>
  <c r="I7" i="226"/>
  <c r="F7" i="226"/>
  <c r="I6" i="226"/>
  <c r="F6" i="226"/>
  <c r="I5" i="226"/>
  <c r="F5" i="226"/>
  <c r="I4" i="226"/>
  <c r="F4" i="226"/>
  <c r="I3" i="226"/>
  <c r="F3" i="226"/>
  <c r="F7" i="219"/>
  <c r="J31" i="225"/>
  <c r="I30" i="225"/>
  <c r="F30" i="225"/>
  <c r="I29" i="225"/>
  <c r="F29" i="225"/>
  <c r="I28" i="225"/>
  <c r="F28" i="225"/>
  <c r="I27" i="225"/>
  <c r="F27" i="225"/>
  <c r="I26" i="225"/>
  <c r="F26" i="225"/>
  <c r="I25" i="225"/>
  <c r="F25" i="225"/>
  <c r="I24" i="225"/>
  <c r="F24" i="225"/>
  <c r="I23" i="225"/>
  <c r="F23" i="225"/>
  <c r="I22" i="225"/>
  <c r="F22" i="225"/>
  <c r="I21" i="225"/>
  <c r="F21" i="225"/>
  <c r="I20" i="225"/>
  <c r="F20" i="225"/>
  <c r="I19" i="225"/>
  <c r="F19" i="225"/>
  <c r="I18" i="225"/>
  <c r="F18" i="225"/>
  <c r="I17" i="225"/>
  <c r="F17" i="225"/>
  <c r="I16" i="225"/>
  <c r="F16" i="225"/>
  <c r="I15" i="225"/>
  <c r="F15" i="225"/>
  <c r="I14" i="225"/>
  <c r="F14" i="225"/>
  <c r="I13" i="225"/>
  <c r="F13" i="225"/>
  <c r="I12" i="225"/>
  <c r="F12" i="225"/>
  <c r="I11" i="225"/>
  <c r="F11" i="225"/>
  <c r="I10" i="225"/>
  <c r="F10" i="225"/>
  <c r="I9" i="225"/>
  <c r="F9" i="225"/>
  <c r="I8" i="225"/>
  <c r="F8" i="225"/>
  <c r="I7" i="225"/>
  <c r="F7" i="225"/>
  <c r="I6" i="225"/>
  <c r="F6" i="225"/>
  <c r="I5" i="225"/>
  <c r="F5" i="225"/>
  <c r="I4" i="225"/>
  <c r="F4" i="225"/>
  <c r="I3" i="225"/>
  <c r="F3" i="225"/>
  <c r="J51" i="224"/>
  <c r="I50" i="224"/>
  <c r="F50" i="224"/>
  <c r="I49" i="224"/>
  <c r="F49" i="224"/>
  <c r="I30" i="224"/>
  <c r="F30" i="224"/>
  <c r="I29" i="224"/>
  <c r="F29" i="224"/>
  <c r="I27" i="224"/>
  <c r="F27" i="224"/>
  <c r="I26" i="224"/>
  <c r="F26" i="224"/>
  <c r="I25" i="224"/>
  <c r="F25" i="224"/>
  <c r="I24" i="224"/>
  <c r="F24" i="224"/>
  <c r="I23" i="224"/>
  <c r="F23" i="224"/>
  <c r="I22" i="224"/>
  <c r="F22" i="224"/>
  <c r="I21" i="224"/>
  <c r="F21" i="224"/>
  <c r="I20" i="224"/>
  <c r="F20" i="224"/>
  <c r="I19" i="224"/>
  <c r="F19" i="224"/>
  <c r="I16" i="224"/>
  <c r="F16" i="224"/>
  <c r="I15" i="224"/>
  <c r="F15" i="224"/>
  <c r="I14" i="224"/>
  <c r="F14" i="224"/>
  <c r="I13" i="224"/>
  <c r="F13" i="224"/>
  <c r="I12" i="224"/>
  <c r="I11" i="224"/>
  <c r="F11" i="224"/>
  <c r="I9" i="224"/>
  <c r="F9" i="224"/>
  <c r="I8" i="224"/>
  <c r="F8" i="224"/>
  <c r="I7" i="224"/>
  <c r="F7" i="224"/>
  <c r="I6" i="224"/>
  <c r="I5" i="224"/>
  <c r="F5" i="224"/>
  <c r="I4" i="224"/>
  <c r="F4" i="224"/>
  <c r="I3" i="224"/>
  <c r="F3" i="224"/>
  <c r="F15" i="220"/>
  <c r="F16" i="220"/>
  <c r="I37" i="223"/>
  <c r="F37" i="223"/>
  <c r="I30" i="223"/>
  <c r="F30" i="223"/>
  <c r="I29" i="223"/>
  <c r="F29" i="223"/>
  <c r="I26" i="223"/>
  <c r="F26" i="223"/>
  <c r="I25" i="223"/>
  <c r="I24" i="223"/>
  <c r="F24" i="223"/>
  <c r="I23" i="223"/>
  <c r="F23" i="223"/>
  <c r="I48" i="223"/>
  <c r="F48" i="223"/>
  <c r="I21" i="223"/>
  <c r="I20" i="223"/>
  <c r="F20" i="223"/>
  <c r="I19" i="223"/>
  <c r="F19" i="223"/>
  <c r="I18" i="223"/>
  <c r="F18" i="223"/>
  <c r="I17" i="223"/>
  <c r="F17" i="223"/>
  <c r="I15" i="223"/>
  <c r="F15" i="223"/>
  <c r="I14" i="223"/>
  <c r="F14" i="223"/>
  <c r="I13" i="223"/>
  <c r="F13" i="223"/>
  <c r="I12" i="223"/>
  <c r="F12" i="223"/>
  <c r="I11" i="223"/>
  <c r="F11" i="223"/>
  <c r="I10" i="223"/>
  <c r="F10" i="223"/>
  <c r="I9" i="223"/>
  <c r="F9" i="223"/>
  <c r="I8" i="223"/>
  <c r="F8" i="223"/>
  <c r="I7" i="223"/>
  <c r="F7" i="223"/>
  <c r="I6" i="223"/>
  <c r="I5" i="223"/>
  <c r="F5" i="223"/>
  <c r="I4" i="223"/>
  <c r="I3" i="223"/>
  <c r="F3" i="223"/>
  <c r="I13" i="220"/>
  <c r="F13" i="220"/>
  <c r="J31" i="222"/>
  <c r="I30" i="222"/>
  <c r="F30" i="222"/>
  <c r="I29" i="222"/>
  <c r="F29" i="222"/>
  <c r="I28" i="222"/>
  <c r="F28" i="222"/>
  <c r="I27" i="222"/>
  <c r="F27" i="222"/>
  <c r="I26" i="222"/>
  <c r="F26" i="222"/>
  <c r="I25" i="222"/>
  <c r="F25" i="222"/>
  <c r="I24" i="222"/>
  <c r="F24" i="222"/>
  <c r="I23" i="222"/>
  <c r="F23" i="222"/>
  <c r="I22" i="222"/>
  <c r="F22" i="222"/>
  <c r="I21" i="222"/>
  <c r="F21" i="222"/>
  <c r="I20" i="222"/>
  <c r="F20" i="222"/>
  <c r="I19" i="222"/>
  <c r="F19" i="222"/>
  <c r="I18" i="222"/>
  <c r="F18" i="222"/>
  <c r="I17" i="222"/>
  <c r="F17" i="222"/>
  <c r="I16" i="222"/>
  <c r="F16" i="222"/>
  <c r="I15" i="222"/>
  <c r="F15" i="222"/>
  <c r="I14" i="222"/>
  <c r="F14" i="222"/>
  <c r="I13" i="222"/>
  <c r="F13" i="222"/>
  <c r="I12" i="222"/>
  <c r="F12" i="222"/>
  <c r="I11" i="222"/>
  <c r="F11" i="222"/>
  <c r="I10" i="222"/>
  <c r="F10" i="222"/>
  <c r="I9" i="222"/>
  <c r="F9" i="222"/>
  <c r="I8" i="222"/>
  <c r="F8" i="222"/>
  <c r="I7" i="222"/>
  <c r="F7" i="222"/>
  <c r="I6" i="222"/>
  <c r="F6" i="222"/>
  <c r="I5" i="222"/>
  <c r="F5" i="222"/>
  <c r="I4" i="222"/>
  <c r="F4" i="222"/>
  <c r="I3" i="222"/>
  <c r="F3" i="222"/>
  <c r="I4" i="221"/>
  <c r="F4" i="221"/>
  <c r="J31" i="221"/>
  <c r="I30" i="221"/>
  <c r="F30" i="221"/>
  <c r="I29" i="221"/>
  <c r="F29" i="221"/>
  <c r="I28" i="221"/>
  <c r="F28" i="221"/>
  <c r="I27" i="221"/>
  <c r="F27" i="221"/>
  <c r="I26" i="221"/>
  <c r="F26" i="221"/>
  <c r="I25" i="221"/>
  <c r="F25" i="221"/>
  <c r="I24" i="221"/>
  <c r="F24" i="221"/>
  <c r="I23" i="221"/>
  <c r="F23" i="221"/>
  <c r="I22" i="221"/>
  <c r="F22" i="221"/>
  <c r="I21" i="221"/>
  <c r="F21" i="221"/>
  <c r="I20" i="221"/>
  <c r="F20" i="221"/>
  <c r="I19" i="221"/>
  <c r="F19" i="221"/>
  <c r="I18" i="221"/>
  <c r="F18" i="221"/>
  <c r="I17" i="221"/>
  <c r="F17" i="221"/>
  <c r="I16" i="221"/>
  <c r="F16" i="221"/>
  <c r="I15" i="221"/>
  <c r="F15" i="221"/>
  <c r="I14" i="221"/>
  <c r="F14" i="221"/>
  <c r="I13" i="221"/>
  <c r="F13" i="221"/>
  <c r="I12" i="221"/>
  <c r="F12" i="221"/>
  <c r="I11" i="221"/>
  <c r="F11" i="221"/>
  <c r="I10" i="221"/>
  <c r="F10" i="221"/>
  <c r="I9" i="221"/>
  <c r="F9" i="221"/>
  <c r="I8" i="221"/>
  <c r="F8" i="221"/>
  <c r="I7" i="221"/>
  <c r="F7" i="221"/>
  <c r="I6" i="221"/>
  <c r="F6" i="221"/>
  <c r="I5" i="221"/>
  <c r="F5" i="221"/>
  <c r="I3" i="221"/>
  <c r="F3" i="221"/>
  <c r="F7" i="220"/>
  <c r="I7" i="220"/>
  <c r="J79" i="220"/>
  <c r="I78" i="220"/>
  <c r="F78" i="220"/>
  <c r="I34" i="220"/>
  <c r="F34" i="220"/>
  <c r="I32" i="220"/>
  <c r="F32" i="220"/>
  <c r="I29" i="220"/>
  <c r="F29" i="220"/>
  <c r="I28" i="220"/>
  <c r="F28" i="220"/>
  <c r="I20" i="220"/>
  <c r="F20" i="220"/>
  <c r="I27" i="220"/>
  <c r="F27" i="220"/>
  <c r="I24" i="220"/>
  <c r="F24" i="220"/>
  <c r="I22" i="220"/>
  <c r="F22" i="220"/>
  <c r="I21" i="220"/>
  <c r="F21" i="220"/>
  <c r="I23" i="220"/>
  <c r="F23" i="220"/>
  <c r="F19" i="220"/>
  <c r="I17" i="220"/>
  <c r="F17" i="220"/>
  <c r="F18" i="220"/>
  <c r="I14" i="220"/>
  <c r="F14" i="220"/>
  <c r="I12" i="220"/>
  <c r="F12" i="220"/>
  <c r="I11" i="220"/>
  <c r="F11" i="220"/>
  <c r="I10" i="220"/>
  <c r="F10" i="220"/>
  <c r="I9" i="220"/>
  <c r="F9" i="220"/>
  <c r="I8" i="220"/>
  <c r="F8" i="220"/>
  <c r="I6" i="220"/>
  <c r="F6" i="220"/>
  <c r="I5" i="220"/>
  <c r="F5" i="220"/>
  <c r="I4" i="220"/>
  <c r="F4" i="220"/>
  <c r="I3" i="220"/>
  <c r="F3" i="220"/>
  <c r="I5" i="219"/>
  <c r="F5" i="219"/>
  <c r="J31" i="219"/>
  <c r="I30" i="219"/>
  <c r="F30" i="219"/>
  <c r="I29" i="219"/>
  <c r="F29" i="219"/>
  <c r="I28" i="219"/>
  <c r="F28" i="219"/>
  <c r="I27" i="219"/>
  <c r="F27" i="219"/>
  <c r="I26" i="219"/>
  <c r="F26" i="219"/>
  <c r="I25" i="219"/>
  <c r="F25" i="219"/>
  <c r="I24" i="219"/>
  <c r="F24" i="219"/>
  <c r="I23" i="219"/>
  <c r="F23" i="219"/>
  <c r="I22" i="219"/>
  <c r="F22" i="219"/>
  <c r="I21" i="219"/>
  <c r="F21" i="219"/>
  <c r="I20" i="219"/>
  <c r="F20" i="219"/>
  <c r="I19" i="219"/>
  <c r="F19" i="219"/>
  <c r="I18" i="219"/>
  <c r="F18" i="219"/>
  <c r="I17" i="219"/>
  <c r="F17" i="219"/>
  <c r="I16" i="219"/>
  <c r="F16" i="219"/>
  <c r="I15" i="219"/>
  <c r="F15" i="219"/>
  <c r="I14" i="219"/>
  <c r="F14" i="219"/>
  <c r="I13" i="219"/>
  <c r="F13" i="219"/>
  <c r="I12" i="219"/>
  <c r="F12" i="219"/>
  <c r="I11" i="219"/>
  <c r="F11" i="219"/>
  <c r="I10" i="219"/>
  <c r="F10" i="219"/>
  <c r="I9" i="219"/>
  <c r="F9" i="219"/>
  <c r="I8" i="219"/>
  <c r="F8" i="219"/>
  <c r="I7" i="219"/>
  <c r="I6" i="219"/>
  <c r="F6" i="219"/>
  <c r="I4" i="219"/>
  <c r="F4" i="219"/>
  <c r="F3" i="219"/>
  <c r="J31" i="217"/>
  <c r="I30" i="217"/>
  <c r="F30" i="217"/>
  <c r="I29" i="217"/>
  <c r="F29" i="217"/>
  <c r="I28" i="217"/>
  <c r="F28" i="217"/>
  <c r="I27" i="217"/>
  <c r="F27" i="217"/>
  <c r="I26" i="217"/>
  <c r="F26" i="217"/>
  <c r="I25" i="217"/>
  <c r="F25" i="217"/>
  <c r="I24" i="217"/>
  <c r="F24" i="217"/>
  <c r="I23" i="217"/>
  <c r="F23" i="217"/>
  <c r="I22" i="217"/>
  <c r="F22" i="217"/>
  <c r="I21" i="217"/>
  <c r="F21" i="217"/>
  <c r="I20" i="217"/>
  <c r="F20" i="217"/>
  <c r="I19" i="217"/>
  <c r="F19" i="217"/>
  <c r="I18" i="217"/>
  <c r="F18" i="217"/>
  <c r="I17" i="217"/>
  <c r="F17" i="217"/>
  <c r="I16" i="217"/>
  <c r="F16" i="217"/>
  <c r="I15" i="217"/>
  <c r="F15" i="217"/>
  <c r="I14" i="217"/>
  <c r="F14" i="217"/>
  <c r="I13" i="217"/>
  <c r="F13" i="217"/>
  <c r="I12" i="217"/>
  <c r="F12" i="217"/>
  <c r="I11" i="217"/>
  <c r="F11" i="217"/>
  <c r="I10" i="217"/>
  <c r="F10" i="217"/>
  <c r="I9" i="217"/>
  <c r="F9" i="217"/>
  <c r="I8" i="217"/>
  <c r="F8" i="217"/>
  <c r="I7" i="217"/>
  <c r="F7" i="217"/>
  <c r="I6" i="217"/>
  <c r="F6" i="217"/>
  <c r="I5" i="217"/>
  <c r="F5" i="217"/>
  <c r="I4" i="217"/>
  <c r="F4" i="217"/>
  <c r="I3" i="217"/>
  <c r="F3" i="217"/>
  <c r="J60" i="216"/>
  <c r="I30" i="216"/>
  <c r="I27" i="216"/>
  <c r="I26" i="216"/>
  <c r="I25" i="216"/>
  <c r="I24" i="216"/>
  <c r="I23" i="216"/>
  <c r="I22" i="216"/>
  <c r="I21" i="216"/>
  <c r="I20" i="216"/>
  <c r="I19" i="216"/>
  <c r="I18" i="216"/>
  <c r="I17" i="216"/>
  <c r="I16" i="216"/>
  <c r="I15" i="216"/>
  <c r="I14" i="216"/>
  <c r="I13" i="216"/>
  <c r="I12" i="216"/>
  <c r="I11" i="216"/>
  <c r="I10" i="216"/>
  <c r="I8" i="216"/>
  <c r="I7" i="216"/>
  <c r="I6" i="216"/>
  <c r="I5" i="216"/>
  <c r="I14" i="205"/>
  <c r="J31" i="214"/>
  <c r="I30" i="214"/>
  <c r="F30" i="214"/>
  <c r="I29" i="214"/>
  <c r="F29" i="214"/>
  <c r="I28" i="214"/>
  <c r="F28" i="214"/>
  <c r="I27" i="214"/>
  <c r="F27" i="214"/>
  <c r="I26" i="214"/>
  <c r="F26" i="214"/>
  <c r="I25" i="214"/>
  <c r="F25" i="214"/>
  <c r="I24" i="214"/>
  <c r="F24" i="214"/>
  <c r="I23" i="214"/>
  <c r="F23" i="214"/>
  <c r="I22" i="214"/>
  <c r="F22" i="214"/>
  <c r="I21" i="214"/>
  <c r="F21" i="214"/>
  <c r="I20" i="214"/>
  <c r="F20" i="214"/>
  <c r="I19" i="214"/>
  <c r="F19" i="214"/>
  <c r="I18" i="214"/>
  <c r="F18" i="214"/>
  <c r="I17" i="214"/>
  <c r="F17" i="214"/>
  <c r="I16" i="214"/>
  <c r="F16" i="214"/>
  <c r="I15" i="214"/>
  <c r="F15" i="214"/>
  <c r="I14" i="214"/>
  <c r="F14" i="214"/>
  <c r="I13" i="214"/>
  <c r="F13" i="214"/>
  <c r="I12" i="214"/>
  <c r="F12" i="214"/>
  <c r="I11" i="214"/>
  <c r="F11" i="214"/>
  <c r="I10" i="214"/>
  <c r="F10" i="214"/>
  <c r="I9" i="214"/>
  <c r="F9" i="214"/>
  <c r="I8" i="214"/>
  <c r="F8" i="214"/>
  <c r="I7" i="214"/>
  <c r="F7" i="214"/>
  <c r="I6" i="214"/>
  <c r="F6" i="214"/>
  <c r="I5" i="214"/>
  <c r="F5" i="214"/>
  <c r="I4" i="214"/>
  <c r="F4" i="214"/>
  <c r="I3" i="214"/>
  <c r="F3" i="214"/>
  <c r="J31" i="212"/>
  <c r="I30" i="212"/>
  <c r="F30" i="212"/>
  <c r="I29" i="212"/>
  <c r="F29" i="212"/>
  <c r="I28" i="212"/>
  <c r="F28" i="212"/>
  <c r="I27" i="212"/>
  <c r="F27" i="212"/>
  <c r="I26" i="212"/>
  <c r="F26" i="212"/>
  <c r="I25" i="212"/>
  <c r="F25" i="212"/>
  <c r="I24" i="212"/>
  <c r="F24" i="212"/>
  <c r="I23" i="212"/>
  <c r="F23" i="212"/>
  <c r="I22" i="212"/>
  <c r="F22" i="212"/>
  <c r="I21" i="212"/>
  <c r="F21" i="212"/>
  <c r="I20" i="212"/>
  <c r="F20" i="212"/>
  <c r="I19" i="212"/>
  <c r="F19" i="212"/>
  <c r="I18" i="212"/>
  <c r="F18" i="212"/>
  <c r="I17" i="212"/>
  <c r="F17" i="212"/>
  <c r="I16" i="212"/>
  <c r="F16" i="212"/>
  <c r="I15" i="212"/>
  <c r="F15" i="212"/>
  <c r="I14" i="212"/>
  <c r="F14" i="212"/>
  <c r="I13" i="212"/>
  <c r="F13" i="212"/>
  <c r="I12" i="212"/>
  <c r="F12" i="212"/>
  <c r="I11" i="212"/>
  <c r="F11" i="212"/>
  <c r="I10" i="212"/>
  <c r="F10" i="212"/>
  <c r="I9" i="212"/>
  <c r="F9" i="212"/>
  <c r="I8" i="212"/>
  <c r="F8" i="212"/>
  <c r="I7" i="212"/>
  <c r="I6" i="212"/>
  <c r="F6" i="212"/>
  <c r="I5" i="212"/>
  <c r="F5" i="212"/>
  <c r="I4" i="212"/>
  <c r="F4" i="212"/>
  <c r="I3" i="212"/>
  <c r="F3" i="212"/>
  <c r="I9" i="201"/>
  <c r="F9" i="201"/>
  <c r="J31" i="209"/>
  <c r="I30" i="209"/>
  <c r="F30" i="209"/>
  <c r="I29" i="209"/>
  <c r="F29" i="209"/>
  <c r="I28" i="209"/>
  <c r="F28" i="209"/>
  <c r="I27" i="209"/>
  <c r="F27" i="209"/>
  <c r="I26" i="209"/>
  <c r="F26" i="209"/>
  <c r="I25" i="209"/>
  <c r="F25" i="209"/>
  <c r="I24" i="209"/>
  <c r="F24" i="209"/>
  <c r="I23" i="209"/>
  <c r="F23" i="209"/>
  <c r="I22" i="209"/>
  <c r="F22" i="209"/>
  <c r="I21" i="209"/>
  <c r="F21" i="209"/>
  <c r="I20" i="209"/>
  <c r="F20" i="209"/>
  <c r="I19" i="209"/>
  <c r="F19" i="209"/>
  <c r="I18" i="209"/>
  <c r="F18" i="209"/>
  <c r="I17" i="209"/>
  <c r="F17" i="209"/>
  <c r="I16" i="209"/>
  <c r="F16" i="209"/>
  <c r="I15" i="209"/>
  <c r="F15" i="209"/>
  <c r="I14" i="209"/>
  <c r="F14" i="209"/>
  <c r="I13" i="209"/>
  <c r="F13" i="209"/>
  <c r="I12" i="209"/>
  <c r="F12" i="209"/>
  <c r="I11" i="209"/>
  <c r="F11" i="209"/>
  <c r="I10" i="209"/>
  <c r="F10" i="209"/>
  <c r="I9" i="209"/>
  <c r="F9" i="209"/>
  <c r="I8" i="209"/>
  <c r="F8" i="209"/>
  <c r="I7" i="209"/>
  <c r="F7" i="209"/>
  <c r="I6" i="209"/>
  <c r="F6" i="209"/>
  <c r="I5" i="209"/>
  <c r="F5" i="209"/>
  <c r="I4" i="209"/>
  <c r="F4" i="209"/>
  <c r="I3" i="209"/>
  <c r="F3" i="209"/>
  <c r="J31" i="208"/>
  <c r="I30" i="208"/>
  <c r="F30" i="208"/>
  <c r="I29" i="208"/>
  <c r="F29" i="208"/>
  <c r="I28" i="208"/>
  <c r="F28" i="208"/>
  <c r="I27" i="208"/>
  <c r="F27" i="208"/>
  <c r="I26" i="208"/>
  <c r="F26" i="208"/>
  <c r="I25" i="208"/>
  <c r="F25" i="208"/>
  <c r="I24" i="208"/>
  <c r="F24" i="208"/>
  <c r="I23" i="208"/>
  <c r="F23" i="208"/>
  <c r="I22" i="208"/>
  <c r="F22" i="208"/>
  <c r="I21" i="208"/>
  <c r="F21" i="208"/>
  <c r="I20" i="208"/>
  <c r="F20" i="208"/>
  <c r="I19" i="208"/>
  <c r="F19" i="208"/>
  <c r="I18" i="208"/>
  <c r="F18" i="208"/>
  <c r="I17" i="208"/>
  <c r="F17" i="208"/>
  <c r="I16" i="208"/>
  <c r="F16" i="208"/>
  <c r="I15" i="208"/>
  <c r="F15" i="208"/>
  <c r="I14" i="208"/>
  <c r="F14" i="208"/>
  <c r="I13" i="208"/>
  <c r="F13" i="208"/>
  <c r="I12" i="208"/>
  <c r="F12" i="208"/>
  <c r="I11" i="208"/>
  <c r="F11" i="208"/>
  <c r="I10" i="208"/>
  <c r="F10" i="208"/>
  <c r="I9" i="208"/>
  <c r="F9" i="208"/>
  <c r="I8" i="208"/>
  <c r="F8" i="208"/>
  <c r="I7" i="208"/>
  <c r="F7" i="208"/>
  <c r="I6" i="208"/>
  <c r="F6" i="208"/>
  <c r="I5" i="208"/>
  <c r="F5" i="208"/>
  <c r="I4" i="208"/>
  <c r="F4" i="208"/>
  <c r="I3" i="208"/>
  <c r="F3" i="208"/>
  <c r="J31" i="207"/>
  <c r="I30" i="207"/>
  <c r="F30" i="207"/>
  <c r="I29" i="207"/>
  <c r="F29" i="207"/>
  <c r="I28" i="207"/>
  <c r="F28" i="207"/>
  <c r="I27" i="207"/>
  <c r="F27" i="207"/>
  <c r="I26" i="207"/>
  <c r="F26" i="207"/>
  <c r="I25" i="207"/>
  <c r="F25" i="207"/>
  <c r="I24" i="207"/>
  <c r="F24" i="207"/>
  <c r="I23" i="207"/>
  <c r="F23" i="207"/>
  <c r="I22" i="207"/>
  <c r="F22" i="207"/>
  <c r="I21" i="207"/>
  <c r="F21" i="207"/>
  <c r="I20" i="207"/>
  <c r="F20" i="207"/>
  <c r="I19" i="207"/>
  <c r="F19" i="207"/>
  <c r="I18" i="207"/>
  <c r="F18" i="207"/>
  <c r="I17" i="207"/>
  <c r="F17" i="207"/>
  <c r="I16" i="207"/>
  <c r="F16" i="207"/>
  <c r="I15" i="207"/>
  <c r="F15" i="207"/>
  <c r="I14" i="207"/>
  <c r="F14" i="207"/>
  <c r="I13" i="207"/>
  <c r="F13" i="207"/>
  <c r="I12" i="207"/>
  <c r="F12" i="207"/>
  <c r="I11" i="207"/>
  <c r="F11" i="207"/>
  <c r="I10" i="207"/>
  <c r="F10" i="207"/>
  <c r="I9" i="207"/>
  <c r="F9" i="207"/>
  <c r="I8" i="207"/>
  <c r="F8" i="207"/>
  <c r="I7" i="207"/>
  <c r="F7" i="207"/>
  <c r="I6" i="207"/>
  <c r="F6" i="207"/>
  <c r="I5" i="207"/>
  <c r="F5" i="207"/>
  <c r="I4" i="207"/>
  <c r="F4" i="207"/>
  <c r="I3" i="207"/>
  <c r="F3" i="207"/>
  <c r="I11" i="205"/>
  <c r="I10" i="205"/>
  <c r="I9" i="205"/>
  <c r="J31" i="206"/>
  <c r="I30" i="206"/>
  <c r="F30" i="206"/>
  <c r="I29" i="206"/>
  <c r="F29" i="206"/>
  <c r="I28" i="206"/>
  <c r="F28" i="206"/>
  <c r="I27" i="206"/>
  <c r="F27" i="206"/>
  <c r="I26" i="206"/>
  <c r="F26" i="206"/>
  <c r="I25" i="206"/>
  <c r="F25" i="206"/>
  <c r="I24" i="206"/>
  <c r="F24" i="206"/>
  <c r="I23" i="206"/>
  <c r="F23" i="206"/>
  <c r="I22" i="206"/>
  <c r="F22" i="206"/>
  <c r="I21" i="206"/>
  <c r="F21" i="206"/>
  <c r="I20" i="206"/>
  <c r="F20" i="206"/>
  <c r="I19" i="206"/>
  <c r="F19" i="206"/>
  <c r="I18" i="206"/>
  <c r="F18" i="206"/>
  <c r="I17" i="206"/>
  <c r="F17" i="206"/>
  <c r="I16" i="206"/>
  <c r="F16" i="206"/>
  <c r="I15" i="206"/>
  <c r="F15" i="206"/>
  <c r="I14" i="206"/>
  <c r="F14" i="206"/>
  <c r="I13" i="206"/>
  <c r="F13" i="206"/>
  <c r="I12" i="206"/>
  <c r="F12" i="206"/>
  <c r="I11" i="206"/>
  <c r="F11" i="206"/>
  <c r="I10" i="206"/>
  <c r="F10" i="206"/>
  <c r="I9" i="206"/>
  <c r="F9" i="206"/>
  <c r="I8" i="206"/>
  <c r="F8" i="206"/>
  <c r="I7" i="206"/>
  <c r="F7" i="206"/>
  <c r="I6" i="206"/>
  <c r="F6" i="206"/>
  <c r="I5" i="206"/>
  <c r="F5" i="206"/>
  <c r="I4" i="206"/>
  <c r="F4" i="206"/>
  <c r="I3" i="206"/>
  <c r="F3" i="206"/>
  <c r="I12" i="196"/>
  <c r="F12" i="196"/>
  <c r="I10" i="196"/>
  <c r="F10" i="196"/>
  <c r="J32" i="205"/>
  <c r="I31" i="205"/>
  <c r="I30" i="205"/>
  <c r="I29" i="205"/>
  <c r="I28" i="205"/>
  <c r="I27" i="205"/>
  <c r="I26" i="205"/>
  <c r="I25" i="205"/>
  <c r="I24" i="205"/>
  <c r="I23" i="205"/>
  <c r="I22" i="205"/>
  <c r="I21" i="205"/>
  <c r="I20" i="205"/>
  <c r="I19" i="205"/>
  <c r="I18" i="205"/>
  <c r="I17" i="205"/>
  <c r="I16" i="205"/>
  <c r="I15" i="205"/>
  <c r="I13" i="205"/>
  <c r="I12" i="205"/>
  <c r="I7" i="205"/>
  <c r="I6" i="205"/>
  <c r="I5" i="205"/>
  <c r="I4" i="205"/>
  <c r="J31" i="204"/>
  <c r="I30" i="204"/>
  <c r="F30" i="204"/>
  <c r="I29" i="204"/>
  <c r="F29" i="204"/>
  <c r="I28" i="204"/>
  <c r="F28" i="204"/>
  <c r="I27" i="204"/>
  <c r="F27" i="204"/>
  <c r="I26" i="204"/>
  <c r="F26" i="204"/>
  <c r="I25" i="204"/>
  <c r="F25" i="204"/>
  <c r="I24" i="204"/>
  <c r="F24" i="204"/>
  <c r="I23" i="204"/>
  <c r="F23" i="204"/>
  <c r="I22" i="204"/>
  <c r="F22" i="204"/>
  <c r="I21" i="204"/>
  <c r="F21" i="204"/>
  <c r="I20" i="204"/>
  <c r="F20" i="204"/>
  <c r="I19" i="204"/>
  <c r="F19" i="204"/>
  <c r="I18" i="204"/>
  <c r="F18" i="204"/>
  <c r="I17" i="204"/>
  <c r="F17" i="204"/>
  <c r="I16" i="204"/>
  <c r="F16" i="204"/>
  <c r="I15" i="204"/>
  <c r="F15" i="204"/>
  <c r="I14" i="204"/>
  <c r="F14" i="204"/>
  <c r="I13" i="204"/>
  <c r="F13" i="204"/>
  <c r="I12" i="204"/>
  <c r="F12" i="204"/>
  <c r="I11" i="204"/>
  <c r="F11" i="204"/>
  <c r="I10" i="204"/>
  <c r="F10" i="204"/>
  <c r="I9" i="204"/>
  <c r="F9" i="204"/>
  <c r="I8" i="204"/>
  <c r="F8" i="204"/>
  <c r="I7" i="204"/>
  <c r="F7" i="204"/>
  <c r="I6" i="204"/>
  <c r="F6" i="204"/>
  <c r="I5" i="204"/>
  <c r="F5" i="204"/>
  <c r="I4" i="204"/>
  <c r="F4" i="204"/>
  <c r="I3" i="204"/>
  <c r="F3" i="204"/>
  <c r="J31" i="203"/>
  <c r="I30" i="203"/>
  <c r="F30" i="203"/>
  <c r="I29" i="203"/>
  <c r="F29" i="203"/>
  <c r="I28" i="203"/>
  <c r="F28" i="203"/>
  <c r="I27" i="203"/>
  <c r="F27" i="203"/>
  <c r="I26" i="203"/>
  <c r="F26" i="203"/>
  <c r="I25" i="203"/>
  <c r="F25" i="203"/>
  <c r="I24" i="203"/>
  <c r="F24" i="203"/>
  <c r="I23" i="203"/>
  <c r="F23" i="203"/>
  <c r="I22" i="203"/>
  <c r="F22" i="203"/>
  <c r="I21" i="203"/>
  <c r="F21" i="203"/>
  <c r="I20" i="203"/>
  <c r="F20" i="203"/>
  <c r="I19" i="203"/>
  <c r="F19" i="203"/>
  <c r="I18" i="203"/>
  <c r="F18" i="203"/>
  <c r="I17" i="203"/>
  <c r="F17" i="203"/>
  <c r="I16" i="203"/>
  <c r="F16" i="203"/>
  <c r="I15" i="203"/>
  <c r="F15" i="203"/>
  <c r="I14" i="203"/>
  <c r="F14" i="203"/>
  <c r="I13" i="203"/>
  <c r="F13" i="203"/>
  <c r="I12" i="203"/>
  <c r="F12" i="203"/>
  <c r="I11" i="203"/>
  <c r="F11" i="203"/>
  <c r="I10" i="203"/>
  <c r="F10" i="203"/>
  <c r="I9" i="203"/>
  <c r="F9" i="203"/>
  <c r="I8" i="203"/>
  <c r="F8" i="203"/>
  <c r="I7" i="203"/>
  <c r="F7" i="203"/>
  <c r="I6" i="203"/>
  <c r="F6" i="203"/>
  <c r="I5" i="203"/>
  <c r="F5" i="203"/>
  <c r="I4" i="203"/>
  <c r="F4" i="203"/>
  <c r="I3" i="203"/>
  <c r="F3" i="203"/>
  <c r="J31" i="202"/>
  <c r="I30" i="202"/>
  <c r="F30" i="202"/>
  <c r="I29" i="202"/>
  <c r="F29" i="202"/>
  <c r="I28" i="202"/>
  <c r="F28" i="202"/>
  <c r="I27" i="202"/>
  <c r="F27" i="202"/>
  <c r="I26" i="202"/>
  <c r="F26" i="202"/>
  <c r="I25" i="202"/>
  <c r="F25" i="202"/>
  <c r="I24" i="202"/>
  <c r="F24" i="202"/>
  <c r="I23" i="202"/>
  <c r="F23" i="202"/>
  <c r="I22" i="202"/>
  <c r="F22" i="202"/>
  <c r="I21" i="202"/>
  <c r="F21" i="202"/>
  <c r="I20" i="202"/>
  <c r="F20" i="202"/>
  <c r="I19" i="202"/>
  <c r="F19" i="202"/>
  <c r="I18" i="202"/>
  <c r="F18" i="202"/>
  <c r="I17" i="202"/>
  <c r="F17" i="202"/>
  <c r="I16" i="202"/>
  <c r="F16" i="202"/>
  <c r="I15" i="202"/>
  <c r="F15" i="202"/>
  <c r="I14" i="202"/>
  <c r="F14" i="202"/>
  <c r="I13" i="202"/>
  <c r="F13" i="202"/>
  <c r="I12" i="202"/>
  <c r="F12" i="202"/>
  <c r="I11" i="202"/>
  <c r="F11" i="202"/>
  <c r="I10" i="202"/>
  <c r="F10" i="202"/>
  <c r="I9" i="202"/>
  <c r="F9" i="202"/>
  <c r="I8" i="202"/>
  <c r="F8" i="202"/>
  <c r="I7" i="202"/>
  <c r="F7" i="202"/>
  <c r="I6" i="202"/>
  <c r="F6" i="202"/>
  <c r="I5" i="202"/>
  <c r="F5" i="202"/>
  <c r="I4" i="202"/>
  <c r="F4" i="202"/>
  <c r="I3" i="202"/>
  <c r="F3" i="202"/>
  <c r="F6" i="198"/>
  <c r="F33" i="167"/>
  <c r="I33" i="167"/>
  <c r="J31" i="201"/>
  <c r="I30" i="201"/>
  <c r="F30" i="201"/>
  <c r="I29" i="201"/>
  <c r="F29" i="201"/>
  <c r="I28" i="201"/>
  <c r="F28" i="201"/>
  <c r="I27" i="201"/>
  <c r="F27" i="201"/>
  <c r="I26" i="201"/>
  <c r="F26" i="201"/>
  <c r="I25" i="201"/>
  <c r="F25" i="201"/>
  <c r="I24" i="201"/>
  <c r="F24" i="201"/>
  <c r="I23" i="201"/>
  <c r="F23" i="201"/>
  <c r="I22" i="201"/>
  <c r="F22" i="201"/>
  <c r="I21" i="201"/>
  <c r="F21" i="201"/>
  <c r="I20" i="201"/>
  <c r="F20" i="201"/>
  <c r="I19" i="201"/>
  <c r="F19" i="201"/>
  <c r="I18" i="201"/>
  <c r="F18" i="201"/>
  <c r="I17" i="201"/>
  <c r="F17" i="201"/>
  <c r="I16" i="201"/>
  <c r="F16" i="201"/>
  <c r="I15" i="201"/>
  <c r="F15" i="201"/>
  <c r="I14" i="201"/>
  <c r="F14" i="201"/>
  <c r="I13" i="201"/>
  <c r="F13" i="201"/>
  <c r="I12" i="201"/>
  <c r="F12" i="201"/>
  <c r="I11" i="201"/>
  <c r="F11" i="201"/>
  <c r="I10" i="201"/>
  <c r="F10" i="201"/>
  <c r="I8" i="201"/>
  <c r="F8" i="201"/>
  <c r="I7" i="201"/>
  <c r="F7" i="201"/>
  <c r="F6" i="201"/>
  <c r="F5" i="201"/>
  <c r="F4" i="201"/>
  <c r="J31" i="200"/>
  <c r="I30" i="200"/>
  <c r="F30" i="200"/>
  <c r="I29" i="200"/>
  <c r="F29" i="200"/>
  <c r="I28" i="200"/>
  <c r="F28" i="200"/>
  <c r="I27" i="200"/>
  <c r="F27" i="200"/>
  <c r="I26" i="200"/>
  <c r="F26" i="200"/>
  <c r="I25" i="200"/>
  <c r="F25" i="200"/>
  <c r="I24" i="200"/>
  <c r="F24" i="200"/>
  <c r="I23" i="200"/>
  <c r="F23" i="200"/>
  <c r="I22" i="200"/>
  <c r="F22" i="200"/>
  <c r="I21" i="200"/>
  <c r="F21" i="200"/>
  <c r="I20" i="200"/>
  <c r="F20" i="200"/>
  <c r="I19" i="200"/>
  <c r="F19" i="200"/>
  <c r="I18" i="200"/>
  <c r="F18" i="200"/>
  <c r="I17" i="200"/>
  <c r="F17" i="200"/>
  <c r="I16" i="200"/>
  <c r="F16" i="200"/>
  <c r="I15" i="200"/>
  <c r="F15" i="200"/>
  <c r="I14" i="200"/>
  <c r="F14" i="200"/>
  <c r="I13" i="200"/>
  <c r="F13" i="200"/>
  <c r="I12" i="200"/>
  <c r="F12" i="200"/>
  <c r="I11" i="200"/>
  <c r="F11" i="200"/>
  <c r="I10" i="200"/>
  <c r="F10" i="200"/>
  <c r="I9" i="200"/>
  <c r="F9" i="200"/>
  <c r="I8" i="200"/>
  <c r="F8" i="200"/>
  <c r="I7" i="200"/>
  <c r="F7" i="200"/>
  <c r="I6" i="200"/>
  <c r="F6" i="200"/>
  <c r="I5" i="200"/>
  <c r="F5" i="200"/>
  <c r="I4" i="200"/>
  <c r="F4" i="200"/>
  <c r="I3" i="200"/>
  <c r="F3" i="200"/>
  <c r="J31" i="199"/>
  <c r="I30" i="199"/>
  <c r="F30" i="199"/>
  <c r="I29" i="199"/>
  <c r="F29" i="199"/>
  <c r="I28" i="199"/>
  <c r="F28" i="199"/>
  <c r="I27" i="199"/>
  <c r="F27" i="199"/>
  <c r="I26" i="199"/>
  <c r="F26" i="199"/>
  <c r="I25" i="199"/>
  <c r="F25" i="199"/>
  <c r="I24" i="199"/>
  <c r="F24" i="199"/>
  <c r="I23" i="199"/>
  <c r="F23" i="199"/>
  <c r="I22" i="199"/>
  <c r="F22" i="199"/>
  <c r="I21" i="199"/>
  <c r="F21" i="199"/>
  <c r="I20" i="199"/>
  <c r="F20" i="199"/>
  <c r="I19" i="199"/>
  <c r="F19" i="199"/>
  <c r="I18" i="199"/>
  <c r="F18" i="199"/>
  <c r="I17" i="199"/>
  <c r="F17" i="199"/>
  <c r="I16" i="199"/>
  <c r="F16" i="199"/>
  <c r="I15" i="199"/>
  <c r="F15" i="199"/>
  <c r="I14" i="199"/>
  <c r="F14" i="199"/>
  <c r="I13" i="199"/>
  <c r="F13" i="199"/>
  <c r="I12" i="199"/>
  <c r="F12" i="199"/>
  <c r="I11" i="199"/>
  <c r="F11" i="199"/>
  <c r="I10" i="199"/>
  <c r="F10" i="199"/>
  <c r="I9" i="199"/>
  <c r="F9" i="199"/>
  <c r="I8" i="199"/>
  <c r="F8" i="199"/>
  <c r="I7" i="199"/>
  <c r="F7" i="199"/>
  <c r="I6" i="199"/>
  <c r="F6" i="199"/>
  <c r="I5" i="199"/>
  <c r="F5" i="199"/>
  <c r="I4" i="199"/>
  <c r="F4" i="199"/>
  <c r="F3" i="199"/>
  <c r="J31" i="198"/>
  <c r="I30" i="198"/>
  <c r="F30" i="198"/>
  <c r="I29" i="198"/>
  <c r="F29" i="198"/>
  <c r="I28" i="198"/>
  <c r="F28" i="198"/>
  <c r="I27" i="198"/>
  <c r="F27" i="198"/>
  <c r="I26" i="198"/>
  <c r="F26" i="198"/>
  <c r="I25" i="198"/>
  <c r="F25" i="198"/>
  <c r="I24" i="198"/>
  <c r="F24" i="198"/>
  <c r="I23" i="198"/>
  <c r="F23" i="198"/>
  <c r="I22" i="198"/>
  <c r="F22" i="198"/>
  <c r="I21" i="198"/>
  <c r="F21" i="198"/>
  <c r="I20" i="198"/>
  <c r="F20" i="198"/>
  <c r="I19" i="198"/>
  <c r="F19" i="198"/>
  <c r="I18" i="198"/>
  <c r="F18" i="198"/>
  <c r="I17" i="198"/>
  <c r="F17" i="198"/>
  <c r="I16" i="198"/>
  <c r="F16" i="198"/>
  <c r="I15" i="198"/>
  <c r="F15" i="198"/>
  <c r="I14" i="198"/>
  <c r="F14" i="198"/>
  <c r="I13" i="198"/>
  <c r="F13" i="198"/>
  <c r="I12" i="198"/>
  <c r="F12" i="198"/>
  <c r="I11" i="198"/>
  <c r="F11" i="198"/>
  <c r="I10" i="198"/>
  <c r="F10" i="198"/>
  <c r="I9" i="198"/>
  <c r="F9" i="198"/>
  <c r="I8" i="198"/>
  <c r="F8" i="198"/>
  <c r="I7" i="198"/>
  <c r="F7" i="198"/>
  <c r="I6" i="198"/>
  <c r="I5" i="198"/>
  <c r="F5" i="198"/>
  <c r="I4" i="198"/>
  <c r="F4" i="198"/>
  <c r="I3" i="198"/>
  <c r="F3" i="198"/>
  <c r="I32" i="167"/>
  <c r="F32" i="167"/>
  <c r="F31" i="167"/>
  <c r="I31" i="167"/>
  <c r="F30" i="167"/>
  <c r="I30" i="167"/>
  <c r="J31" i="197"/>
  <c r="I30" i="197"/>
  <c r="F30" i="197"/>
  <c r="I29" i="197"/>
  <c r="F29" i="197"/>
  <c r="I28" i="197"/>
  <c r="F28" i="197"/>
  <c r="I27" i="197"/>
  <c r="F27" i="197"/>
  <c r="I26" i="197"/>
  <c r="F26" i="197"/>
  <c r="I25" i="197"/>
  <c r="F25" i="197"/>
  <c r="I24" i="197"/>
  <c r="F24" i="197"/>
  <c r="I23" i="197"/>
  <c r="F23" i="197"/>
  <c r="I22" i="197"/>
  <c r="F22" i="197"/>
  <c r="I21" i="197"/>
  <c r="F21" i="197"/>
  <c r="I20" i="197"/>
  <c r="F20" i="197"/>
  <c r="I19" i="197"/>
  <c r="F19" i="197"/>
  <c r="I18" i="197"/>
  <c r="F18" i="197"/>
  <c r="I17" i="197"/>
  <c r="F17" i="197"/>
  <c r="I16" i="197"/>
  <c r="F16" i="197"/>
  <c r="I15" i="197"/>
  <c r="F15" i="197"/>
  <c r="I14" i="197"/>
  <c r="F14" i="197"/>
  <c r="I13" i="197"/>
  <c r="F13" i="197"/>
  <c r="I12" i="197"/>
  <c r="F12" i="197"/>
  <c r="I11" i="197"/>
  <c r="F11" i="197"/>
  <c r="I10" i="197"/>
  <c r="F10" i="197"/>
  <c r="I9" i="197"/>
  <c r="F9" i="197"/>
  <c r="I8" i="197"/>
  <c r="F8" i="197"/>
  <c r="I7" i="197"/>
  <c r="F7" i="197"/>
  <c r="I6" i="197"/>
  <c r="F6" i="197"/>
  <c r="I5" i="197"/>
  <c r="F5" i="197"/>
  <c r="I4" i="197"/>
  <c r="F4" i="197"/>
  <c r="I3" i="197"/>
  <c r="F3" i="197"/>
  <c r="F7" i="193"/>
  <c r="F29" i="167"/>
  <c r="I29" i="167"/>
  <c r="F28" i="167"/>
  <c r="I28" i="167"/>
  <c r="F40" i="167"/>
  <c r="I40" i="167"/>
  <c r="J31" i="196"/>
  <c r="I30" i="196"/>
  <c r="F30" i="196"/>
  <c r="I29" i="196"/>
  <c r="F29" i="196"/>
  <c r="I28" i="196"/>
  <c r="F28" i="196"/>
  <c r="I27" i="196"/>
  <c r="F27" i="196"/>
  <c r="I26" i="196"/>
  <c r="F26" i="196"/>
  <c r="I25" i="196"/>
  <c r="F25" i="196"/>
  <c r="I24" i="196"/>
  <c r="F24" i="196"/>
  <c r="I23" i="196"/>
  <c r="F23" i="196"/>
  <c r="I22" i="196"/>
  <c r="F22" i="196"/>
  <c r="I21" i="196"/>
  <c r="F21" i="196"/>
  <c r="I20" i="196"/>
  <c r="F20" i="196"/>
  <c r="I19" i="196"/>
  <c r="F19" i="196"/>
  <c r="I18" i="196"/>
  <c r="F18" i="196"/>
  <c r="I17" i="196"/>
  <c r="F17" i="196"/>
  <c r="I16" i="196"/>
  <c r="F16" i="196"/>
  <c r="I15" i="196"/>
  <c r="F15" i="196"/>
  <c r="I14" i="196"/>
  <c r="F14" i="196"/>
  <c r="I13" i="196"/>
  <c r="F13" i="196"/>
  <c r="I11" i="196"/>
  <c r="F11" i="196"/>
  <c r="I9" i="196"/>
  <c r="F9" i="196"/>
  <c r="I8" i="196"/>
  <c r="F8" i="196"/>
  <c r="I7" i="196"/>
  <c r="F7" i="196"/>
  <c r="I6" i="196"/>
  <c r="F6" i="196"/>
  <c r="I5" i="196"/>
  <c r="F5" i="196"/>
  <c r="I4" i="196"/>
  <c r="F4" i="196"/>
  <c r="I3" i="196"/>
  <c r="F3" i="196"/>
  <c r="J31" i="194"/>
  <c r="I30" i="194"/>
  <c r="F30" i="194"/>
  <c r="I29" i="194"/>
  <c r="F29" i="194"/>
  <c r="I28" i="194"/>
  <c r="F28" i="194"/>
  <c r="I27" i="194"/>
  <c r="F27" i="194"/>
  <c r="I26" i="194"/>
  <c r="F26" i="194"/>
  <c r="I25" i="194"/>
  <c r="F25" i="194"/>
  <c r="I24" i="194"/>
  <c r="F24" i="194"/>
  <c r="I23" i="194"/>
  <c r="F23" i="194"/>
  <c r="I22" i="194"/>
  <c r="F22" i="194"/>
  <c r="I21" i="194"/>
  <c r="F21" i="194"/>
  <c r="I20" i="194"/>
  <c r="F20" i="194"/>
  <c r="I19" i="194"/>
  <c r="F19" i="194"/>
  <c r="I18" i="194"/>
  <c r="F18" i="194"/>
  <c r="I17" i="194"/>
  <c r="F17" i="194"/>
  <c r="I16" i="194"/>
  <c r="F16" i="194"/>
  <c r="I15" i="194"/>
  <c r="F15" i="194"/>
  <c r="I14" i="194"/>
  <c r="F14" i="194"/>
  <c r="I13" i="194"/>
  <c r="F13" i="194"/>
  <c r="I12" i="194"/>
  <c r="F12" i="194"/>
  <c r="I11" i="194"/>
  <c r="F11" i="194"/>
  <c r="I10" i="194"/>
  <c r="F10" i="194"/>
  <c r="I9" i="194"/>
  <c r="F9" i="194"/>
  <c r="I8" i="194"/>
  <c r="F8" i="194"/>
  <c r="I7" i="194"/>
  <c r="F7" i="194"/>
  <c r="I6" i="194"/>
  <c r="F6" i="194"/>
  <c r="I5" i="194"/>
  <c r="F5" i="194"/>
  <c r="I4" i="194"/>
  <c r="F4" i="194"/>
  <c r="I3" i="194"/>
  <c r="F3" i="194"/>
  <c r="I27" i="167"/>
  <c r="F27" i="167"/>
  <c r="F26" i="167"/>
  <c r="I26" i="167"/>
  <c r="F25" i="167"/>
  <c r="I25" i="167"/>
  <c r="F24" i="167"/>
  <c r="I24" i="167"/>
  <c r="I37" i="167"/>
  <c r="F37" i="167"/>
  <c r="I36" i="167"/>
  <c r="F36" i="167"/>
  <c r="F6" i="190"/>
  <c r="J31" i="193"/>
  <c r="I30" i="193"/>
  <c r="F30" i="193"/>
  <c r="I29" i="193"/>
  <c r="F29" i="193"/>
  <c r="I28" i="193"/>
  <c r="F28" i="193"/>
  <c r="I27" i="193"/>
  <c r="F27" i="193"/>
  <c r="I26" i="193"/>
  <c r="F26" i="193"/>
  <c r="I25" i="193"/>
  <c r="F25" i="193"/>
  <c r="I24" i="193"/>
  <c r="F24" i="193"/>
  <c r="I23" i="193"/>
  <c r="F23" i="193"/>
  <c r="I22" i="193"/>
  <c r="F22" i="193"/>
  <c r="I21" i="193"/>
  <c r="F21" i="193"/>
  <c r="I20" i="193"/>
  <c r="F20" i="193"/>
  <c r="I19" i="193"/>
  <c r="F19" i="193"/>
  <c r="I18" i="193"/>
  <c r="F18" i="193"/>
  <c r="I17" i="193"/>
  <c r="F17" i="193"/>
  <c r="I16" i="193"/>
  <c r="F16" i="193"/>
  <c r="I15" i="193"/>
  <c r="F15" i="193"/>
  <c r="I14" i="193"/>
  <c r="F14" i="193"/>
  <c r="I13" i="193"/>
  <c r="F13" i="193"/>
  <c r="I12" i="193"/>
  <c r="F12" i="193"/>
  <c r="I11" i="193"/>
  <c r="F11" i="193"/>
  <c r="I10" i="193"/>
  <c r="F10" i="193"/>
  <c r="I9" i="193"/>
  <c r="F9" i="193"/>
  <c r="I8" i="193"/>
  <c r="F8" i="193"/>
  <c r="I7" i="193"/>
  <c r="I6" i="193"/>
  <c r="F6" i="193"/>
  <c r="I5" i="193"/>
  <c r="F5" i="193"/>
  <c r="I4" i="193"/>
  <c r="F4" i="193"/>
  <c r="I3" i="193"/>
  <c r="F3" i="193"/>
  <c r="F4" i="192"/>
  <c r="J31" i="192"/>
  <c r="I30" i="192"/>
  <c r="F30" i="192"/>
  <c r="I29" i="192"/>
  <c r="F29" i="192"/>
  <c r="I28" i="192"/>
  <c r="F28" i="192"/>
  <c r="I27" i="192"/>
  <c r="F27" i="192"/>
  <c r="I26" i="192"/>
  <c r="F26" i="192"/>
  <c r="I25" i="192"/>
  <c r="F25" i="192"/>
  <c r="I24" i="192"/>
  <c r="F24" i="192"/>
  <c r="I23" i="192"/>
  <c r="F23" i="192"/>
  <c r="I22" i="192"/>
  <c r="F22" i="192"/>
  <c r="I21" i="192"/>
  <c r="F21" i="192"/>
  <c r="I20" i="192"/>
  <c r="F20" i="192"/>
  <c r="I19" i="192"/>
  <c r="F19" i="192"/>
  <c r="I18" i="192"/>
  <c r="F18" i="192"/>
  <c r="I17" i="192"/>
  <c r="F17" i="192"/>
  <c r="I16" i="192"/>
  <c r="F16" i="192"/>
  <c r="I15" i="192"/>
  <c r="F15" i="192"/>
  <c r="I14" i="192"/>
  <c r="F14" i="192"/>
  <c r="I13" i="192"/>
  <c r="F13" i="192"/>
  <c r="I12" i="192"/>
  <c r="F12" i="192"/>
  <c r="I11" i="192"/>
  <c r="F11" i="192"/>
  <c r="I10" i="192"/>
  <c r="F10" i="192"/>
  <c r="I9" i="192"/>
  <c r="F9" i="192"/>
  <c r="I8" i="192"/>
  <c r="F8" i="192"/>
  <c r="I7" i="192"/>
  <c r="F7" i="192"/>
  <c r="I6" i="192"/>
  <c r="F6" i="192"/>
  <c r="I5" i="192"/>
  <c r="F5" i="192"/>
  <c r="I4" i="192"/>
  <c r="I3" i="192"/>
  <c r="F3" i="192"/>
  <c r="I5" i="188"/>
  <c r="F5" i="188"/>
  <c r="J31" i="191"/>
  <c r="I30" i="191"/>
  <c r="F30" i="191"/>
  <c r="I29" i="191"/>
  <c r="F29" i="191"/>
  <c r="I28" i="191"/>
  <c r="F28" i="191"/>
  <c r="I27" i="191"/>
  <c r="F27" i="191"/>
  <c r="I26" i="191"/>
  <c r="F26" i="191"/>
  <c r="I25" i="191"/>
  <c r="F25" i="191"/>
  <c r="I24" i="191"/>
  <c r="F24" i="191"/>
  <c r="I23" i="191"/>
  <c r="F23" i="191"/>
  <c r="I22" i="191"/>
  <c r="F22" i="191"/>
  <c r="I21" i="191"/>
  <c r="F21" i="191"/>
  <c r="I20" i="191"/>
  <c r="F20" i="191"/>
  <c r="I19" i="191"/>
  <c r="F19" i="191"/>
  <c r="I18" i="191"/>
  <c r="F18" i="191"/>
  <c r="I17" i="191"/>
  <c r="F17" i="191"/>
  <c r="I16" i="191"/>
  <c r="F16" i="191"/>
  <c r="I15" i="191"/>
  <c r="F15" i="191"/>
  <c r="I14" i="191"/>
  <c r="F14" i="191"/>
  <c r="I13" i="191"/>
  <c r="F13" i="191"/>
  <c r="I12" i="191"/>
  <c r="F12" i="191"/>
  <c r="I11" i="191"/>
  <c r="F11" i="191"/>
  <c r="I10" i="191"/>
  <c r="F10" i="191"/>
  <c r="I9" i="191"/>
  <c r="F9" i="191"/>
  <c r="I8" i="191"/>
  <c r="F8" i="191"/>
  <c r="I7" i="191"/>
  <c r="F7" i="191"/>
  <c r="I6" i="191"/>
  <c r="F6" i="191"/>
  <c r="I5" i="191"/>
  <c r="F5" i="191"/>
  <c r="I4" i="191"/>
  <c r="F4" i="191"/>
  <c r="I3" i="191"/>
  <c r="F3" i="191"/>
  <c r="I16" i="176"/>
  <c r="F16" i="176"/>
  <c r="I15" i="176"/>
  <c r="F15" i="176"/>
  <c r="I13" i="176"/>
  <c r="F13" i="176"/>
  <c r="I8" i="179"/>
  <c r="F8" i="179"/>
  <c r="I11" i="176"/>
  <c r="F11" i="176"/>
  <c r="J31" i="190"/>
  <c r="I30" i="190"/>
  <c r="F30" i="190"/>
  <c r="I29" i="190"/>
  <c r="F29" i="190"/>
  <c r="I28" i="190"/>
  <c r="F28" i="190"/>
  <c r="I27" i="190"/>
  <c r="F27" i="190"/>
  <c r="I26" i="190"/>
  <c r="F26" i="190"/>
  <c r="I25" i="190"/>
  <c r="F25" i="190"/>
  <c r="I24" i="190"/>
  <c r="F24" i="190"/>
  <c r="I23" i="190"/>
  <c r="F23" i="190"/>
  <c r="I22" i="190"/>
  <c r="F22" i="190"/>
  <c r="I21" i="190"/>
  <c r="F21" i="190"/>
  <c r="I20" i="190"/>
  <c r="F20" i="190"/>
  <c r="I19" i="190"/>
  <c r="F19" i="190"/>
  <c r="I18" i="190"/>
  <c r="F18" i="190"/>
  <c r="I17" i="190"/>
  <c r="F17" i="190"/>
  <c r="I16" i="190"/>
  <c r="F16" i="190"/>
  <c r="I15" i="190"/>
  <c r="F15" i="190"/>
  <c r="I14" i="190"/>
  <c r="F14" i="190"/>
  <c r="I13" i="190"/>
  <c r="F13" i="190"/>
  <c r="I12" i="190"/>
  <c r="F12" i="190"/>
  <c r="I11" i="190"/>
  <c r="F11" i="190"/>
  <c r="I10" i="190"/>
  <c r="F9" i="190"/>
  <c r="I8" i="190"/>
  <c r="F8" i="190"/>
  <c r="I7" i="190"/>
  <c r="F7" i="190"/>
  <c r="I6" i="190"/>
  <c r="I5" i="190"/>
  <c r="F5" i="190"/>
  <c r="I4" i="190"/>
  <c r="F4" i="190"/>
  <c r="I3" i="190"/>
  <c r="F3" i="190"/>
  <c r="J31" i="188"/>
  <c r="I30" i="188"/>
  <c r="F30" i="188"/>
  <c r="I29" i="188"/>
  <c r="F29" i="188"/>
  <c r="I28" i="188"/>
  <c r="F28" i="188"/>
  <c r="I27" i="188"/>
  <c r="F27" i="188"/>
  <c r="I26" i="188"/>
  <c r="F26" i="188"/>
  <c r="I25" i="188"/>
  <c r="F25" i="188"/>
  <c r="I24" i="188"/>
  <c r="F24" i="188"/>
  <c r="I23" i="188"/>
  <c r="F23" i="188"/>
  <c r="I22" i="188"/>
  <c r="F22" i="188"/>
  <c r="I21" i="188"/>
  <c r="F21" i="188"/>
  <c r="I20" i="188"/>
  <c r="F20" i="188"/>
  <c r="I19" i="188"/>
  <c r="F19" i="188"/>
  <c r="I18" i="188"/>
  <c r="F18" i="188"/>
  <c r="I17" i="188"/>
  <c r="F17" i="188"/>
  <c r="I16" i="188"/>
  <c r="F16" i="188"/>
  <c r="I15" i="188"/>
  <c r="F15" i="188"/>
  <c r="I14" i="188"/>
  <c r="F14" i="188"/>
  <c r="I13" i="188"/>
  <c r="F13" i="188"/>
  <c r="I12" i="188"/>
  <c r="F12" i="188"/>
  <c r="I11" i="188"/>
  <c r="F11" i="188"/>
  <c r="I10" i="188"/>
  <c r="F10" i="188"/>
  <c r="I9" i="188"/>
  <c r="F9" i="188"/>
  <c r="I8" i="188"/>
  <c r="F8" i="188"/>
  <c r="I7" i="188"/>
  <c r="F7" i="188"/>
  <c r="I6" i="188"/>
  <c r="F6" i="188"/>
  <c r="I4" i="188"/>
  <c r="F4" i="188"/>
  <c r="I3" i="188"/>
  <c r="F3" i="188"/>
  <c r="F3" i="186"/>
  <c r="I3" i="186"/>
  <c r="F4" i="186"/>
  <c r="I4" i="186"/>
  <c r="F5" i="186"/>
  <c r="I5" i="186"/>
  <c r="F6" i="186"/>
  <c r="I6" i="186"/>
  <c r="F7" i="186"/>
  <c r="I7" i="186"/>
  <c r="F8" i="186"/>
  <c r="I8" i="186"/>
  <c r="F9" i="186"/>
  <c r="I9" i="186"/>
  <c r="F10" i="186"/>
  <c r="I10" i="186"/>
  <c r="F11" i="186"/>
  <c r="I11" i="186"/>
  <c r="F12" i="186"/>
  <c r="I12" i="186"/>
  <c r="F13" i="186"/>
  <c r="I13" i="186"/>
  <c r="F14" i="186"/>
  <c r="I14" i="186"/>
  <c r="F15" i="186"/>
  <c r="I15" i="186"/>
  <c r="F16" i="186"/>
  <c r="I16" i="186"/>
  <c r="F17" i="186"/>
  <c r="I17" i="186"/>
  <c r="F18" i="186"/>
  <c r="I18" i="186"/>
  <c r="F19" i="186"/>
  <c r="I19" i="186"/>
  <c r="F20" i="186"/>
  <c r="I20" i="186"/>
  <c r="F21" i="186"/>
  <c r="I21" i="186"/>
  <c r="F22" i="186"/>
  <c r="I22" i="186"/>
  <c r="F23" i="186"/>
  <c r="I23" i="186"/>
  <c r="F24" i="186"/>
  <c r="I24" i="186"/>
  <c r="F25" i="186"/>
  <c r="I25" i="186"/>
  <c r="F26" i="186"/>
  <c r="I26" i="186"/>
  <c r="F27" i="186"/>
  <c r="I27" i="186"/>
  <c r="F28" i="186"/>
  <c r="I28" i="186"/>
  <c r="F29" i="186"/>
  <c r="I29" i="186"/>
  <c r="F30" i="186"/>
  <c r="I30" i="186"/>
  <c r="J31" i="186"/>
  <c r="F3" i="184"/>
  <c r="I3" i="184"/>
  <c r="F4" i="184"/>
  <c r="I4" i="184"/>
  <c r="F5" i="184"/>
  <c r="I5" i="184"/>
  <c r="F6" i="184"/>
  <c r="I6" i="184"/>
  <c r="F7" i="184"/>
  <c r="I7" i="184"/>
  <c r="F8" i="184"/>
  <c r="I8" i="184"/>
  <c r="F9" i="184"/>
  <c r="I9" i="184"/>
  <c r="F10" i="184"/>
  <c r="I10" i="184"/>
  <c r="F11" i="184"/>
  <c r="I11" i="184"/>
  <c r="F12" i="184"/>
  <c r="I12" i="184"/>
  <c r="F13" i="184"/>
  <c r="I13" i="184"/>
  <c r="F14" i="184"/>
  <c r="I14" i="184"/>
  <c r="F15" i="184"/>
  <c r="I15" i="184"/>
  <c r="F16" i="184"/>
  <c r="I16" i="184"/>
  <c r="F17" i="184"/>
  <c r="I17" i="184"/>
  <c r="F18" i="184"/>
  <c r="I18" i="184"/>
  <c r="F19" i="184"/>
  <c r="I19" i="184"/>
  <c r="F20" i="184"/>
  <c r="I20" i="184"/>
  <c r="F21" i="184"/>
  <c r="I21" i="184"/>
  <c r="F22" i="184"/>
  <c r="I22" i="184"/>
  <c r="F23" i="184"/>
  <c r="I23" i="184"/>
  <c r="F24" i="184"/>
  <c r="I24" i="184"/>
  <c r="F25" i="184"/>
  <c r="I25" i="184"/>
  <c r="F26" i="184"/>
  <c r="I26" i="184"/>
  <c r="F27" i="184"/>
  <c r="I27" i="184"/>
  <c r="F28" i="184"/>
  <c r="I28" i="184"/>
  <c r="F29" i="184"/>
  <c r="I29" i="184"/>
  <c r="F30" i="184"/>
  <c r="I30" i="184"/>
  <c r="J31" i="184"/>
  <c r="F3" i="182"/>
  <c r="I3" i="182"/>
  <c r="F4" i="182"/>
  <c r="I4" i="182"/>
  <c r="F5" i="182"/>
  <c r="I5" i="182"/>
  <c r="F6" i="182"/>
  <c r="I6" i="182"/>
  <c r="F7" i="182"/>
  <c r="I7" i="182"/>
  <c r="F8" i="182"/>
  <c r="I8" i="182"/>
  <c r="F9" i="182"/>
  <c r="I9" i="182"/>
  <c r="F10" i="182"/>
  <c r="I10" i="182"/>
  <c r="F11" i="182"/>
  <c r="I11" i="182"/>
  <c r="F12" i="182"/>
  <c r="I12" i="182"/>
  <c r="F13" i="182"/>
  <c r="I13" i="182"/>
  <c r="F14" i="182"/>
  <c r="I14" i="182"/>
  <c r="F15" i="182"/>
  <c r="I15" i="182"/>
  <c r="F16" i="182"/>
  <c r="I16" i="182"/>
  <c r="F17" i="182"/>
  <c r="I17" i="182"/>
  <c r="F18" i="182"/>
  <c r="I18" i="182"/>
  <c r="F19" i="182"/>
  <c r="I19" i="182"/>
  <c r="F20" i="182"/>
  <c r="I20" i="182"/>
  <c r="F21" i="182"/>
  <c r="I21" i="182"/>
  <c r="F22" i="182"/>
  <c r="I22" i="182"/>
  <c r="F23" i="182"/>
  <c r="I23" i="182"/>
  <c r="F24" i="182"/>
  <c r="I24" i="182"/>
  <c r="F25" i="182"/>
  <c r="I25" i="182"/>
  <c r="F26" i="182"/>
  <c r="I26" i="182"/>
  <c r="F27" i="182"/>
  <c r="I27" i="182"/>
  <c r="F28" i="182"/>
  <c r="I28" i="182"/>
  <c r="F29" i="182"/>
  <c r="I29" i="182"/>
  <c r="F30" i="182"/>
  <c r="I30" i="182"/>
  <c r="J31" i="182"/>
  <c r="F3" i="180"/>
  <c r="I3" i="180"/>
  <c r="F4" i="180"/>
  <c r="I4" i="180"/>
  <c r="F5" i="180"/>
  <c r="I5" i="180"/>
  <c r="F6" i="180"/>
  <c r="I6" i="180"/>
  <c r="F7" i="180"/>
  <c r="I7" i="180"/>
  <c r="F8" i="180"/>
  <c r="I8" i="180"/>
  <c r="F9" i="180"/>
  <c r="I9" i="180"/>
  <c r="F10" i="180"/>
  <c r="I10" i="180"/>
  <c r="F11" i="180"/>
  <c r="I11" i="180"/>
  <c r="F12" i="180"/>
  <c r="I12" i="180"/>
  <c r="F13" i="180"/>
  <c r="I13" i="180"/>
  <c r="F14" i="180"/>
  <c r="I14" i="180"/>
  <c r="F15" i="180"/>
  <c r="I15" i="180"/>
  <c r="F16" i="180"/>
  <c r="I16" i="180"/>
  <c r="F17" i="180"/>
  <c r="I17" i="180"/>
  <c r="F18" i="180"/>
  <c r="I18" i="180"/>
  <c r="F19" i="180"/>
  <c r="I19" i="180"/>
  <c r="F20" i="180"/>
  <c r="I20" i="180"/>
  <c r="F21" i="180"/>
  <c r="I21" i="180"/>
  <c r="F22" i="180"/>
  <c r="I22" i="180"/>
  <c r="F23" i="180"/>
  <c r="I23" i="180"/>
  <c r="F24" i="180"/>
  <c r="I24" i="180"/>
  <c r="F25" i="180"/>
  <c r="I25" i="180"/>
  <c r="F26" i="180"/>
  <c r="I26" i="180"/>
  <c r="F27" i="180"/>
  <c r="I27" i="180"/>
  <c r="F28" i="180"/>
  <c r="I28" i="180"/>
  <c r="F29" i="180"/>
  <c r="I29" i="180"/>
  <c r="F30" i="180"/>
  <c r="I30" i="180"/>
  <c r="J31" i="180"/>
  <c r="F3" i="179"/>
  <c r="I3" i="179"/>
  <c r="F4" i="179"/>
  <c r="I4" i="179"/>
  <c r="F5" i="179"/>
  <c r="I5" i="179"/>
  <c r="F6" i="179"/>
  <c r="I6" i="179"/>
  <c r="F7" i="179"/>
  <c r="I7" i="179"/>
  <c r="F9" i="179"/>
  <c r="I9" i="179"/>
  <c r="F10" i="179"/>
  <c r="I10" i="179"/>
  <c r="F11" i="179"/>
  <c r="I11" i="179"/>
  <c r="F12" i="179"/>
  <c r="I12" i="179"/>
  <c r="F13" i="179"/>
  <c r="I13" i="179"/>
  <c r="F14" i="179"/>
  <c r="I14" i="179"/>
  <c r="F15" i="179"/>
  <c r="I15" i="179"/>
  <c r="F16" i="179"/>
  <c r="I16" i="179"/>
  <c r="F17" i="179"/>
  <c r="I17" i="179"/>
  <c r="F18" i="179"/>
  <c r="I18" i="179"/>
  <c r="F19" i="179"/>
  <c r="I19" i="179"/>
  <c r="F20" i="179"/>
  <c r="I20" i="179"/>
  <c r="F21" i="179"/>
  <c r="I21" i="179"/>
  <c r="F22" i="179"/>
  <c r="I22" i="179"/>
  <c r="F23" i="179"/>
  <c r="I23" i="179"/>
  <c r="F24" i="179"/>
  <c r="I24" i="179"/>
  <c r="F25" i="179"/>
  <c r="I25" i="179"/>
  <c r="F26" i="179"/>
  <c r="I26" i="179"/>
  <c r="F27" i="179"/>
  <c r="I27" i="179"/>
  <c r="F28" i="179"/>
  <c r="I28" i="179"/>
  <c r="F29" i="179"/>
  <c r="I29" i="179"/>
  <c r="F30" i="179"/>
  <c r="I30" i="179"/>
  <c r="J31" i="179"/>
  <c r="F3" i="178"/>
  <c r="I3" i="178"/>
  <c r="F4" i="178"/>
  <c r="I4" i="178"/>
  <c r="F5" i="178"/>
  <c r="I5" i="178"/>
  <c r="F6" i="178"/>
  <c r="I6" i="178"/>
  <c r="F7" i="178"/>
  <c r="I7" i="178"/>
  <c r="F8" i="178"/>
  <c r="I8" i="178"/>
  <c r="F9" i="178"/>
  <c r="I9" i="178"/>
  <c r="F10" i="178"/>
  <c r="I10" i="178"/>
  <c r="F11" i="178"/>
  <c r="I11" i="178"/>
  <c r="F12" i="178"/>
  <c r="I12" i="178"/>
  <c r="F13" i="178"/>
  <c r="I13" i="178"/>
  <c r="F14" i="178"/>
  <c r="I14" i="178"/>
  <c r="F15" i="178"/>
  <c r="I15" i="178"/>
  <c r="F16" i="178"/>
  <c r="I16" i="178"/>
  <c r="F17" i="178"/>
  <c r="I17" i="178"/>
  <c r="F18" i="178"/>
  <c r="I18" i="178"/>
  <c r="F19" i="178"/>
  <c r="I19" i="178"/>
  <c r="F20" i="178"/>
  <c r="I20" i="178"/>
  <c r="F21" i="178"/>
  <c r="I21" i="178"/>
  <c r="F22" i="178"/>
  <c r="I22" i="178"/>
  <c r="F23" i="178"/>
  <c r="I23" i="178"/>
  <c r="F24" i="178"/>
  <c r="I24" i="178"/>
  <c r="F25" i="178"/>
  <c r="I25" i="178"/>
  <c r="F26" i="178"/>
  <c r="I26" i="178"/>
  <c r="F27" i="178"/>
  <c r="I27" i="178"/>
  <c r="F28" i="178"/>
  <c r="I28" i="178"/>
  <c r="F29" i="178"/>
  <c r="I29" i="178"/>
  <c r="F30" i="178"/>
  <c r="I30" i="178"/>
  <c r="J31" i="178"/>
  <c r="F3" i="176"/>
  <c r="I3" i="176"/>
  <c r="F4" i="176"/>
  <c r="I4" i="176"/>
  <c r="F5" i="176"/>
  <c r="I5" i="176"/>
  <c r="F6" i="176"/>
  <c r="I6" i="176"/>
  <c r="F7" i="176"/>
  <c r="I7" i="176"/>
  <c r="F8" i="176"/>
  <c r="I8" i="176"/>
  <c r="F9" i="176"/>
  <c r="I9" i="176"/>
  <c r="F10" i="176"/>
  <c r="I10" i="176"/>
  <c r="F12" i="176"/>
  <c r="I12" i="176"/>
  <c r="F14" i="176"/>
  <c r="I14" i="176"/>
  <c r="F17" i="176"/>
  <c r="I17" i="176"/>
  <c r="F18" i="176"/>
  <c r="I18" i="176"/>
  <c r="F19" i="176"/>
  <c r="I19" i="176"/>
  <c r="F20" i="176"/>
  <c r="I20" i="176"/>
  <c r="F21" i="176"/>
  <c r="I21" i="176"/>
  <c r="F22" i="176"/>
  <c r="I22" i="176"/>
  <c r="F23" i="176"/>
  <c r="I23" i="176"/>
  <c r="F24" i="176"/>
  <c r="I24" i="176"/>
  <c r="F25" i="176"/>
  <c r="I25" i="176"/>
  <c r="F26" i="176"/>
  <c r="I26" i="176"/>
  <c r="F27" i="176"/>
  <c r="I27" i="176"/>
  <c r="F28" i="176"/>
  <c r="I28" i="176"/>
  <c r="F29" i="176"/>
  <c r="I29" i="176"/>
  <c r="J30" i="176"/>
  <c r="F3" i="175"/>
  <c r="I3" i="175"/>
  <c r="F4" i="175"/>
  <c r="I4" i="175"/>
  <c r="F5" i="175"/>
  <c r="I5" i="175"/>
  <c r="F6" i="175"/>
  <c r="I6" i="175"/>
  <c r="F7" i="175"/>
  <c r="I7" i="175"/>
  <c r="F8" i="175"/>
  <c r="I8" i="175"/>
  <c r="F9" i="175"/>
  <c r="I9" i="175"/>
  <c r="F10" i="175"/>
  <c r="I10" i="175"/>
  <c r="F11" i="175"/>
  <c r="I11" i="175"/>
  <c r="F12" i="175"/>
  <c r="I12" i="175"/>
  <c r="F13" i="175"/>
  <c r="I13" i="175"/>
  <c r="F14" i="175"/>
  <c r="I14" i="175"/>
  <c r="F15" i="175"/>
  <c r="I15" i="175"/>
  <c r="F16" i="175"/>
  <c r="I16" i="175"/>
  <c r="F17" i="175"/>
  <c r="I17" i="175"/>
  <c r="F18" i="175"/>
  <c r="I18" i="175"/>
  <c r="F19" i="175"/>
  <c r="I19" i="175"/>
  <c r="F20" i="175"/>
  <c r="I20" i="175"/>
  <c r="F21" i="175"/>
  <c r="I21" i="175"/>
  <c r="F22" i="175"/>
  <c r="I22" i="175"/>
  <c r="F23" i="175"/>
  <c r="I23" i="175"/>
  <c r="F24" i="175"/>
  <c r="I24" i="175"/>
  <c r="F25" i="175"/>
  <c r="I25" i="175"/>
  <c r="F26" i="175"/>
  <c r="I26" i="175"/>
  <c r="F27" i="175"/>
  <c r="I27" i="175"/>
  <c r="F28" i="175"/>
  <c r="I28" i="175"/>
  <c r="F29" i="175"/>
  <c r="I29" i="175"/>
  <c r="F30" i="175"/>
  <c r="I30" i="175"/>
  <c r="J31" i="175"/>
  <c r="F3" i="170"/>
  <c r="I3" i="170"/>
  <c r="F4" i="170"/>
  <c r="I4" i="170"/>
  <c r="F5" i="170"/>
  <c r="I5" i="170"/>
  <c r="F6" i="170"/>
  <c r="I6" i="170"/>
  <c r="F7" i="170"/>
  <c r="I7" i="170"/>
  <c r="F8" i="170"/>
  <c r="I8" i="170"/>
  <c r="F9" i="170"/>
  <c r="I9" i="170"/>
  <c r="F10" i="170"/>
  <c r="I10" i="170"/>
  <c r="F11" i="170"/>
  <c r="I11" i="170"/>
  <c r="F12" i="170"/>
  <c r="I12" i="170"/>
  <c r="F13" i="170"/>
  <c r="I13" i="170"/>
  <c r="F14" i="170"/>
  <c r="I14" i="170"/>
  <c r="F15" i="170"/>
  <c r="I15" i="170"/>
  <c r="F16" i="170"/>
  <c r="I16" i="170"/>
  <c r="F17" i="170"/>
  <c r="I17" i="170"/>
  <c r="F18" i="170"/>
  <c r="I18" i="170"/>
  <c r="F19" i="170"/>
  <c r="I19" i="170"/>
  <c r="F20" i="170"/>
  <c r="I20" i="170"/>
  <c r="F21" i="170"/>
  <c r="I21" i="170"/>
  <c r="F22" i="170"/>
  <c r="I22" i="170"/>
  <c r="F23" i="170"/>
  <c r="I23" i="170"/>
  <c r="F24" i="170"/>
  <c r="I24" i="170"/>
  <c r="F25" i="170"/>
  <c r="I25" i="170"/>
  <c r="F26" i="170"/>
  <c r="I26" i="170"/>
  <c r="F27" i="170"/>
  <c r="I27" i="170"/>
  <c r="F28" i="170"/>
  <c r="I28" i="170"/>
  <c r="F29" i="170"/>
  <c r="I29" i="170"/>
  <c r="F30" i="170"/>
  <c r="I30" i="170"/>
  <c r="J31" i="170"/>
  <c r="F3" i="169"/>
  <c r="I3" i="169"/>
  <c r="F4" i="169"/>
  <c r="I4" i="169"/>
  <c r="F5" i="169"/>
  <c r="I5" i="169"/>
  <c r="F6" i="169"/>
  <c r="I6" i="169"/>
  <c r="F7" i="169"/>
  <c r="I7" i="169"/>
  <c r="F8" i="169"/>
  <c r="I8" i="169"/>
  <c r="F9" i="169"/>
  <c r="I9" i="169"/>
  <c r="F10" i="169"/>
  <c r="I10" i="169"/>
  <c r="F11" i="169"/>
  <c r="I11" i="169"/>
  <c r="F12" i="169"/>
  <c r="I12" i="169"/>
  <c r="F13" i="169"/>
  <c r="I13" i="169"/>
  <c r="F14" i="169"/>
  <c r="I14" i="169"/>
  <c r="F15" i="169"/>
  <c r="I15" i="169"/>
  <c r="F16" i="169"/>
  <c r="I16" i="169"/>
  <c r="F17" i="169"/>
  <c r="I17" i="169"/>
  <c r="F18" i="169"/>
  <c r="I18" i="169"/>
  <c r="F19" i="169"/>
  <c r="I19" i="169"/>
  <c r="F20" i="169"/>
  <c r="I20" i="169"/>
  <c r="F21" i="169"/>
  <c r="I21" i="169"/>
  <c r="F22" i="169"/>
  <c r="I22" i="169"/>
  <c r="F23" i="169"/>
  <c r="I23" i="169"/>
  <c r="F24" i="169"/>
  <c r="I24" i="169"/>
  <c r="F25" i="169"/>
  <c r="I25" i="169"/>
  <c r="F26" i="169"/>
  <c r="I26" i="169"/>
  <c r="F27" i="169"/>
  <c r="I27" i="169"/>
  <c r="F28" i="169"/>
  <c r="I28" i="169"/>
  <c r="F29" i="169"/>
  <c r="I29" i="169"/>
  <c r="F30" i="169"/>
  <c r="I30" i="169"/>
  <c r="J31" i="169"/>
  <c r="F3" i="168"/>
  <c r="I3" i="168"/>
  <c r="F4" i="168"/>
  <c r="I4" i="168"/>
  <c r="F5" i="168"/>
  <c r="I5" i="168"/>
  <c r="F6" i="168"/>
  <c r="I6" i="168"/>
  <c r="F7" i="168"/>
  <c r="I7" i="168"/>
  <c r="F8" i="168"/>
  <c r="I8" i="168"/>
  <c r="F9" i="168"/>
  <c r="I9" i="168"/>
  <c r="F10" i="168"/>
  <c r="I10" i="168"/>
  <c r="F11" i="168"/>
  <c r="I11" i="168"/>
  <c r="F12" i="168"/>
  <c r="I12" i="168"/>
  <c r="F13" i="168"/>
  <c r="I13" i="168"/>
  <c r="F14" i="168"/>
  <c r="I14" i="168"/>
  <c r="F15" i="168"/>
  <c r="I15" i="168"/>
  <c r="F16" i="168"/>
  <c r="I16" i="168"/>
  <c r="F17" i="168"/>
  <c r="I17" i="168"/>
  <c r="F18" i="168"/>
  <c r="I18" i="168"/>
  <c r="F19" i="168"/>
  <c r="I19" i="168"/>
  <c r="F20" i="168"/>
  <c r="I20" i="168"/>
  <c r="F21" i="168"/>
  <c r="I21" i="168"/>
  <c r="F22" i="168"/>
  <c r="I22" i="168"/>
  <c r="F23" i="168"/>
  <c r="I23" i="168"/>
  <c r="F24" i="168"/>
  <c r="I24" i="168"/>
  <c r="F25" i="168"/>
  <c r="I25" i="168"/>
  <c r="F26" i="168"/>
  <c r="I26" i="168"/>
  <c r="F27" i="168"/>
  <c r="I27" i="168"/>
  <c r="F28" i="168"/>
  <c r="I28" i="168"/>
  <c r="F29" i="168"/>
  <c r="I29" i="168"/>
  <c r="F30" i="168"/>
  <c r="I30" i="168"/>
  <c r="J31" i="168"/>
  <c r="F3" i="177"/>
  <c r="I3" i="177"/>
  <c r="F4" i="177"/>
  <c r="I4" i="177"/>
  <c r="F5" i="177"/>
  <c r="I5" i="177"/>
  <c r="F6" i="177"/>
  <c r="I6" i="177"/>
  <c r="F7" i="177"/>
  <c r="I7" i="177"/>
  <c r="F8" i="177"/>
  <c r="I8" i="177"/>
  <c r="F9" i="177"/>
  <c r="I9" i="177"/>
  <c r="F10" i="177"/>
  <c r="I10" i="177"/>
  <c r="F11" i="177"/>
  <c r="I11" i="177"/>
  <c r="F12" i="177"/>
  <c r="I12" i="177"/>
  <c r="F13" i="177"/>
  <c r="I13" i="177"/>
  <c r="F14" i="177"/>
  <c r="I14" i="177"/>
  <c r="F15" i="177"/>
  <c r="I15" i="177"/>
  <c r="F16" i="177"/>
  <c r="I16" i="177"/>
  <c r="F17" i="177"/>
  <c r="I17" i="177"/>
  <c r="F18" i="177"/>
  <c r="I18" i="177"/>
  <c r="F19" i="177"/>
  <c r="I19" i="177"/>
  <c r="F20" i="177"/>
  <c r="I20" i="177"/>
  <c r="F21" i="177"/>
  <c r="I21" i="177"/>
  <c r="F22" i="177"/>
  <c r="I22" i="177"/>
  <c r="F23" i="177"/>
  <c r="I23" i="177"/>
  <c r="F24" i="177"/>
  <c r="I24" i="177"/>
  <c r="F25" i="177"/>
  <c r="I25" i="177"/>
  <c r="F26" i="177"/>
  <c r="I26" i="177"/>
  <c r="F27" i="177"/>
  <c r="I27" i="177"/>
  <c r="F28" i="177"/>
  <c r="I28" i="177"/>
  <c r="F29" i="177"/>
  <c r="I29" i="177"/>
  <c r="F30" i="177"/>
  <c r="I30" i="177"/>
  <c r="J31" i="177"/>
  <c r="F3" i="167"/>
  <c r="I3" i="167"/>
  <c r="F4" i="167"/>
  <c r="I4" i="167"/>
  <c r="F5" i="167"/>
  <c r="I5" i="167"/>
  <c r="F6" i="167"/>
  <c r="I6" i="167"/>
  <c r="F7" i="167"/>
  <c r="I7" i="167"/>
  <c r="F8" i="167"/>
  <c r="I8" i="167"/>
  <c r="F9" i="167"/>
  <c r="I9" i="167"/>
  <c r="F10" i="167"/>
  <c r="I10" i="167"/>
  <c r="F11" i="167"/>
  <c r="I11" i="167"/>
  <c r="F12" i="167"/>
  <c r="I12" i="167"/>
  <c r="F13" i="167"/>
  <c r="I13" i="167"/>
  <c r="F14" i="167"/>
  <c r="I14" i="167"/>
  <c r="F15" i="167"/>
  <c r="I15" i="167"/>
  <c r="F16" i="167"/>
  <c r="I16" i="167"/>
  <c r="F17" i="167"/>
  <c r="I17" i="167"/>
  <c r="F18" i="167"/>
  <c r="I18" i="167"/>
  <c r="F19" i="167"/>
  <c r="I19" i="167"/>
  <c r="F20" i="167"/>
  <c r="I20" i="167"/>
  <c r="F21" i="167"/>
  <c r="I21" i="167"/>
  <c r="F22" i="167"/>
  <c r="I22" i="167"/>
  <c r="F23" i="167"/>
  <c r="I23" i="167"/>
  <c r="F34" i="167"/>
  <c r="I34" i="167"/>
  <c r="F35" i="167"/>
  <c r="I35" i="167"/>
  <c r="F38" i="167"/>
  <c r="I38" i="167"/>
  <c r="F39" i="167"/>
  <c r="I39" i="167"/>
  <c r="F41" i="167"/>
  <c r="I41" i="167"/>
  <c r="J42" i="167"/>
  <c r="F3" i="164"/>
  <c r="I3" i="164"/>
  <c r="F4" i="164"/>
  <c r="I4" i="164"/>
  <c r="F5" i="164"/>
  <c r="I5" i="164"/>
  <c r="F6" i="164"/>
  <c r="I6" i="164"/>
  <c r="F7" i="164"/>
  <c r="I7" i="164"/>
  <c r="F8" i="164"/>
  <c r="I8" i="164"/>
  <c r="F9" i="164"/>
  <c r="I9" i="164"/>
  <c r="F10" i="164"/>
  <c r="I10" i="164"/>
  <c r="F11" i="164"/>
  <c r="I11" i="164"/>
  <c r="F12" i="164"/>
  <c r="I12" i="164"/>
  <c r="F13" i="164"/>
  <c r="I13" i="164"/>
  <c r="F14" i="164"/>
  <c r="I14" i="164"/>
  <c r="F15" i="164"/>
  <c r="I15" i="164"/>
  <c r="F16" i="164"/>
  <c r="I16" i="164"/>
  <c r="F17" i="164"/>
  <c r="I17" i="164"/>
  <c r="F18" i="164"/>
  <c r="I18" i="164"/>
  <c r="F19" i="164"/>
  <c r="I19" i="164"/>
  <c r="F20" i="164"/>
  <c r="I20" i="164"/>
  <c r="F21" i="164"/>
  <c r="I21" i="164"/>
  <c r="F22" i="164"/>
  <c r="I22" i="164"/>
  <c r="F23" i="164"/>
  <c r="I23" i="164"/>
  <c r="F24" i="164"/>
  <c r="I24" i="164"/>
  <c r="F25" i="164"/>
  <c r="I25" i="164"/>
  <c r="F26" i="164"/>
  <c r="I26" i="164"/>
  <c r="F27" i="164"/>
  <c r="I27" i="164"/>
  <c r="F28" i="164"/>
  <c r="I28" i="164"/>
  <c r="F29" i="164"/>
  <c r="I29" i="164"/>
  <c r="F30" i="164"/>
  <c r="I30" i="164"/>
  <c r="J31" i="164"/>
  <c r="F3" i="163"/>
  <c r="I3" i="163"/>
  <c r="F4" i="163"/>
  <c r="I4" i="163"/>
  <c r="F5" i="163"/>
  <c r="I5" i="163"/>
  <c r="F6" i="163"/>
  <c r="I6" i="163"/>
  <c r="F7" i="163"/>
  <c r="I7" i="163"/>
  <c r="F8" i="163"/>
  <c r="I8" i="163"/>
  <c r="F9" i="163"/>
  <c r="I9" i="163"/>
  <c r="F10" i="163"/>
  <c r="I10" i="163"/>
  <c r="F11" i="163"/>
  <c r="I11" i="163"/>
  <c r="F12" i="163"/>
  <c r="I12" i="163"/>
  <c r="F13" i="163"/>
  <c r="I13" i="163"/>
  <c r="F14" i="163"/>
  <c r="I14" i="163"/>
  <c r="F15" i="163"/>
  <c r="I15" i="163"/>
  <c r="F16" i="163"/>
  <c r="I16" i="163"/>
  <c r="F17" i="163"/>
  <c r="I17" i="163"/>
  <c r="F18" i="163"/>
  <c r="I18" i="163"/>
  <c r="F19" i="163"/>
  <c r="I19" i="163"/>
  <c r="F20" i="163"/>
  <c r="I20" i="163"/>
  <c r="F21" i="163"/>
  <c r="I21" i="163"/>
  <c r="F22" i="163"/>
  <c r="I22" i="163"/>
  <c r="F23" i="163"/>
  <c r="I23" i="163"/>
  <c r="F24" i="163"/>
  <c r="I24" i="163"/>
  <c r="F25" i="163"/>
  <c r="I25" i="163"/>
  <c r="F26" i="163"/>
  <c r="I26" i="163"/>
  <c r="F27" i="163"/>
  <c r="I27" i="163"/>
  <c r="F28" i="163"/>
  <c r="I28" i="163"/>
  <c r="F29" i="163"/>
  <c r="I29" i="163"/>
  <c r="F30" i="163"/>
  <c r="I30" i="163"/>
  <c r="J31" i="163"/>
  <c r="F3" i="173"/>
  <c r="I3" i="173"/>
  <c r="F4" i="173"/>
  <c r="I4" i="173"/>
  <c r="F5" i="173"/>
  <c r="I5" i="173"/>
  <c r="F6" i="173"/>
  <c r="I6" i="173"/>
  <c r="F7" i="173"/>
  <c r="I7" i="173"/>
  <c r="F8" i="173"/>
  <c r="I8" i="173"/>
  <c r="F9" i="173"/>
  <c r="I9" i="173"/>
  <c r="F10" i="173"/>
  <c r="I10" i="173"/>
  <c r="F11" i="173"/>
  <c r="I11" i="173"/>
  <c r="F12" i="173"/>
  <c r="I12" i="173"/>
  <c r="F13" i="173"/>
  <c r="I13" i="173"/>
  <c r="F14" i="173"/>
  <c r="I14" i="173"/>
  <c r="F15" i="173"/>
  <c r="I15" i="173"/>
  <c r="F16" i="173"/>
  <c r="I16" i="173"/>
  <c r="F17" i="173"/>
  <c r="I17" i="173"/>
  <c r="F18" i="173"/>
  <c r="I18" i="173"/>
  <c r="F19" i="173"/>
  <c r="I19" i="173"/>
  <c r="F20" i="173"/>
  <c r="I20" i="173"/>
  <c r="F21" i="173"/>
  <c r="I21" i="173"/>
  <c r="F22" i="173"/>
  <c r="I22" i="173"/>
  <c r="F23" i="173"/>
  <c r="I23" i="173"/>
  <c r="F24" i="173"/>
  <c r="I24" i="173"/>
  <c r="F25" i="173"/>
  <c r="I25" i="173"/>
  <c r="F26" i="173"/>
  <c r="I26" i="173"/>
  <c r="F27" i="173"/>
  <c r="I27" i="173"/>
  <c r="F28" i="173"/>
  <c r="I28" i="173"/>
  <c r="F29" i="173"/>
  <c r="I29" i="173"/>
  <c r="F30" i="173"/>
  <c r="I30" i="173"/>
  <c r="J31" i="173"/>
  <c r="F3" i="162"/>
  <c r="I3" i="162"/>
  <c r="F4" i="162"/>
  <c r="I4" i="162"/>
  <c r="F5" i="162"/>
  <c r="I5" i="162"/>
  <c r="F6" i="162"/>
  <c r="I6" i="162"/>
  <c r="F7" i="162"/>
  <c r="I7" i="162"/>
  <c r="F8" i="162"/>
  <c r="I8" i="162"/>
  <c r="F9" i="162"/>
  <c r="I9" i="162"/>
  <c r="F10" i="162"/>
  <c r="I10" i="162"/>
  <c r="F11" i="162"/>
  <c r="I11" i="162"/>
  <c r="F12" i="162"/>
  <c r="I12" i="162"/>
  <c r="F13" i="162"/>
  <c r="I13" i="162"/>
  <c r="F14" i="162"/>
  <c r="I14" i="162"/>
  <c r="F15" i="162"/>
  <c r="I15" i="162"/>
  <c r="F16" i="162"/>
  <c r="I16" i="162"/>
  <c r="F17" i="162"/>
  <c r="I17" i="162"/>
  <c r="F18" i="162"/>
  <c r="I18" i="162"/>
  <c r="F19" i="162"/>
  <c r="I19" i="162"/>
  <c r="F20" i="162"/>
  <c r="I20" i="162"/>
  <c r="F21" i="162"/>
  <c r="I21" i="162"/>
  <c r="F22" i="162"/>
  <c r="I22" i="162"/>
  <c r="F23" i="162"/>
  <c r="I23" i="162"/>
  <c r="F24" i="162"/>
  <c r="I24" i="162"/>
  <c r="F25" i="162"/>
  <c r="I25" i="162"/>
  <c r="F26" i="162"/>
  <c r="I26" i="162"/>
  <c r="F27" i="162"/>
  <c r="I27" i="162"/>
  <c r="F28" i="162"/>
  <c r="I28" i="162"/>
  <c r="F29" i="162"/>
  <c r="I29" i="162"/>
  <c r="F30" i="162"/>
  <c r="I30" i="162"/>
  <c r="F31" i="162"/>
  <c r="I31" i="162"/>
  <c r="F32" i="162"/>
  <c r="I32" i="162"/>
  <c r="F33" i="162"/>
  <c r="I33" i="162"/>
  <c r="F34" i="162"/>
  <c r="I34" i="162"/>
  <c r="F35" i="162"/>
  <c r="I35" i="162"/>
  <c r="F36" i="162"/>
  <c r="I36" i="162"/>
  <c r="F37" i="162"/>
  <c r="I37" i="162"/>
  <c r="F38" i="162"/>
  <c r="I38" i="162"/>
  <c r="F39" i="162"/>
  <c r="I39" i="162"/>
  <c r="F40" i="162"/>
  <c r="I40" i="162"/>
  <c r="F41" i="162"/>
  <c r="I41" i="162"/>
  <c r="F42" i="162"/>
  <c r="I42" i="162"/>
  <c r="F43" i="162"/>
  <c r="I43" i="162"/>
  <c r="F44" i="162"/>
  <c r="I44" i="162"/>
  <c r="F45" i="162"/>
  <c r="I45" i="162"/>
  <c r="F46" i="162"/>
  <c r="I46" i="162"/>
  <c r="F47" i="162"/>
  <c r="I47" i="162"/>
  <c r="F48" i="162"/>
  <c r="I48" i="162"/>
  <c r="F49" i="162"/>
  <c r="I49" i="162"/>
  <c r="F50" i="162"/>
  <c r="I50" i="162"/>
  <c r="F51" i="162"/>
  <c r="I51" i="162"/>
  <c r="F52" i="162"/>
  <c r="I52" i="162"/>
  <c r="F53" i="162"/>
  <c r="I53" i="162"/>
  <c r="F54" i="162"/>
  <c r="I54" i="162"/>
  <c r="F55" i="162"/>
  <c r="I55" i="162"/>
  <c r="F56" i="162"/>
  <c r="I56" i="162"/>
  <c r="F57" i="162"/>
  <c r="I57" i="162"/>
  <c r="F58" i="162"/>
  <c r="I58" i="162"/>
  <c r="F59" i="162"/>
  <c r="I59" i="162"/>
  <c r="F60" i="162"/>
  <c r="I60" i="162"/>
  <c r="J61" i="162"/>
  <c r="F3" i="161"/>
  <c r="I3" i="161"/>
  <c r="F4" i="161"/>
  <c r="I4" i="161"/>
  <c r="F5" i="161"/>
  <c r="I5" i="161"/>
  <c r="F6" i="161"/>
  <c r="I6" i="161"/>
  <c r="F7" i="161"/>
  <c r="I7" i="161"/>
  <c r="F8" i="161"/>
  <c r="I8" i="161"/>
  <c r="F9" i="161"/>
  <c r="I9" i="161"/>
  <c r="F10" i="161"/>
  <c r="I10" i="161"/>
  <c r="F11" i="161"/>
  <c r="I11" i="161"/>
  <c r="F12" i="161"/>
  <c r="I12" i="161"/>
  <c r="F13" i="161"/>
  <c r="I13" i="161"/>
  <c r="F14" i="161"/>
  <c r="I14" i="161"/>
  <c r="F15" i="161"/>
  <c r="I15" i="161"/>
  <c r="F16" i="161"/>
  <c r="I16" i="161"/>
  <c r="F17" i="161"/>
  <c r="I17" i="161"/>
  <c r="F18" i="161"/>
  <c r="I18" i="161"/>
  <c r="F19" i="161"/>
  <c r="I19" i="161"/>
  <c r="F20" i="161"/>
  <c r="I20" i="161"/>
  <c r="F21" i="161"/>
  <c r="I21" i="161"/>
  <c r="F22" i="161"/>
  <c r="I22" i="161"/>
  <c r="F23" i="161"/>
  <c r="I23" i="161"/>
  <c r="F24" i="161"/>
  <c r="I24" i="161"/>
  <c r="F25" i="161"/>
  <c r="I25" i="161"/>
  <c r="F26" i="161"/>
  <c r="I26" i="161"/>
  <c r="F27" i="161"/>
  <c r="I27" i="161"/>
  <c r="F28" i="161"/>
  <c r="I28" i="161"/>
  <c r="F29" i="161"/>
  <c r="I29" i="161"/>
  <c r="F30" i="161"/>
  <c r="I30" i="161"/>
  <c r="J31" i="161"/>
  <c r="F3" i="160"/>
  <c r="I3" i="160"/>
  <c r="F4" i="160"/>
  <c r="I4" i="160"/>
  <c r="F5" i="160"/>
  <c r="I5" i="160"/>
  <c r="F6" i="160"/>
  <c r="I6" i="160"/>
  <c r="F7" i="160"/>
  <c r="I7" i="160"/>
  <c r="F8" i="160"/>
  <c r="I8" i="160"/>
  <c r="F9" i="160"/>
  <c r="I9" i="160"/>
  <c r="F10" i="160"/>
  <c r="I10" i="160"/>
  <c r="F11" i="160"/>
  <c r="I11" i="160"/>
  <c r="F12" i="160"/>
  <c r="I12" i="160"/>
  <c r="F13" i="160"/>
  <c r="I13" i="160"/>
  <c r="F14" i="160"/>
  <c r="I14" i="160"/>
  <c r="F15" i="160"/>
  <c r="I15" i="160"/>
  <c r="F16" i="160"/>
  <c r="I16" i="160"/>
  <c r="F17" i="160"/>
  <c r="I17" i="160"/>
  <c r="F18" i="160"/>
  <c r="I18" i="160"/>
  <c r="F19" i="160"/>
  <c r="I19" i="160"/>
  <c r="F20" i="160"/>
  <c r="I20" i="160"/>
  <c r="F21" i="160"/>
  <c r="I21" i="160"/>
  <c r="F22" i="160"/>
  <c r="I22" i="160"/>
  <c r="F23" i="160"/>
  <c r="I23" i="160"/>
  <c r="F24" i="160"/>
  <c r="I24" i="160"/>
  <c r="F25" i="160"/>
  <c r="I25" i="160"/>
  <c r="F26" i="160"/>
  <c r="I26" i="160"/>
  <c r="F27" i="160"/>
  <c r="I27" i="160"/>
  <c r="F28" i="160"/>
  <c r="I28" i="160"/>
  <c r="F29" i="160"/>
  <c r="I29" i="160"/>
  <c r="F30" i="160"/>
  <c r="I30" i="160"/>
  <c r="J31" i="160"/>
  <c r="F3" i="159"/>
  <c r="I3" i="159"/>
  <c r="F4" i="159"/>
  <c r="I4" i="159"/>
  <c r="F5" i="159"/>
  <c r="I5" i="159"/>
  <c r="F6" i="159"/>
  <c r="I6" i="159"/>
  <c r="F7" i="159"/>
  <c r="I7" i="159"/>
  <c r="F8" i="159"/>
  <c r="I8" i="159"/>
  <c r="F9" i="159"/>
  <c r="I9" i="159"/>
  <c r="F10" i="159"/>
  <c r="I10" i="159"/>
  <c r="F11" i="159"/>
  <c r="I11" i="159"/>
  <c r="F12" i="159"/>
  <c r="I12" i="159"/>
  <c r="F13" i="159"/>
  <c r="I13" i="159"/>
  <c r="F14" i="159"/>
  <c r="I14" i="159"/>
  <c r="F15" i="159"/>
  <c r="I15" i="159"/>
  <c r="F16" i="159"/>
  <c r="I16" i="159"/>
  <c r="F17" i="159"/>
  <c r="I17" i="159"/>
  <c r="F18" i="159"/>
  <c r="I18" i="159"/>
  <c r="F19" i="159"/>
  <c r="I19" i="159"/>
  <c r="F20" i="159"/>
  <c r="I20" i="159"/>
  <c r="F21" i="159"/>
  <c r="I21" i="159"/>
  <c r="F22" i="159"/>
  <c r="I22" i="159"/>
  <c r="F23" i="159"/>
  <c r="I23" i="159"/>
  <c r="F24" i="159"/>
  <c r="I24" i="159"/>
  <c r="F25" i="159"/>
  <c r="I25" i="159"/>
  <c r="F26" i="159"/>
  <c r="I26" i="159"/>
  <c r="F27" i="159"/>
  <c r="I27" i="159"/>
  <c r="F28" i="159"/>
  <c r="I28" i="159"/>
  <c r="F29" i="159"/>
  <c r="I29" i="159"/>
  <c r="F30" i="159"/>
  <c r="I30" i="159"/>
  <c r="J31" i="159"/>
  <c r="F3" i="158"/>
  <c r="I3" i="158"/>
  <c r="F4" i="158"/>
  <c r="I4" i="158"/>
  <c r="F5" i="158"/>
  <c r="I5" i="158"/>
  <c r="F6" i="158"/>
  <c r="I6" i="158"/>
  <c r="F7" i="158"/>
  <c r="I7" i="158"/>
  <c r="F8" i="158"/>
  <c r="I8" i="158"/>
  <c r="F9" i="158"/>
  <c r="I9" i="158"/>
  <c r="F10" i="158"/>
  <c r="I10" i="158"/>
  <c r="F11" i="158"/>
  <c r="I11" i="158"/>
  <c r="F12" i="158"/>
  <c r="I12" i="158"/>
  <c r="F13" i="158"/>
  <c r="I13" i="158"/>
  <c r="F14" i="158"/>
  <c r="I14" i="158"/>
  <c r="F15" i="158"/>
  <c r="I15" i="158"/>
  <c r="F16" i="158"/>
  <c r="I16" i="158"/>
  <c r="F17" i="158"/>
  <c r="I17" i="158"/>
  <c r="F18" i="158"/>
  <c r="I18" i="158"/>
  <c r="F19" i="158"/>
  <c r="I19" i="158"/>
  <c r="F20" i="158"/>
  <c r="I20" i="158"/>
  <c r="F21" i="158"/>
  <c r="I21" i="158"/>
  <c r="F22" i="158"/>
  <c r="I22" i="158"/>
  <c r="F23" i="158"/>
  <c r="I23" i="158"/>
  <c r="F24" i="158"/>
  <c r="I24" i="158"/>
  <c r="F25" i="158"/>
  <c r="I25" i="158"/>
  <c r="F26" i="158"/>
  <c r="I26" i="158"/>
  <c r="F27" i="158"/>
  <c r="I27" i="158"/>
  <c r="F28" i="158"/>
  <c r="I28" i="158"/>
  <c r="F29" i="158"/>
  <c r="I29" i="158"/>
  <c r="F30" i="158"/>
  <c r="I30" i="158"/>
  <c r="J31" i="158"/>
  <c r="F3" i="157"/>
  <c r="I3" i="157"/>
  <c r="F4" i="157"/>
  <c r="I4" i="157"/>
  <c r="F5" i="157"/>
  <c r="I5" i="157"/>
  <c r="F6" i="157"/>
  <c r="I6" i="157"/>
  <c r="F7" i="157"/>
  <c r="I7" i="157"/>
  <c r="F8" i="157"/>
  <c r="I8" i="157"/>
  <c r="F9" i="157"/>
  <c r="I9" i="157"/>
  <c r="F10" i="157"/>
  <c r="I10" i="157"/>
  <c r="F11" i="157"/>
  <c r="I11" i="157"/>
  <c r="F12" i="157"/>
  <c r="I12" i="157"/>
  <c r="F13" i="157"/>
  <c r="I13" i="157"/>
  <c r="F14" i="157"/>
  <c r="I14" i="157"/>
  <c r="F15" i="157"/>
  <c r="I15" i="157"/>
  <c r="F16" i="157"/>
  <c r="I16" i="157"/>
  <c r="F17" i="157"/>
  <c r="I17" i="157"/>
  <c r="F18" i="157"/>
  <c r="I18" i="157"/>
  <c r="F19" i="157"/>
  <c r="I19" i="157"/>
  <c r="F20" i="157"/>
  <c r="I20" i="157"/>
  <c r="F21" i="157"/>
  <c r="I21" i="157"/>
  <c r="F22" i="157"/>
  <c r="I22" i="157"/>
  <c r="F23" i="157"/>
  <c r="I23" i="157"/>
  <c r="F24" i="157"/>
  <c r="I24" i="157"/>
  <c r="F25" i="157"/>
  <c r="I25" i="157"/>
  <c r="F26" i="157"/>
  <c r="I26" i="157"/>
  <c r="F27" i="157"/>
  <c r="I27" i="157"/>
  <c r="F28" i="157"/>
  <c r="I28" i="157"/>
  <c r="F29" i="157"/>
  <c r="I29" i="157"/>
  <c r="F30" i="157"/>
  <c r="I30" i="157"/>
  <c r="J31" i="157"/>
  <c r="F3" i="156"/>
  <c r="I3" i="156"/>
  <c r="F4" i="156"/>
  <c r="I4" i="156"/>
  <c r="F5" i="156"/>
  <c r="I5" i="156"/>
  <c r="F6" i="156"/>
  <c r="I6" i="156"/>
  <c r="F7" i="156"/>
  <c r="I7" i="156"/>
  <c r="F8" i="156"/>
  <c r="I8" i="156"/>
  <c r="F9" i="156"/>
  <c r="I9" i="156"/>
  <c r="F10" i="156"/>
  <c r="I10" i="156"/>
  <c r="F11" i="156"/>
  <c r="I11" i="156"/>
  <c r="F12" i="156"/>
  <c r="I12" i="156"/>
  <c r="F13" i="156"/>
  <c r="I13" i="156"/>
  <c r="F14" i="156"/>
  <c r="I14" i="156"/>
  <c r="F15" i="156"/>
  <c r="I15" i="156"/>
  <c r="F16" i="156"/>
  <c r="I16" i="156"/>
  <c r="F17" i="156"/>
  <c r="I17" i="156"/>
  <c r="F18" i="156"/>
  <c r="I18" i="156"/>
  <c r="F19" i="156"/>
  <c r="I19" i="156"/>
  <c r="F20" i="156"/>
  <c r="I20" i="156"/>
  <c r="F21" i="156"/>
  <c r="I21" i="156"/>
  <c r="F22" i="156"/>
  <c r="I22" i="156"/>
  <c r="F23" i="156"/>
  <c r="I23" i="156"/>
  <c r="F24" i="156"/>
  <c r="I24" i="156"/>
  <c r="F25" i="156"/>
  <c r="I25" i="156"/>
  <c r="F26" i="156"/>
  <c r="I26" i="156"/>
  <c r="F27" i="156"/>
  <c r="I27" i="156"/>
  <c r="F28" i="156"/>
  <c r="I28" i="156"/>
  <c r="F29" i="156"/>
  <c r="I29" i="156"/>
  <c r="F30" i="156"/>
  <c r="I30" i="156"/>
  <c r="J31" i="156"/>
  <c r="F3" i="181"/>
  <c r="I3" i="181"/>
  <c r="F4" i="181"/>
  <c r="I4" i="181"/>
  <c r="F5" i="181"/>
  <c r="I5" i="181"/>
  <c r="F6" i="181"/>
  <c r="I6" i="181"/>
  <c r="F7" i="181"/>
  <c r="I7" i="181"/>
  <c r="F8" i="181"/>
  <c r="I8" i="181"/>
  <c r="F9" i="181"/>
  <c r="I9" i="181"/>
  <c r="F10" i="181"/>
  <c r="I10" i="181"/>
  <c r="F11" i="181"/>
  <c r="I11" i="181"/>
  <c r="F12" i="181"/>
  <c r="I12" i="181"/>
  <c r="F13" i="181"/>
  <c r="I13" i="181"/>
  <c r="F14" i="181"/>
  <c r="I14" i="181"/>
  <c r="F15" i="181"/>
  <c r="I15" i="181"/>
  <c r="F16" i="181"/>
  <c r="I16" i="181"/>
  <c r="F17" i="181"/>
  <c r="I17" i="181"/>
  <c r="F18" i="181"/>
  <c r="I18" i="181"/>
  <c r="F19" i="181"/>
  <c r="I19" i="181"/>
  <c r="F20" i="181"/>
  <c r="I20" i="181"/>
  <c r="F21" i="181"/>
  <c r="I21" i="181"/>
  <c r="F22" i="181"/>
  <c r="I22" i="181"/>
  <c r="F23" i="181"/>
  <c r="I23" i="181"/>
  <c r="F24" i="181"/>
  <c r="I24" i="181"/>
  <c r="F25" i="181"/>
  <c r="I25" i="181"/>
  <c r="F26" i="181"/>
  <c r="I26" i="181"/>
  <c r="F27" i="181"/>
  <c r="I27" i="181"/>
  <c r="F28" i="181"/>
  <c r="I28" i="181"/>
  <c r="F29" i="181"/>
  <c r="I29" i="181"/>
  <c r="F30" i="181"/>
  <c r="I30" i="181"/>
  <c r="J31" i="181"/>
  <c r="F3" i="153"/>
  <c r="I3" i="153"/>
  <c r="F4" i="153"/>
  <c r="I4" i="153"/>
  <c r="F5" i="153"/>
  <c r="I5" i="153"/>
  <c r="F6" i="153"/>
  <c r="I6" i="153"/>
  <c r="F7" i="153"/>
  <c r="I7" i="153"/>
  <c r="F8" i="153"/>
  <c r="I8" i="153"/>
  <c r="F9" i="153"/>
  <c r="I9" i="153"/>
  <c r="F10" i="153"/>
  <c r="I10" i="153"/>
  <c r="F11" i="153"/>
  <c r="I11" i="153"/>
  <c r="F12" i="153"/>
  <c r="I12" i="153"/>
  <c r="F13" i="153"/>
  <c r="I13" i="153"/>
  <c r="F14" i="153"/>
  <c r="I14" i="153"/>
  <c r="F15" i="153"/>
  <c r="I15" i="153"/>
  <c r="F16" i="153"/>
  <c r="I16" i="153"/>
  <c r="F17" i="153"/>
  <c r="I17" i="153"/>
  <c r="F18" i="153"/>
  <c r="I18" i="153"/>
  <c r="F19" i="153"/>
  <c r="I19" i="153"/>
  <c r="F20" i="153"/>
  <c r="I20" i="153"/>
  <c r="F21" i="153"/>
  <c r="I21" i="153"/>
  <c r="F22" i="153"/>
  <c r="I22" i="153"/>
  <c r="F23" i="153"/>
  <c r="I23" i="153"/>
  <c r="F24" i="153"/>
  <c r="I24" i="153"/>
  <c r="F25" i="153"/>
  <c r="I25" i="153"/>
  <c r="F26" i="153"/>
  <c r="I26" i="153"/>
  <c r="F27" i="153"/>
  <c r="I27" i="153"/>
  <c r="F28" i="153"/>
  <c r="I28" i="153"/>
  <c r="F29" i="153"/>
  <c r="I29" i="153"/>
  <c r="F30" i="153"/>
  <c r="I30" i="153"/>
  <c r="F31" i="153"/>
  <c r="I31" i="153"/>
  <c r="F32" i="153"/>
  <c r="I32" i="153"/>
  <c r="F33" i="153"/>
  <c r="I33" i="153"/>
  <c r="F34" i="153"/>
  <c r="I34" i="153"/>
  <c r="F35" i="153"/>
  <c r="I35" i="153"/>
  <c r="F36" i="153"/>
  <c r="I36" i="153"/>
  <c r="F37" i="153"/>
  <c r="I37" i="153"/>
  <c r="F38" i="153"/>
  <c r="I38" i="153"/>
  <c r="F39" i="153"/>
  <c r="I39" i="153"/>
  <c r="F40" i="153"/>
  <c r="I40" i="153"/>
  <c r="F41" i="153"/>
  <c r="I41" i="153"/>
  <c r="F42" i="153"/>
  <c r="I42" i="153"/>
  <c r="F43" i="153"/>
  <c r="I43" i="153"/>
  <c r="F44" i="153"/>
  <c r="I44" i="153"/>
  <c r="F45" i="153"/>
  <c r="I45" i="153"/>
  <c r="F46" i="153"/>
  <c r="I46" i="153"/>
  <c r="F47" i="153"/>
  <c r="I47" i="153"/>
  <c r="F48" i="153"/>
  <c r="I48" i="153"/>
  <c r="F49" i="153"/>
  <c r="I49" i="153"/>
  <c r="F50" i="153"/>
  <c r="I50" i="153"/>
  <c r="F51" i="153"/>
  <c r="I51" i="153"/>
  <c r="F52" i="153"/>
  <c r="I52" i="153"/>
  <c r="F53" i="153"/>
  <c r="I53" i="153"/>
  <c r="F54" i="153"/>
  <c r="I54" i="153"/>
  <c r="F55" i="153"/>
  <c r="I55" i="153"/>
  <c r="F56" i="153"/>
  <c r="I56" i="153"/>
  <c r="F57" i="153"/>
  <c r="I57" i="153"/>
  <c r="F58" i="153"/>
  <c r="I58" i="153"/>
  <c r="F59" i="153"/>
  <c r="I59" i="153"/>
  <c r="F60" i="153"/>
  <c r="I60" i="153"/>
  <c r="F61" i="153"/>
  <c r="I61" i="153"/>
  <c r="F62" i="153"/>
  <c r="I62" i="153"/>
  <c r="F63" i="153"/>
  <c r="I63" i="153"/>
  <c r="F64" i="153"/>
  <c r="I64" i="153"/>
  <c r="F65" i="153"/>
  <c r="I65" i="153"/>
  <c r="F66" i="153"/>
  <c r="I66" i="153"/>
  <c r="F67" i="153"/>
  <c r="I67" i="153"/>
  <c r="F68" i="153"/>
  <c r="I68" i="153"/>
  <c r="F69" i="153"/>
  <c r="I69" i="153"/>
  <c r="F70" i="153"/>
  <c r="I70" i="153"/>
  <c r="F71" i="153"/>
  <c r="I71" i="153"/>
  <c r="F72" i="153"/>
  <c r="I72" i="153"/>
  <c r="F73" i="153"/>
  <c r="I73" i="153"/>
  <c r="F74" i="153"/>
  <c r="I74" i="153"/>
  <c r="F75" i="153"/>
  <c r="I75" i="153"/>
  <c r="F76" i="153"/>
  <c r="I76" i="153"/>
  <c r="F77" i="153"/>
  <c r="I77" i="153"/>
  <c r="F78" i="153"/>
  <c r="I78" i="153"/>
  <c r="F79" i="153"/>
  <c r="I79" i="153"/>
  <c r="F80" i="153"/>
  <c r="I80" i="153"/>
  <c r="F81" i="153"/>
  <c r="I81" i="153"/>
  <c r="F82" i="153"/>
  <c r="I82" i="153"/>
  <c r="J83" i="153"/>
  <c r="F3" i="154"/>
  <c r="I3" i="154"/>
  <c r="F4" i="154"/>
  <c r="I4" i="154"/>
  <c r="F5" i="154"/>
  <c r="I5" i="154"/>
  <c r="F6" i="154"/>
  <c r="I6" i="154"/>
  <c r="F7" i="154"/>
  <c r="I7" i="154"/>
  <c r="F8" i="154"/>
  <c r="I8" i="154"/>
  <c r="F9" i="154"/>
  <c r="I9" i="154"/>
  <c r="F10" i="154"/>
  <c r="I10" i="154"/>
  <c r="F11" i="154"/>
  <c r="I11" i="154"/>
  <c r="F12" i="154"/>
  <c r="I12" i="154"/>
  <c r="F13" i="154"/>
  <c r="I13" i="154"/>
  <c r="F14" i="154"/>
  <c r="I14" i="154"/>
  <c r="F15" i="154"/>
  <c r="I15" i="154"/>
  <c r="F16" i="154"/>
  <c r="I16" i="154"/>
  <c r="F17" i="154"/>
  <c r="I17" i="154"/>
  <c r="F18" i="154"/>
  <c r="I18" i="154"/>
  <c r="F19" i="154"/>
  <c r="I19" i="154"/>
  <c r="F20" i="154"/>
  <c r="I20" i="154"/>
  <c r="F21" i="154"/>
  <c r="I21" i="154"/>
  <c r="F22" i="154"/>
  <c r="I22" i="154"/>
  <c r="F23" i="154"/>
  <c r="I23" i="154"/>
  <c r="F24" i="154"/>
  <c r="I24" i="154"/>
  <c r="F25" i="154"/>
  <c r="I25" i="154"/>
  <c r="F26" i="154"/>
  <c r="I26" i="154"/>
  <c r="F27" i="154"/>
  <c r="I27" i="154"/>
  <c r="F28" i="154"/>
  <c r="I28" i="154"/>
  <c r="F29" i="154"/>
  <c r="I29" i="154"/>
  <c r="F30" i="154"/>
  <c r="I30" i="154"/>
  <c r="J31" i="154"/>
  <c r="F3" i="152"/>
  <c r="I3" i="152"/>
  <c r="F4" i="152"/>
  <c r="I4" i="152"/>
  <c r="F5" i="152"/>
  <c r="I5" i="152"/>
  <c r="F6" i="152"/>
  <c r="I6" i="152"/>
  <c r="F7" i="152"/>
  <c r="I7" i="152"/>
  <c r="F8" i="152"/>
  <c r="I8" i="152"/>
  <c r="F9" i="152"/>
  <c r="I9" i="152"/>
  <c r="F10" i="152"/>
  <c r="I10" i="152"/>
  <c r="F11" i="152"/>
  <c r="I11" i="152"/>
  <c r="F12" i="152"/>
  <c r="I12" i="152"/>
  <c r="F13" i="152"/>
  <c r="I13" i="152"/>
  <c r="F14" i="152"/>
  <c r="I14" i="152"/>
  <c r="F15" i="152"/>
  <c r="I15" i="152"/>
  <c r="F16" i="152"/>
  <c r="I16" i="152"/>
  <c r="F17" i="152"/>
  <c r="I17" i="152"/>
  <c r="F18" i="152"/>
  <c r="I18" i="152"/>
  <c r="F19" i="152"/>
  <c r="I19" i="152"/>
  <c r="F20" i="152"/>
  <c r="I20" i="152"/>
  <c r="F21" i="152"/>
  <c r="I21" i="152"/>
  <c r="F22" i="152"/>
  <c r="I22" i="152"/>
  <c r="F23" i="152"/>
  <c r="I23" i="152"/>
  <c r="F24" i="152"/>
  <c r="I24" i="152"/>
  <c r="F25" i="152"/>
  <c r="I25" i="152"/>
  <c r="F26" i="152"/>
  <c r="I26" i="152"/>
  <c r="F27" i="152"/>
  <c r="I27" i="152"/>
  <c r="F28" i="152"/>
  <c r="I28" i="152"/>
  <c r="F29" i="152"/>
  <c r="I29" i="152"/>
  <c r="F30" i="152"/>
  <c r="I30" i="152"/>
  <c r="J31" i="152"/>
  <c r="F3" i="151"/>
  <c r="I3" i="151"/>
  <c r="F4" i="151"/>
  <c r="I4" i="151"/>
  <c r="F5" i="151"/>
  <c r="I5" i="151"/>
  <c r="F6" i="151"/>
  <c r="I6" i="151"/>
  <c r="F7" i="151"/>
  <c r="I7" i="151"/>
  <c r="F8" i="151"/>
  <c r="I8" i="151"/>
  <c r="F9" i="151"/>
  <c r="I9" i="151"/>
  <c r="F10" i="151"/>
  <c r="I10" i="151"/>
  <c r="F11" i="151"/>
  <c r="I11" i="151"/>
  <c r="F12" i="151"/>
  <c r="I12" i="151"/>
  <c r="F13" i="151"/>
  <c r="I13" i="151"/>
  <c r="F14" i="151"/>
  <c r="I14" i="151"/>
  <c r="F15" i="151"/>
  <c r="I15" i="151"/>
  <c r="F16" i="151"/>
  <c r="I16" i="151"/>
  <c r="F17" i="151"/>
  <c r="I17" i="151"/>
  <c r="F18" i="151"/>
  <c r="I18" i="151"/>
  <c r="F19" i="151"/>
  <c r="I19" i="151"/>
  <c r="F20" i="151"/>
  <c r="I20" i="151"/>
  <c r="F21" i="151"/>
  <c r="I21" i="151"/>
  <c r="F22" i="151"/>
  <c r="I22" i="151"/>
  <c r="F23" i="151"/>
  <c r="I23" i="151"/>
  <c r="F24" i="151"/>
  <c r="I24" i="151"/>
  <c r="F25" i="151"/>
  <c r="I25" i="151"/>
  <c r="F26" i="151"/>
  <c r="I26" i="151"/>
  <c r="F27" i="151"/>
  <c r="I27" i="151"/>
  <c r="F28" i="151"/>
  <c r="I28" i="151"/>
  <c r="F29" i="151"/>
  <c r="I29" i="151"/>
  <c r="F30" i="151"/>
  <c r="I30" i="151"/>
  <c r="J31" i="151"/>
  <c r="F3" i="150"/>
  <c r="I3" i="150"/>
  <c r="F4" i="150"/>
  <c r="I4" i="150"/>
  <c r="F5" i="150"/>
  <c r="I5" i="150"/>
  <c r="F6" i="150"/>
  <c r="I6" i="150"/>
  <c r="F7" i="150"/>
  <c r="I7" i="150"/>
  <c r="F8" i="150"/>
  <c r="I8" i="150"/>
  <c r="F9" i="150"/>
  <c r="I9" i="150"/>
  <c r="F10" i="150"/>
  <c r="I10" i="150"/>
  <c r="F11" i="150"/>
  <c r="I11" i="150"/>
  <c r="F12" i="150"/>
  <c r="I12" i="150"/>
  <c r="F13" i="150"/>
  <c r="I13" i="150"/>
  <c r="F14" i="150"/>
  <c r="I14" i="150"/>
  <c r="F15" i="150"/>
  <c r="I15" i="150"/>
  <c r="F16" i="150"/>
  <c r="I16" i="150"/>
  <c r="F17" i="150"/>
  <c r="I17" i="150"/>
  <c r="F18" i="150"/>
  <c r="I18" i="150"/>
  <c r="F19" i="150"/>
  <c r="I19" i="150"/>
  <c r="F20" i="150"/>
  <c r="I20" i="150"/>
  <c r="F21" i="150"/>
  <c r="I21" i="150"/>
  <c r="F22" i="150"/>
  <c r="I22" i="150"/>
  <c r="F23" i="150"/>
  <c r="I23" i="150"/>
  <c r="F24" i="150"/>
  <c r="I24" i="150"/>
  <c r="F25" i="150"/>
  <c r="I25" i="150"/>
  <c r="F26" i="150"/>
  <c r="I26" i="150"/>
  <c r="F27" i="150"/>
  <c r="I27" i="150"/>
  <c r="F28" i="150"/>
  <c r="I28" i="150"/>
  <c r="F29" i="150"/>
  <c r="I29" i="150"/>
  <c r="F30" i="150"/>
  <c r="I30" i="150"/>
  <c r="J31" i="150"/>
  <c r="F3" i="149"/>
  <c r="I3" i="149"/>
  <c r="F4" i="149"/>
  <c r="I4" i="149"/>
  <c r="F5" i="149"/>
  <c r="I5" i="149"/>
  <c r="F6" i="149"/>
  <c r="I6" i="149"/>
  <c r="F7" i="149"/>
  <c r="I7" i="149"/>
  <c r="F8" i="149"/>
  <c r="I8" i="149"/>
  <c r="F9" i="149"/>
  <c r="I9" i="149"/>
  <c r="F10" i="149"/>
  <c r="I10" i="149"/>
  <c r="F11" i="149"/>
  <c r="I11" i="149"/>
  <c r="F12" i="149"/>
  <c r="I12" i="149"/>
  <c r="F13" i="149"/>
  <c r="I13" i="149"/>
  <c r="F14" i="149"/>
  <c r="I14" i="149"/>
  <c r="F15" i="149"/>
  <c r="I15" i="149"/>
  <c r="F16" i="149"/>
  <c r="I16" i="149"/>
  <c r="F17" i="149"/>
  <c r="I17" i="149"/>
  <c r="F18" i="149"/>
  <c r="I18" i="149"/>
  <c r="F19" i="149"/>
  <c r="I19" i="149"/>
  <c r="F20" i="149"/>
  <c r="I20" i="149"/>
  <c r="F21" i="149"/>
  <c r="I21" i="149"/>
  <c r="F22" i="149"/>
  <c r="I22" i="149"/>
  <c r="F23" i="149"/>
  <c r="I23" i="149"/>
  <c r="F24" i="149"/>
  <c r="I24" i="149"/>
  <c r="F25" i="149"/>
  <c r="I25" i="149"/>
  <c r="F26" i="149"/>
  <c r="I26" i="149"/>
  <c r="F27" i="149"/>
  <c r="I27" i="149"/>
  <c r="F28" i="149"/>
  <c r="I28" i="149"/>
  <c r="F29" i="149"/>
  <c r="I29" i="149"/>
  <c r="F30" i="149"/>
  <c r="I30" i="149"/>
  <c r="J31" i="149"/>
  <c r="F3" i="148"/>
  <c r="I3" i="148"/>
  <c r="F4" i="148"/>
  <c r="I4" i="148"/>
  <c r="F5" i="148"/>
  <c r="I5" i="148"/>
  <c r="F6" i="148"/>
  <c r="I6" i="148"/>
  <c r="F7" i="148"/>
  <c r="I7" i="148"/>
  <c r="F8" i="148"/>
  <c r="I8" i="148"/>
  <c r="F9" i="148"/>
  <c r="I9" i="148"/>
  <c r="F10" i="148"/>
  <c r="I10" i="148"/>
  <c r="F11" i="148"/>
  <c r="I11" i="148"/>
  <c r="F12" i="148"/>
  <c r="I12" i="148"/>
  <c r="F13" i="148"/>
  <c r="I13" i="148"/>
  <c r="F14" i="148"/>
  <c r="I14" i="148"/>
  <c r="F15" i="148"/>
  <c r="I15" i="148"/>
  <c r="F16" i="148"/>
  <c r="I16" i="148"/>
  <c r="F17" i="148"/>
  <c r="I17" i="148"/>
  <c r="F18" i="148"/>
  <c r="I18" i="148"/>
  <c r="F19" i="148"/>
  <c r="I19" i="148"/>
  <c r="F20" i="148"/>
  <c r="I20" i="148"/>
  <c r="F21" i="148"/>
  <c r="I21" i="148"/>
  <c r="F22" i="148"/>
  <c r="I22" i="148"/>
  <c r="F23" i="148"/>
  <c r="I23" i="148"/>
  <c r="F24" i="148"/>
  <c r="I24" i="148"/>
  <c r="F25" i="148"/>
  <c r="I25" i="148"/>
  <c r="F26" i="148"/>
  <c r="I26" i="148"/>
  <c r="F27" i="148"/>
  <c r="I27" i="148"/>
  <c r="F28" i="148"/>
  <c r="I28" i="148"/>
  <c r="F29" i="148"/>
  <c r="I29" i="148"/>
  <c r="F30" i="148"/>
  <c r="I30" i="148"/>
  <c r="F31" i="148"/>
  <c r="I31" i="148"/>
  <c r="F32" i="148"/>
  <c r="I32" i="148"/>
  <c r="F33" i="148"/>
  <c r="I33" i="148"/>
  <c r="F34" i="148"/>
  <c r="I34" i="148"/>
  <c r="F35" i="148"/>
  <c r="I35" i="148"/>
  <c r="F36" i="148"/>
  <c r="I36" i="148"/>
  <c r="F37" i="148"/>
  <c r="I37" i="148"/>
  <c r="F38" i="148"/>
  <c r="I38" i="148"/>
  <c r="F39" i="148"/>
  <c r="I39" i="148"/>
  <c r="F40" i="148"/>
  <c r="I40" i="148"/>
  <c r="F41" i="148"/>
  <c r="I41" i="148"/>
  <c r="F42" i="148"/>
  <c r="I42" i="148"/>
  <c r="F43" i="148"/>
  <c r="I43" i="148"/>
  <c r="F44" i="148"/>
  <c r="I44" i="148"/>
  <c r="F45" i="148"/>
  <c r="I45" i="148"/>
  <c r="F46" i="148"/>
  <c r="I46" i="148"/>
  <c r="F47" i="148"/>
  <c r="I47" i="148"/>
  <c r="F48" i="148"/>
  <c r="I48" i="148"/>
  <c r="F49" i="148"/>
  <c r="I49" i="148"/>
  <c r="F50" i="148"/>
  <c r="I50" i="148"/>
  <c r="F51" i="148"/>
  <c r="I51" i="148"/>
  <c r="F52" i="148"/>
  <c r="I52" i="148"/>
  <c r="F53" i="148"/>
  <c r="I53" i="148"/>
  <c r="F54" i="148"/>
  <c r="I54" i="148"/>
  <c r="F55" i="148"/>
  <c r="I55" i="148"/>
  <c r="F56" i="148"/>
  <c r="I56" i="148"/>
  <c r="F57" i="148"/>
  <c r="I57" i="148"/>
  <c r="F58" i="148"/>
  <c r="I58" i="148"/>
  <c r="F59" i="148"/>
  <c r="I59" i="148"/>
  <c r="F60" i="148"/>
  <c r="I60" i="148"/>
  <c r="F61" i="148"/>
  <c r="I61" i="148"/>
  <c r="F62" i="148"/>
  <c r="I62" i="148"/>
  <c r="F63" i="148"/>
  <c r="I63" i="148"/>
  <c r="F64" i="148"/>
  <c r="I64" i="148"/>
  <c r="J65" i="148"/>
  <c r="F3" i="147"/>
  <c r="I3" i="147"/>
  <c r="F4" i="147"/>
  <c r="I4" i="147"/>
  <c r="F5" i="147"/>
  <c r="I5" i="147"/>
  <c r="F6" i="147"/>
  <c r="I6" i="147"/>
  <c r="F7" i="147"/>
  <c r="I7" i="147"/>
  <c r="F8" i="147"/>
  <c r="I8" i="147"/>
  <c r="F9" i="147"/>
  <c r="I9" i="147"/>
  <c r="F10" i="147"/>
  <c r="I10" i="147"/>
  <c r="F11" i="147"/>
  <c r="I11" i="147"/>
  <c r="F12" i="147"/>
  <c r="I12" i="147"/>
  <c r="F13" i="147"/>
  <c r="I13" i="147"/>
  <c r="F14" i="147"/>
  <c r="I14" i="147"/>
  <c r="F15" i="147"/>
  <c r="I15" i="147"/>
  <c r="F16" i="147"/>
  <c r="I16" i="147"/>
  <c r="F17" i="147"/>
  <c r="I17" i="147"/>
  <c r="F18" i="147"/>
  <c r="I18" i="147"/>
  <c r="F19" i="147"/>
  <c r="I19" i="147"/>
  <c r="F20" i="147"/>
  <c r="I20" i="147"/>
  <c r="F21" i="147"/>
  <c r="I21" i="147"/>
  <c r="F22" i="147"/>
  <c r="I22" i="147"/>
  <c r="F23" i="147"/>
  <c r="I23" i="147"/>
  <c r="F24" i="147"/>
  <c r="I24" i="147"/>
  <c r="F25" i="147"/>
  <c r="I25" i="147"/>
  <c r="F26" i="147"/>
  <c r="I26" i="147"/>
  <c r="F27" i="147"/>
  <c r="I27" i="147"/>
  <c r="F28" i="147"/>
  <c r="I28" i="147"/>
  <c r="F29" i="147"/>
  <c r="I29" i="147"/>
  <c r="F30" i="147"/>
  <c r="I30" i="147"/>
  <c r="J31" i="147"/>
  <c r="F3" i="146"/>
  <c r="I3" i="146"/>
  <c r="F4" i="146"/>
  <c r="I4" i="146"/>
  <c r="F5" i="146"/>
  <c r="I5" i="146"/>
  <c r="F6" i="146"/>
  <c r="I6" i="146"/>
  <c r="F7" i="146"/>
  <c r="I7" i="146"/>
  <c r="F8" i="146"/>
  <c r="I8" i="146"/>
  <c r="F9" i="146"/>
  <c r="I9" i="146"/>
  <c r="F10" i="146"/>
  <c r="I10" i="146"/>
  <c r="F11" i="146"/>
  <c r="I11" i="146"/>
  <c r="F12" i="146"/>
  <c r="I12" i="146"/>
  <c r="F13" i="146"/>
  <c r="I13" i="146"/>
  <c r="F14" i="146"/>
  <c r="I14" i="146"/>
  <c r="F15" i="146"/>
  <c r="I15" i="146"/>
  <c r="F16" i="146"/>
  <c r="I16" i="146"/>
  <c r="F17" i="146"/>
  <c r="I17" i="146"/>
  <c r="F18" i="146"/>
  <c r="I18" i="146"/>
  <c r="F19" i="146"/>
  <c r="I19" i="146"/>
  <c r="F20" i="146"/>
  <c r="I20" i="146"/>
  <c r="F21" i="146"/>
  <c r="I21" i="146"/>
  <c r="F22" i="146"/>
  <c r="I22" i="146"/>
  <c r="F23" i="146"/>
  <c r="I23" i="146"/>
  <c r="F24" i="146"/>
  <c r="I24" i="146"/>
  <c r="F25" i="146"/>
  <c r="I25" i="146"/>
  <c r="F26" i="146"/>
  <c r="I26" i="146"/>
  <c r="F27" i="146"/>
  <c r="I27" i="146"/>
  <c r="F28" i="146"/>
  <c r="I28" i="146"/>
  <c r="F29" i="146"/>
  <c r="I29" i="146"/>
  <c r="F30" i="146"/>
  <c r="I30" i="146"/>
  <c r="J31" i="146"/>
  <c r="F3" i="145"/>
  <c r="I3" i="145"/>
  <c r="F4" i="145"/>
  <c r="I4" i="145"/>
  <c r="F5" i="145"/>
  <c r="I5" i="145"/>
  <c r="F6" i="145"/>
  <c r="I6" i="145"/>
  <c r="F7" i="145"/>
  <c r="I7" i="145"/>
  <c r="F8" i="145"/>
  <c r="I8" i="145"/>
  <c r="F9" i="145"/>
  <c r="I9" i="145"/>
  <c r="F10" i="145"/>
  <c r="I10" i="145"/>
  <c r="F11" i="145"/>
  <c r="I11" i="145"/>
  <c r="F12" i="145"/>
  <c r="I12" i="145"/>
  <c r="F13" i="145"/>
  <c r="I13" i="145"/>
  <c r="F14" i="145"/>
  <c r="I14" i="145"/>
  <c r="F15" i="145"/>
  <c r="I15" i="145"/>
  <c r="F16" i="145"/>
  <c r="I16" i="145"/>
  <c r="F17" i="145"/>
  <c r="I17" i="145"/>
  <c r="F18" i="145"/>
  <c r="I18" i="145"/>
  <c r="F19" i="145"/>
  <c r="I19" i="145"/>
  <c r="F20" i="145"/>
  <c r="I20" i="145"/>
  <c r="F21" i="145"/>
  <c r="I21" i="145"/>
  <c r="F22" i="145"/>
  <c r="I22" i="145"/>
  <c r="F23" i="145"/>
  <c r="I23" i="145"/>
  <c r="F24" i="145"/>
  <c r="I24" i="145"/>
  <c r="F25" i="145"/>
  <c r="I25" i="145"/>
  <c r="F26" i="145"/>
  <c r="I26" i="145"/>
  <c r="F27" i="145"/>
  <c r="I27" i="145"/>
  <c r="F28" i="145"/>
  <c r="I28" i="145"/>
  <c r="F29" i="145"/>
  <c r="I29" i="145"/>
  <c r="F30" i="145"/>
  <c r="I30" i="145"/>
  <c r="J31" i="145"/>
  <c r="F3" i="144"/>
  <c r="I3" i="144"/>
  <c r="F4" i="144"/>
  <c r="I4" i="144"/>
  <c r="F5" i="144"/>
  <c r="I5" i="144"/>
  <c r="F6" i="144"/>
  <c r="I6" i="144"/>
  <c r="F7" i="144"/>
  <c r="I7" i="144"/>
  <c r="F8" i="144"/>
  <c r="I8" i="144"/>
  <c r="F9" i="144"/>
  <c r="I9" i="144"/>
  <c r="F10" i="144"/>
  <c r="I10" i="144"/>
  <c r="F11" i="144"/>
  <c r="I11" i="144"/>
  <c r="F12" i="144"/>
  <c r="I12" i="144"/>
  <c r="F13" i="144"/>
  <c r="I13" i="144"/>
  <c r="F14" i="144"/>
  <c r="I14" i="144"/>
  <c r="F15" i="144"/>
  <c r="I15" i="144"/>
  <c r="F16" i="144"/>
  <c r="I16" i="144"/>
  <c r="F17" i="144"/>
  <c r="I17" i="144"/>
  <c r="F18" i="144"/>
  <c r="I18" i="144"/>
  <c r="F19" i="144"/>
  <c r="I19" i="144"/>
  <c r="F20" i="144"/>
  <c r="I20" i="144"/>
  <c r="F21" i="144"/>
  <c r="I21" i="144"/>
  <c r="F22" i="144"/>
  <c r="I22" i="144"/>
  <c r="F23" i="144"/>
  <c r="I23" i="144"/>
  <c r="F24" i="144"/>
  <c r="I24" i="144"/>
  <c r="F25" i="144"/>
  <c r="I25" i="144"/>
  <c r="F26" i="144"/>
  <c r="I26" i="144"/>
  <c r="F27" i="144"/>
  <c r="I27" i="144"/>
  <c r="F28" i="144"/>
  <c r="I28" i="144"/>
  <c r="F29" i="144"/>
  <c r="I29" i="144"/>
  <c r="F30" i="144"/>
  <c r="I30" i="144"/>
  <c r="J31" i="144"/>
  <c r="F3" i="143"/>
  <c r="I3" i="143"/>
  <c r="F4" i="143"/>
  <c r="I4" i="143"/>
  <c r="F5" i="143"/>
  <c r="I5" i="143"/>
  <c r="F6" i="143"/>
  <c r="I6" i="143"/>
  <c r="F7" i="143"/>
  <c r="I7" i="143"/>
  <c r="F8" i="143"/>
  <c r="I8" i="143"/>
  <c r="F9" i="143"/>
  <c r="I9" i="143"/>
  <c r="F10" i="143"/>
  <c r="I10" i="143"/>
  <c r="F11" i="143"/>
  <c r="I11" i="143"/>
  <c r="F12" i="143"/>
  <c r="I12" i="143"/>
  <c r="F13" i="143"/>
  <c r="I13" i="143"/>
  <c r="F14" i="143"/>
  <c r="I14" i="143"/>
  <c r="F15" i="143"/>
  <c r="I15" i="143"/>
  <c r="F16" i="143"/>
  <c r="I16" i="143"/>
  <c r="F17" i="143"/>
  <c r="I17" i="143"/>
  <c r="F18" i="143"/>
  <c r="I18" i="143"/>
  <c r="F19" i="143"/>
  <c r="I19" i="143"/>
  <c r="F20" i="143"/>
  <c r="I20" i="143"/>
  <c r="F21" i="143"/>
  <c r="I21" i="143"/>
  <c r="F22" i="143"/>
  <c r="I22" i="143"/>
  <c r="F23" i="143"/>
  <c r="I23" i="143"/>
  <c r="F24" i="143"/>
  <c r="I24" i="143"/>
  <c r="F25" i="143"/>
  <c r="I25" i="143"/>
  <c r="F26" i="143"/>
  <c r="I26" i="143"/>
  <c r="F27" i="143"/>
  <c r="I27" i="143"/>
  <c r="F28" i="143"/>
  <c r="I28" i="143"/>
  <c r="F29" i="143"/>
  <c r="I29" i="143"/>
  <c r="F30" i="143"/>
  <c r="I30" i="143"/>
  <c r="J31" i="143"/>
  <c r="F3" i="142"/>
  <c r="I3" i="142"/>
  <c r="F4" i="142"/>
  <c r="I4" i="142"/>
  <c r="F5" i="142"/>
  <c r="I5" i="142"/>
  <c r="F6" i="142"/>
  <c r="I6" i="142"/>
  <c r="F7" i="142"/>
  <c r="I7" i="142"/>
  <c r="F8" i="142"/>
  <c r="I8" i="142"/>
  <c r="F9" i="142"/>
  <c r="I9" i="142"/>
  <c r="F10" i="142"/>
  <c r="I10" i="142"/>
  <c r="F11" i="142"/>
  <c r="I11" i="142"/>
  <c r="F12" i="142"/>
  <c r="I12" i="142"/>
  <c r="F13" i="142"/>
  <c r="I13" i="142"/>
  <c r="F14" i="142"/>
  <c r="I14" i="142"/>
  <c r="F15" i="142"/>
  <c r="I15" i="142"/>
  <c r="F16" i="142"/>
  <c r="I16" i="142"/>
  <c r="F17" i="142"/>
  <c r="I17" i="142"/>
  <c r="F18" i="142"/>
  <c r="I18" i="142"/>
  <c r="F19" i="142"/>
  <c r="I19" i="142"/>
  <c r="F20" i="142"/>
  <c r="I20" i="142"/>
  <c r="F21" i="142"/>
  <c r="I21" i="142"/>
  <c r="F22" i="142"/>
  <c r="I22" i="142"/>
  <c r="F23" i="142"/>
  <c r="I23" i="142"/>
  <c r="F24" i="142"/>
  <c r="I24" i="142"/>
  <c r="F25" i="142"/>
  <c r="I25" i="142"/>
  <c r="F26" i="142"/>
  <c r="I26" i="142"/>
  <c r="F27" i="142"/>
  <c r="I27" i="142"/>
  <c r="F28" i="142"/>
  <c r="I28" i="142"/>
  <c r="F29" i="142"/>
  <c r="I29" i="142"/>
  <c r="F30" i="142"/>
  <c r="I30" i="142"/>
  <c r="F31" i="142"/>
  <c r="I31" i="142"/>
  <c r="F32" i="142"/>
  <c r="I32" i="142"/>
  <c r="F33" i="142"/>
  <c r="I33" i="142"/>
  <c r="J34" i="142"/>
  <c r="F3" i="141"/>
  <c r="I3" i="141"/>
  <c r="F4" i="141"/>
  <c r="I4" i="141"/>
  <c r="F5" i="141"/>
  <c r="I5" i="141"/>
  <c r="F6" i="141"/>
  <c r="I6" i="141"/>
  <c r="F7" i="141"/>
  <c r="I7" i="141"/>
  <c r="F8" i="141"/>
  <c r="I8" i="141"/>
  <c r="F9" i="141"/>
  <c r="I9" i="141"/>
  <c r="F10" i="141"/>
  <c r="I10" i="141"/>
  <c r="F11" i="141"/>
  <c r="I11" i="141"/>
  <c r="F12" i="141"/>
  <c r="I12" i="141"/>
  <c r="F13" i="141"/>
  <c r="I13" i="141"/>
  <c r="F14" i="141"/>
  <c r="I14" i="141"/>
  <c r="F15" i="141"/>
  <c r="I15" i="141"/>
  <c r="F16" i="141"/>
  <c r="I16" i="141"/>
  <c r="F17" i="141"/>
  <c r="I17" i="141"/>
  <c r="F18" i="141"/>
  <c r="I18" i="141"/>
  <c r="F19" i="141"/>
  <c r="I19" i="141"/>
  <c r="F20" i="141"/>
  <c r="I20" i="141"/>
  <c r="F21" i="141"/>
  <c r="I21" i="141"/>
  <c r="F22" i="141"/>
  <c r="I22" i="141"/>
  <c r="F23" i="141"/>
  <c r="I23" i="141"/>
  <c r="F24" i="141"/>
  <c r="I24" i="141"/>
  <c r="F25" i="141"/>
  <c r="I25" i="141"/>
  <c r="F26" i="141"/>
  <c r="I26" i="141"/>
  <c r="F27" i="141"/>
  <c r="I27" i="141"/>
  <c r="F28" i="141"/>
  <c r="I28" i="141"/>
  <c r="F29" i="141"/>
  <c r="I29" i="141"/>
  <c r="F30" i="141"/>
  <c r="I30" i="141"/>
  <c r="F31" i="141"/>
  <c r="I31" i="141"/>
  <c r="F32" i="141"/>
  <c r="I32" i="141"/>
  <c r="F33" i="141"/>
  <c r="I33" i="141"/>
  <c r="F34" i="141"/>
  <c r="I34" i="141"/>
  <c r="F35" i="141"/>
  <c r="I35" i="141"/>
  <c r="F36" i="141"/>
  <c r="I36" i="141"/>
  <c r="F37" i="141"/>
  <c r="I37" i="141"/>
  <c r="F38" i="141"/>
  <c r="I38" i="141"/>
  <c r="F39" i="141"/>
  <c r="I39" i="141"/>
  <c r="F40" i="141"/>
  <c r="I40" i="141"/>
  <c r="F41" i="141"/>
  <c r="I41" i="141"/>
  <c r="F42" i="141"/>
  <c r="I42" i="141"/>
  <c r="F43" i="141"/>
  <c r="I43" i="141"/>
  <c r="F44" i="141"/>
  <c r="I44" i="141"/>
  <c r="F45" i="141"/>
  <c r="I45" i="141"/>
  <c r="F46" i="141"/>
  <c r="I46" i="141"/>
  <c r="F47" i="141"/>
  <c r="I47" i="141"/>
  <c r="F48" i="141"/>
  <c r="I48" i="141"/>
  <c r="F49" i="141"/>
  <c r="I49" i="141"/>
  <c r="F50" i="141"/>
  <c r="I50" i="141"/>
  <c r="F51" i="141"/>
  <c r="I51" i="141"/>
  <c r="F52" i="141"/>
  <c r="I52" i="141"/>
  <c r="F53" i="141"/>
  <c r="I53" i="141"/>
  <c r="F54" i="141"/>
  <c r="I54" i="141"/>
  <c r="F55" i="141"/>
  <c r="I55" i="141"/>
  <c r="F56" i="141"/>
  <c r="I56" i="141"/>
  <c r="F57" i="141"/>
  <c r="I57" i="141"/>
  <c r="F58" i="141"/>
  <c r="I58" i="141"/>
  <c r="F59" i="141"/>
  <c r="I59" i="141"/>
  <c r="F60" i="141"/>
  <c r="I60" i="141"/>
  <c r="F61" i="141"/>
  <c r="I61" i="141"/>
  <c r="F62" i="141"/>
  <c r="I62" i="141"/>
  <c r="F63" i="141"/>
  <c r="I63" i="141"/>
  <c r="F64" i="141"/>
  <c r="I64" i="141"/>
  <c r="F65" i="141"/>
  <c r="I65" i="141"/>
  <c r="F66" i="141"/>
  <c r="I66" i="141"/>
  <c r="F67" i="141"/>
  <c r="I67" i="141"/>
  <c r="F68" i="141"/>
  <c r="I68" i="141"/>
  <c r="J69" i="141"/>
  <c r="F3" i="140"/>
  <c r="I3" i="140"/>
  <c r="F4" i="140"/>
  <c r="I4" i="140"/>
  <c r="F5" i="140"/>
  <c r="I5" i="140"/>
  <c r="F6" i="140"/>
  <c r="I6" i="140"/>
  <c r="F7" i="140"/>
  <c r="I7" i="140"/>
  <c r="F8" i="140"/>
  <c r="I8" i="140"/>
  <c r="F9" i="140"/>
  <c r="I9" i="140"/>
  <c r="F10" i="140"/>
  <c r="I10" i="140"/>
  <c r="F11" i="140"/>
  <c r="I11" i="140"/>
  <c r="F12" i="140"/>
  <c r="I12" i="140"/>
  <c r="F13" i="140"/>
  <c r="I13" i="140"/>
  <c r="F14" i="140"/>
  <c r="I14" i="140"/>
  <c r="F15" i="140"/>
  <c r="I15" i="140"/>
  <c r="F16" i="140"/>
  <c r="I16" i="140"/>
  <c r="F17" i="140"/>
  <c r="I17" i="140"/>
  <c r="F18" i="140"/>
  <c r="I18" i="140"/>
  <c r="F19" i="140"/>
  <c r="I19" i="140"/>
  <c r="F20" i="140"/>
  <c r="I20" i="140"/>
  <c r="F21" i="140"/>
  <c r="I21" i="140"/>
  <c r="F22" i="140"/>
  <c r="I22" i="140"/>
  <c r="F23" i="140"/>
  <c r="I23" i="140"/>
  <c r="F24" i="140"/>
  <c r="I24" i="140"/>
  <c r="F25" i="140"/>
  <c r="I25" i="140"/>
  <c r="F26" i="140"/>
  <c r="I26" i="140"/>
  <c r="F27" i="140"/>
  <c r="I27" i="140"/>
  <c r="F28" i="140"/>
  <c r="I28" i="140"/>
  <c r="F29" i="140"/>
  <c r="I29" i="140"/>
  <c r="F30" i="140"/>
  <c r="I30" i="140"/>
  <c r="J31" i="140"/>
  <c r="F3" i="139"/>
  <c r="I3" i="139"/>
  <c r="F4" i="139"/>
  <c r="I4" i="139"/>
  <c r="F5" i="139"/>
  <c r="I5" i="139"/>
  <c r="F6" i="139"/>
  <c r="I6" i="139"/>
  <c r="F7" i="139"/>
  <c r="I7" i="139"/>
  <c r="F8" i="139"/>
  <c r="I8" i="139"/>
  <c r="F9" i="139"/>
  <c r="I9" i="139"/>
  <c r="F10" i="139"/>
  <c r="I10" i="139"/>
  <c r="F11" i="139"/>
  <c r="I11" i="139"/>
  <c r="F12" i="139"/>
  <c r="I12" i="139"/>
  <c r="F13" i="139"/>
  <c r="I13" i="139"/>
  <c r="F14" i="139"/>
  <c r="I14" i="139"/>
  <c r="F15" i="139"/>
  <c r="I15" i="139"/>
  <c r="F16" i="139"/>
  <c r="I16" i="139"/>
  <c r="F17" i="139"/>
  <c r="I17" i="139"/>
  <c r="F18" i="139"/>
  <c r="I18" i="139"/>
  <c r="F19" i="139"/>
  <c r="I19" i="139"/>
  <c r="F20" i="139"/>
  <c r="I20" i="139"/>
  <c r="F21" i="139"/>
  <c r="I21" i="139"/>
  <c r="F22" i="139"/>
  <c r="I22" i="139"/>
  <c r="F23" i="139"/>
  <c r="I23" i="139"/>
  <c r="F24" i="139"/>
  <c r="I24" i="139"/>
  <c r="F25" i="139"/>
  <c r="I25" i="139"/>
  <c r="F26" i="139"/>
  <c r="I26" i="139"/>
  <c r="F27" i="139"/>
  <c r="I27" i="139"/>
  <c r="F28" i="139"/>
  <c r="I28" i="139"/>
  <c r="F29" i="139"/>
  <c r="I29" i="139"/>
  <c r="F30" i="139"/>
  <c r="I30" i="139"/>
  <c r="J31" i="139"/>
  <c r="F3" i="138"/>
  <c r="I3" i="138"/>
  <c r="F4" i="138"/>
  <c r="I4" i="138"/>
  <c r="F5" i="138"/>
  <c r="I5" i="138"/>
  <c r="F6" i="138"/>
  <c r="I6" i="138"/>
  <c r="F17" i="138"/>
  <c r="I17" i="138"/>
  <c r="F18" i="138"/>
  <c r="I18" i="138"/>
  <c r="F19" i="138"/>
  <c r="I19" i="138"/>
  <c r="F20" i="138"/>
  <c r="I20" i="138"/>
  <c r="F21" i="138"/>
  <c r="I21" i="138"/>
  <c r="F22" i="138"/>
  <c r="I22" i="138"/>
  <c r="F23" i="138"/>
  <c r="I23" i="138"/>
  <c r="F24" i="138"/>
  <c r="I24" i="138"/>
  <c r="F25" i="138"/>
  <c r="I25" i="138"/>
  <c r="F26" i="138"/>
  <c r="I26" i="138"/>
  <c r="F27" i="138"/>
  <c r="I27" i="138"/>
  <c r="F28" i="138"/>
  <c r="I28" i="138"/>
  <c r="F29" i="138"/>
  <c r="I29" i="138"/>
  <c r="F30" i="138"/>
  <c r="I30" i="138"/>
  <c r="J31" i="138"/>
  <c r="F3" i="166"/>
  <c r="I3" i="166"/>
  <c r="F4" i="166"/>
  <c r="I4" i="166"/>
  <c r="F5" i="166"/>
  <c r="I5" i="166"/>
  <c r="F6" i="166"/>
  <c r="I6" i="166"/>
  <c r="F7" i="166"/>
  <c r="I7" i="166"/>
  <c r="F8" i="166"/>
  <c r="I8" i="166"/>
  <c r="F9" i="166"/>
  <c r="I9" i="166"/>
  <c r="F10" i="166"/>
  <c r="I10" i="166"/>
  <c r="F11" i="166"/>
  <c r="I11" i="166"/>
  <c r="F12" i="166"/>
  <c r="I12" i="166"/>
  <c r="F13" i="166"/>
  <c r="I13" i="166"/>
  <c r="F14" i="166"/>
  <c r="I14" i="166"/>
  <c r="F15" i="166"/>
  <c r="I15" i="166"/>
  <c r="F16" i="166"/>
  <c r="I16" i="166"/>
  <c r="F17" i="166"/>
  <c r="I17" i="166"/>
  <c r="F18" i="166"/>
  <c r="I18" i="166"/>
  <c r="F19" i="166"/>
  <c r="I19" i="166"/>
  <c r="F20" i="166"/>
  <c r="I20" i="166"/>
  <c r="F21" i="166"/>
  <c r="I21" i="166"/>
  <c r="F22" i="166"/>
  <c r="I22" i="166"/>
  <c r="F23" i="166"/>
  <c r="I23" i="166"/>
  <c r="F24" i="166"/>
  <c r="I24" i="166"/>
  <c r="F25" i="166"/>
  <c r="I25" i="166"/>
  <c r="F26" i="166"/>
  <c r="I26" i="166"/>
  <c r="F27" i="166"/>
  <c r="I27" i="166"/>
  <c r="F28" i="166"/>
  <c r="I28" i="166"/>
  <c r="F29" i="166"/>
  <c r="I29" i="166"/>
  <c r="F30" i="166"/>
  <c r="I30" i="166"/>
  <c r="J31" i="166"/>
  <c r="F3" i="137"/>
  <c r="I3" i="137"/>
  <c r="F4" i="137"/>
  <c r="I4" i="137"/>
  <c r="F5" i="137"/>
  <c r="I5" i="137"/>
  <c r="F6" i="137"/>
  <c r="I6" i="137"/>
  <c r="F7" i="137"/>
  <c r="I7" i="137"/>
  <c r="F8" i="137"/>
  <c r="I8" i="137"/>
  <c r="F9" i="137"/>
  <c r="I9" i="137"/>
  <c r="F10" i="137"/>
  <c r="I10" i="137"/>
  <c r="F11" i="137"/>
  <c r="I11" i="137"/>
  <c r="F12" i="137"/>
  <c r="I12" i="137"/>
  <c r="F13" i="137"/>
  <c r="I13" i="137"/>
  <c r="F14" i="137"/>
  <c r="I14" i="137"/>
  <c r="F15" i="137"/>
  <c r="I15" i="137"/>
  <c r="F16" i="137"/>
  <c r="I16" i="137"/>
  <c r="F17" i="137"/>
  <c r="I17" i="137"/>
  <c r="F18" i="137"/>
  <c r="I18" i="137"/>
  <c r="F19" i="137"/>
  <c r="I19" i="137"/>
  <c r="F20" i="137"/>
  <c r="I20" i="137"/>
  <c r="F21" i="137"/>
  <c r="I21" i="137"/>
  <c r="F22" i="137"/>
  <c r="I22" i="137"/>
  <c r="F23" i="137"/>
  <c r="I23" i="137"/>
  <c r="F24" i="137"/>
  <c r="I24" i="137"/>
  <c r="F25" i="137"/>
  <c r="I25" i="137"/>
  <c r="F26" i="137"/>
  <c r="I26" i="137"/>
  <c r="F27" i="137"/>
  <c r="I27" i="137"/>
  <c r="F28" i="137"/>
  <c r="I28" i="137"/>
  <c r="F29" i="137"/>
  <c r="I29" i="137"/>
  <c r="F30" i="137"/>
  <c r="I30" i="137"/>
  <c r="F31" i="137"/>
  <c r="I31" i="137"/>
  <c r="F32" i="137"/>
  <c r="I32" i="137"/>
  <c r="F33" i="137"/>
  <c r="I33" i="137"/>
  <c r="F34" i="137"/>
  <c r="I34" i="137"/>
  <c r="F35" i="137"/>
  <c r="I35" i="137"/>
  <c r="F36" i="137"/>
  <c r="I36" i="137"/>
  <c r="F37" i="137"/>
  <c r="I37" i="137"/>
  <c r="F38" i="137"/>
  <c r="I38" i="137"/>
  <c r="F39" i="137"/>
  <c r="I39" i="137"/>
  <c r="F40" i="137"/>
  <c r="I40" i="137"/>
  <c r="F41" i="137"/>
  <c r="I41" i="137"/>
  <c r="F42" i="137"/>
  <c r="I42" i="137"/>
  <c r="F43" i="137"/>
  <c r="I43" i="137"/>
  <c r="F44" i="137"/>
  <c r="I44" i="137"/>
  <c r="F45" i="137"/>
  <c r="I45" i="137"/>
  <c r="F46" i="137"/>
  <c r="I46" i="137"/>
  <c r="F47" i="137"/>
  <c r="I47" i="137"/>
  <c r="F48" i="137"/>
  <c r="I48" i="137"/>
  <c r="F49" i="137"/>
  <c r="I49" i="137"/>
  <c r="F50" i="137"/>
  <c r="I50" i="137"/>
  <c r="F51" i="137"/>
  <c r="I51" i="137"/>
  <c r="F52" i="137"/>
  <c r="I52" i="137"/>
  <c r="F53" i="137"/>
  <c r="I53" i="137"/>
  <c r="F54" i="137"/>
  <c r="I54" i="137"/>
  <c r="F55" i="137"/>
  <c r="I55" i="137"/>
  <c r="F56" i="137"/>
  <c r="I56" i="137"/>
  <c r="F57" i="137"/>
  <c r="I57" i="137"/>
  <c r="F58" i="137"/>
  <c r="I58" i="137"/>
  <c r="F59" i="137"/>
  <c r="I59" i="137"/>
  <c r="F60" i="137"/>
  <c r="I60" i="137"/>
  <c r="F61" i="137"/>
  <c r="I61" i="137"/>
  <c r="F62" i="137"/>
  <c r="I62" i="137"/>
  <c r="F63" i="137"/>
  <c r="I63" i="137"/>
  <c r="F64" i="137"/>
  <c r="I64" i="137"/>
  <c r="F65" i="137"/>
  <c r="I65" i="137"/>
  <c r="F66" i="137"/>
  <c r="I66" i="137"/>
  <c r="F67" i="137"/>
  <c r="I67" i="137"/>
  <c r="F68" i="137"/>
  <c r="I68" i="137"/>
  <c r="F69" i="137"/>
  <c r="I69" i="137"/>
  <c r="F70" i="137"/>
  <c r="I70" i="137"/>
  <c r="F71" i="137"/>
  <c r="I71" i="137"/>
  <c r="F72" i="137"/>
  <c r="I72" i="137"/>
  <c r="F73" i="137"/>
  <c r="I73" i="137"/>
  <c r="F74" i="137"/>
  <c r="I74" i="137"/>
  <c r="F75" i="137"/>
  <c r="I75" i="137"/>
  <c r="F76" i="137"/>
  <c r="I76" i="137"/>
  <c r="F77" i="137"/>
  <c r="I77" i="137"/>
  <c r="F78" i="137"/>
  <c r="I78" i="137"/>
  <c r="F79" i="137"/>
  <c r="I79" i="137"/>
  <c r="F80" i="137"/>
  <c r="I80" i="137"/>
  <c r="F81" i="137"/>
  <c r="I81" i="137"/>
  <c r="F82" i="137"/>
  <c r="I82" i="137"/>
  <c r="F83" i="137"/>
  <c r="I83" i="137"/>
  <c r="J84" i="137"/>
  <c r="F3" i="136"/>
  <c r="I3" i="136"/>
  <c r="F4" i="136"/>
  <c r="I4" i="136"/>
  <c r="F5" i="136"/>
  <c r="I5" i="136"/>
  <c r="F6" i="136"/>
  <c r="I6" i="136"/>
  <c r="F7" i="136"/>
  <c r="I7" i="136"/>
  <c r="F8" i="136"/>
  <c r="I8" i="136"/>
  <c r="F9" i="136"/>
  <c r="I9" i="136"/>
  <c r="F10" i="136"/>
  <c r="I10" i="136"/>
  <c r="F11" i="136"/>
  <c r="I11" i="136"/>
  <c r="F12" i="136"/>
  <c r="I12" i="136"/>
  <c r="F13" i="136"/>
  <c r="I13" i="136"/>
  <c r="F14" i="136"/>
  <c r="I14" i="136"/>
  <c r="F15" i="136"/>
  <c r="I15" i="136"/>
  <c r="F16" i="136"/>
  <c r="I16" i="136"/>
  <c r="F17" i="136"/>
  <c r="I17" i="136"/>
  <c r="F18" i="136"/>
  <c r="I18" i="136"/>
  <c r="F19" i="136"/>
  <c r="I19" i="136"/>
  <c r="F20" i="136"/>
  <c r="I20" i="136"/>
  <c r="F21" i="136"/>
  <c r="I21" i="136"/>
  <c r="F22" i="136"/>
  <c r="I22" i="136"/>
  <c r="F23" i="136"/>
  <c r="I23" i="136"/>
  <c r="F24" i="136"/>
  <c r="I24" i="136"/>
  <c r="F25" i="136"/>
  <c r="I25" i="136"/>
  <c r="F26" i="136"/>
  <c r="I26" i="136"/>
  <c r="F27" i="136"/>
  <c r="I27" i="136"/>
  <c r="F28" i="136"/>
  <c r="I28" i="136"/>
  <c r="F29" i="136"/>
  <c r="I29" i="136"/>
  <c r="F30" i="136"/>
  <c r="I30" i="136"/>
  <c r="J31" i="136"/>
  <c r="F3" i="135"/>
  <c r="I3" i="135"/>
  <c r="F4" i="135"/>
  <c r="I4" i="135"/>
  <c r="F5" i="135"/>
  <c r="I5" i="135"/>
  <c r="F6" i="135"/>
  <c r="I6" i="135"/>
  <c r="F7" i="135"/>
  <c r="I7" i="135"/>
  <c r="F8" i="135"/>
  <c r="I8" i="135"/>
  <c r="F9" i="135"/>
  <c r="I9" i="135"/>
  <c r="F10" i="135"/>
  <c r="I10" i="135"/>
  <c r="F11" i="135"/>
  <c r="I11" i="135"/>
  <c r="F12" i="135"/>
  <c r="I12" i="135"/>
  <c r="F13" i="135"/>
  <c r="I13" i="135"/>
  <c r="F14" i="135"/>
  <c r="I14" i="135"/>
  <c r="F15" i="135"/>
  <c r="I15" i="135"/>
  <c r="F16" i="135"/>
  <c r="I16" i="135"/>
  <c r="F17" i="135"/>
  <c r="I17" i="135"/>
  <c r="F18" i="135"/>
  <c r="I18" i="135"/>
  <c r="F19" i="135"/>
  <c r="I19" i="135"/>
  <c r="F20" i="135"/>
  <c r="I20" i="135"/>
  <c r="F21" i="135"/>
  <c r="I21" i="135"/>
  <c r="F22" i="135"/>
  <c r="I22" i="135"/>
  <c r="F23" i="135"/>
  <c r="I23" i="135"/>
  <c r="F24" i="135"/>
  <c r="I24" i="135"/>
  <c r="F25" i="135"/>
  <c r="I25" i="135"/>
  <c r="F26" i="135"/>
  <c r="I26" i="135"/>
  <c r="F27" i="135"/>
  <c r="I27" i="135"/>
  <c r="F28" i="135"/>
  <c r="I28" i="135"/>
  <c r="F29" i="135"/>
  <c r="I29" i="135"/>
  <c r="F30" i="135"/>
  <c r="I30" i="135"/>
  <c r="F31" i="135"/>
  <c r="I31" i="135"/>
  <c r="F32" i="135"/>
  <c r="I32" i="135"/>
  <c r="F33" i="135"/>
  <c r="I33" i="135"/>
  <c r="J34" i="135"/>
  <c r="F3" i="133"/>
  <c r="I3" i="133"/>
  <c r="F4" i="133"/>
  <c r="I4" i="133"/>
  <c r="F5" i="133"/>
  <c r="I5" i="133"/>
  <c r="F6" i="133"/>
  <c r="I6" i="133"/>
  <c r="F7" i="133"/>
  <c r="I7" i="133"/>
  <c r="F8" i="133"/>
  <c r="I8" i="133"/>
  <c r="F9" i="133"/>
  <c r="I9" i="133"/>
  <c r="F10" i="133"/>
  <c r="I10" i="133"/>
  <c r="F11" i="133"/>
  <c r="I11" i="133"/>
  <c r="F12" i="133"/>
  <c r="I12" i="133"/>
  <c r="F13" i="133"/>
  <c r="I13" i="133"/>
  <c r="F14" i="133"/>
  <c r="I14" i="133"/>
  <c r="F15" i="133"/>
  <c r="I15" i="133"/>
  <c r="F16" i="133"/>
  <c r="I16" i="133"/>
  <c r="F17" i="133"/>
  <c r="I17" i="133"/>
  <c r="F18" i="133"/>
  <c r="I18" i="133"/>
  <c r="F19" i="133"/>
  <c r="I19" i="133"/>
  <c r="F20" i="133"/>
  <c r="I20" i="133"/>
  <c r="F21" i="133"/>
  <c r="I21" i="133"/>
  <c r="F22" i="133"/>
  <c r="I22" i="133"/>
  <c r="F23" i="133"/>
  <c r="I23" i="133"/>
  <c r="F24" i="133"/>
  <c r="I24" i="133"/>
  <c r="F25" i="133"/>
  <c r="I25" i="133"/>
  <c r="F26" i="133"/>
  <c r="I26" i="133"/>
  <c r="F27" i="133"/>
  <c r="I27" i="133"/>
  <c r="F28" i="133"/>
  <c r="I28" i="133"/>
  <c r="F29" i="133"/>
  <c r="I29" i="133"/>
  <c r="F30" i="133"/>
  <c r="I30" i="133"/>
  <c r="J31" i="133"/>
  <c r="F3" i="130"/>
  <c r="I3" i="130"/>
  <c r="F4" i="130"/>
  <c r="I4" i="130"/>
  <c r="F5" i="130"/>
  <c r="I5" i="130"/>
  <c r="F6" i="130"/>
  <c r="I6" i="130"/>
  <c r="F7" i="130"/>
  <c r="I7" i="130"/>
  <c r="F8" i="130"/>
  <c r="I8" i="130"/>
  <c r="F9" i="130"/>
  <c r="I9" i="130"/>
  <c r="F10" i="130"/>
  <c r="I10" i="130"/>
  <c r="F11" i="130"/>
  <c r="I11" i="130"/>
  <c r="F12" i="130"/>
  <c r="I12" i="130"/>
  <c r="F13" i="130"/>
  <c r="I13" i="130"/>
  <c r="F14" i="130"/>
  <c r="I14" i="130"/>
  <c r="F15" i="130"/>
  <c r="I15" i="130"/>
  <c r="F16" i="130"/>
  <c r="I16" i="130"/>
  <c r="F17" i="130"/>
  <c r="I17" i="130"/>
  <c r="F18" i="130"/>
  <c r="I18" i="130"/>
  <c r="F19" i="130"/>
  <c r="I19" i="130"/>
  <c r="F20" i="130"/>
  <c r="I20" i="130"/>
  <c r="F21" i="130"/>
  <c r="I21" i="130"/>
  <c r="F22" i="130"/>
  <c r="I22" i="130"/>
  <c r="F23" i="130"/>
  <c r="I23" i="130"/>
  <c r="F24" i="130"/>
  <c r="I24" i="130"/>
  <c r="F25" i="130"/>
  <c r="I25" i="130"/>
  <c r="F26" i="130"/>
  <c r="I26" i="130"/>
  <c r="F27" i="130"/>
  <c r="I27" i="130"/>
  <c r="F28" i="130"/>
  <c r="I28" i="130"/>
  <c r="F29" i="130"/>
  <c r="I29" i="130"/>
  <c r="F30" i="130"/>
  <c r="I30" i="130"/>
  <c r="J31" i="130"/>
  <c r="F3" i="129"/>
  <c r="I3" i="129"/>
  <c r="F4" i="129"/>
  <c r="I4" i="129"/>
  <c r="F5" i="129"/>
  <c r="I5" i="129"/>
  <c r="F6" i="129"/>
  <c r="I6" i="129"/>
  <c r="F7" i="129"/>
  <c r="I7" i="129"/>
  <c r="F8" i="129"/>
  <c r="I8" i="129"/>
  <c r="F9" i="129"/>
  <c r="I9" i="129"/>
  <c r="F10" i="129"/>
  <c r="I10" i="129"/>
  <c r="F11" i="129"/>
  <c r="I11" i="129"/>
  <c r="F12" i="129"/>
  <c r="I12" i="129"/>
  <c r="F13" i="129"/>
  <c r="I13" i="129"/>
  <c r="F14" i="129"/>
  <c r="I14" i="129"/>
  <c r="F15" i="129"/>
  <c r="I15" i="129"/>
  <c r="F16" i="129"/>
  <c r="I16" i="129"/>
  <c r="F17" i="129"/>
  <c r="I17" i="129"/>
  <c r="F18" i="129"/>
  <c r="I18" i="129"/>
  <c r="F19" i="129"/>
  <c r="I19" i="129"/>
  <c r="F20" i="129"/>
  <c r="I20" i="129"/>
  <c r="F21" i="129"/>
  <c r="I21" i="129"/>
  <c r="F22" i="129"/>
  <c r="I22" i="129"/>
  <c r="F23" i="129"/>
  <c r="I23" i="129"/>
  <c r="F24" i="129"/>
  <c r="I24" i="129"/>
  <c r="F25" i="129"/>
  <c r="I25" i="129"/>
  <c r="F26" i="129"/>
  <c r="I26" i="129"/>
  <c r="F27" i="129"/>
  <c r="I27" i="129"/>
  <c r="F28" i="129"/>
  <c r="I28" i="129"/>
  <c r="F29" i="129"/>
  <c r="I29" i="129"/>
  <c r="F30" i="129"/>
  <c r="I30" i="129"/>
  <c r="J31" i="129"/>
  <c r="F3" i="128"/>
  <c r="I3" i="128"/>
  <c r="F4" i="128"/>
  <c r="I4" i="128"/>
  <c r="F5" i="128"/>
  <c r="I5" i="128"/>
  <c r="F6" i="128"/>
  <c r="I6" i="128"/>
  <c r="F7" i="128"/>
  <c r="I7" i="128"/>
  <c r="F8" i="128"/>
  <c r="I8" i="128"/>
  <c r="F9" i="128"/>
  <c r="I9" i="128"/>
  <c r="F10" i="128"/>
  <c r="I10" i="128"/>
  <c r="F11" i="128"/>
  <c r="I11" i="128"/>
  <c r="F12" i="128"/>
  <c r="I12" i="128"/>
  <c r="F13" i="128"/>
  <c r="I13" i="128"/>
  <c r="F14" i="128"/>
  <c r="I14" i="128"/>
  <c r="F15" i="128"/>
  <c r="I15" i="128"/>
  <c r="F16" i="128"/>
  <c r="I16" i="128"/>
  <c r="F17" i="128"/>
  <c r="I17" i="128"/>
  <c r="F18" i="128"/>
  <c r="I18" i="128"/>
  <c r="F19" i="128"/>
  <c r="I19" i="128"/>
  <c r="F20" i="128"/>
  <c r="I20" i="128"/>
  <c r="F21" i="128"/>
  <c r="I21" i="128"/>
  <c r="F22" i="128"/>
  <c r="I22" i="128"/>
  <c r="F23" i="128"/>
  <c r="I23" i="128"/>
  <c r="F24" i="128"/>
  <c r="I24" i="128"/>
  <c r="F25" i="128"/>
  <c r="I25" i="128"/>
  <c r="F26" i="128"/>
  <c r="I26" i="128"/>
  <c r="F27" i="128"/>
  <c r="I27" i="128"/>
  <c r="F28" i="128"/>
  <c r="I28" i="128"/>
  <c r="F29" i="128"/>
  <c r="I29" i="128"/>
  <c r="F30" i="128"/>
  <c r="I30" i="128"/>
  <c r="J31" i="128"/>
  <c r="F3" i="127"/>
  <c r="I3" i="127"/>
  <c r="F4" i="127"/>
  <c r="I4" i="127"/>
  <c r="F5" i="127"/>
  <c r="I5" i="127"/>
  <c r="F6" i="127"/>
  <c r="I6" i="127"/>
  <c r="F7" i="127"/>
  <c r="I7" i="127"/>
  <c r="F8" i="127"/>
  <c r="I8" i="127"/>
  <c r="F9" i="127"/>
  <c r="I9" i="127"/>
  <c r="F10" i="127"/>
  <c r="I10" i="127"/>
  <c r="F11" i="127"/>
  <c r="I11" i="127"/>
  <c r="F12" i="127"/>
  <c r="I12" i="127"/>
  <c r="F13" i="127"/>
  <c r="I13" i="127"/>
  <c r="F14" i="127"/>
  <c r="I14" i="127"/>
  <c r="F15" i="127"/>
  <c r="I15" i="127"/>
  <c r="F16" i="127"/>
  <c r="I16" i="127"/>
  <c r="F17" i="127"/>
  <c r="I17" i="127"/>
  <c r="F18" i="127"/>
  <c r="I18" i="127"/>
  <c r="F19" i="127"/>
  <c r="I19" i="127"/>
  <c r="F20" i="127"/>
  <c r="I20" i="127"/>
  <c r="F21" i="127"/>
  <c r="I21" i="127"/>
  <c r="F22" i="127"/>
  <c r="I22" i="127"/>
  <c r="F23" i="127"/>
  <c r="I23" i="127"/>
  <c r="F24" i="127"/>
  <c r="I24" i="127"/>
  <c r="F25" i="127"/>
  <c r="I25" i="127"/>
  <c r="F26" i="127"/>
  <c r="I26" i="127"/>
  <c r="F27" i="127"/>
  <c r="I27" i="127"/>
  <c r="F28" i="127"/>
  <c r="I28" i="127"/>
  <c r="F29" i="127"/>
  <c r="I29" i="127"/>
  <c r="F30" i="127"/>
  <c r="I30" i="127"/>
  <c r="J31" i="127"/>
  <c r="F3" i="131"/>
  <c r="I3" i="131"/>
  <c r="F4" i="131"/>
  <c r="I4" i="131"/>
  <c r="F5" i="131"/>
  <c r="I5" i="131"/>
  <c r="F6" i="131"/>
  <c r="I6" i="131"/>
  <c r="F7" i="131"/>
  <c r="I7" i="131"/>
  <c r="F8" i="131"/>
  <c r="I8" i="131"/>
  <c r="F9" i="131"/>
  <c r="I9" i="131"/>
  <c r="F10" i="131"/>
  <c r="I10" i="131"/>
  <c r="F11" i="131"/>
  <c r="I11" i="131"/>
  <c r="F12" i="131"/>
  <c r="I12" i="131"/>
  <c r="F13" i="131"/>
  <c r="I13" i="131"/>
  <c r="F14" i="131"/>
  <c r="I14" i="131"/>
  <c r="F15" i="131"/>
  <c r="I15" i="131"/>
  <c r="F16" i="131"/>
  <c r="I16" i="131"/>
  <c r="F17" i="131"/>
  <c r="I17" i="131"/>
  <c r="F18" i="131"/>
  <c r="I18" i="131"/>
  <c r="F19" i="131"/>
  <c r="I19" i="131"/>
  <c r="F20" i="131"/>
  <c r="I20" i="131"/>
  <c r="F21" i="131"/>
  <c r="I21" i="131"/>
  <c r="F22" i="131"/>
  <c r="I22" i="131"/>
  <c r="F23" i="131"/>
  <c r="I23" i="131"/>
  <c r="F24" i="131"/>
  <c r="I24" i="131"/>
  <c r="F25" i="131"/>
  <c r="I25" i="131"/>
  <c r="F26" i="131"/>
  <c r="I26" i="131"/>
  <c r="F27" i="131"/>
  <c r="I27" i="131"/>
  <c r="F28" i="131"/>
  <c r="I28" i="131"/>
  <c r="F29" i="131"/>
  <c r="I29" i="131"/>
  <c r="F30" i="131"/>
  <c r="I30" i="131"/>
  <c r="F31" i="131"/>
  <c r="I31" i="131"/>
  <c r="F32" i="131"/>
  <c r="I32" i="131"/>
  <c r="F33" i="131"/>
  <c r="I33" i="131"/>
  <c r="J34" i="131"/>
  <c r="F3" i="124"/>
  <c r="I3" i="124"/>
  <c r="F4" i="124"/>
  <c r="I4" i="124"/>
  <c r="F5" i="124"/>
  <c r="I5" i="124"/>
  <c r="F6" i="124"/>
  <c r="I6" i="124"/>
  <c r="F7" i="124"/>
  <c r="I7" i="124"/>
  <c r="F8" i="124"/>
  <c r="I8" i="124"/>
  <c r="F9" i="124"/>
  <c r="I9" i="124"/>
  <c r="F10" i="124"/>
  <c r="I10" i="124"/>
  <c r="F11" i="124"/>
  <c r="I11" i="124"/>
  <c r="F12" i="124"/>
  <c r="I12" i="124"/>
  <c r="F13" i="124"/>
  <c r="I13" i="124"/>
  <c r="F14" i="124"/>
  <c r="I14" i="124"/>
  <c r="F15" i="124"/>
  <c r="I15" i="124"/>
  <c r="F16" i="124"/>
  <c r="I16" i="124"/>
  <c r="F17" i="124"/>
  <c r="I17" i="124"/>
  <c r="F18" i="124"/>
  <c r="I18" i="124"/>
  <c r="F19" i="124"/>
  <c r="I19" i="124"/>
  <c r="F20" i="124"/>
  <c r="I20" i="124"/>
  <c r="F21" i="124"/>
  <c r="I21" i="124"/>
  <c r="F22" i="124"/>
  <c r="I22" i="124"/>
  <c r="F23" i="124"/>
  <c r="I23" i="124"/>
  <c r="F24" i="124"/>
  <c r="I24" i="124"/>
  <c r="F25" i="124"/>
  <c r="I25" i="124"/>
  <c r="F26" i="124"/>
  <c r="I26" i="124"/>
  <c r="F27" i="124"/>
  <c r="I27" i="124"/>
  <c r="F28" i="124"/>
  <c r="I28" i="124"/>
  <c r="F29" i="124"/>
  <c r="I29" i="124"/>
  <c r="F30" i="124"/>
  <c r="I30" i="124"/>
  <c r="J31" i="124"/>
  <c r="F3" i="123"/>
  <c r="I3" i="123"/>
  <c r="F4" i="123"/>
  <c r="I4" i="123"/>
  <c r="F5" i="123"/>
  <c r="I5" i="123"/>
  <c r="F6" i="123"/>
  <c r="I6" i="123"/>
  <c r="F7" i="123"/>
  <c r="I7" i="123"/>
  <c r="F8" i="123"/>
  <c r="I8" i="123"/>
  <c r="F9" i="123"/>
  <c r="I9" i="123"/>
  <c r="F10" i="123"/>
  <c r="I10" i="123"/>
  <c r="F11" i="123"/>
  <c r="I11" i="123"/>
  <c r="F12" i="123"/>
  <c r="I12" i="123"/>
  <c r="F13" i="123"/>
  <c r="I13" i="123"/>
  <c r="F14" i="123"/>
  <c r="I14" i="123"/>
  <c r="F15" i="123"/>
  <c r="I15" i="123"/>
  <c r="F16" i="123"/>
  <c r="I16" i="123"/>
  <c r="F17" i="123"/>
  <c r="I17" i="123"/>
  <c r="F18" i="123"/>
  <c r="I18" i="123"/>
  <c r="F19" i="123"/>
  <c r="I19" i="123"/>
  <c r="F20" i="123"/>
  <c r="I20" i="123"/>
  <c r="F21" i="123"/>
  <c r="I21" i="123"/>
  <c r="F22" i="123"/>
  <c r="I22" i="123"/>
  <c r="F23" i="123"/>
  <c r="I23" i="123"/>
  <c r="F24" i="123"/>
  <c r="I24" i="123"/>
  <c r="F25" i="123"/>
  <c r="I25" i="123"/>
  <c r="F26" i="123"/>
  <c r="I26" i="123"/>
  <c r="F27" i="123"/>
  <c r="I27" i="123"/>
  <c r="F28" i="123"/>
  <c r="I28" i="123"/>
  <c r="F29" i="123"/>
  <c r="I29" i="123"/>
  <c r="F30" i="123"/>
  <c r="I30" i="123"/>
  <c r="J31" i="123"/>
  <c r="G3" i="122"/>
  <c r="J3" i="122"/>
  <c r="G4" i="122"/>
  <c r="J4" i="122"/>
  <c r="G5" i="122"/>
  <c r="J5" i="122"/>
  <c r="G6" i="122"/>
  <c r="J6" i="122"/>
  <c r="G7" i="122"/>
  <c r="J7" i="122"/>
  <c r="G8" i="122"/>
  <c r="J8" i="122"/>
  <c r="G9" i="122"/>
  <c r="J9" i="122"/>
  <c r="G10" i="122"/>
  <c r="J10" i="122"/>
  <c r="G11" i="122"/>
  <c r="J11" i="122"/>
  <c r="G12" i="122"/>
  <c r="J12" i="122"/>
  <c r="G15" i="122"/>
  <c r="J15" i="122"/>
  <c r="G13" i="122"/>
  <c r="J13" i="122"/>
  <c r="G14" i="122"/>
  <c r="J14" i="122"/>
  <c r="G17" i="122"/>
  <c r="J17" i="122"/>
  <c r="G16" i="122"/>
  <c r="J16" i="122"/>
  <c r="G18" i="122"/>
  <c r="J18" i="122"/>
  <c r="G19" i="122"/>
  <c r="J19" i="122"/>
  <c r="G20" i="122"/>
  <c r="J20" i="122"/>
  <c r="G21" i="122"/>
  <c r="J21" i="122"/>
  <c r="G22" i="122"/>
  <c r="J22" i="122"/>
  <c r="G23" i="122"/>
  <c r="J23" i="122"/>
  <c r="G24" i="122"/>
  <c r="J24" i="122"/>
  <c r="G25" i="122"/>
  <c r="J25" i="122"/>
  <c r="G26" i="122"/>
  <c r="J26" i="122"/>
  <c r="G27" i="122"/>
  <c r="J27" i="122"/>
  <c r="G28" i="122"/>
  <c r="J28" i="122"/>
  <c r="G29" i="122"/>
  <c r="J29" i="122"/>
  <c r="G30" i="122"/>
  <c r="J30" i="122"/>
  <c r="K31" i="122"/>
  <c r="F3" i="121"/>
  <c r="I3" i="121"/>
  <c r="F4" i="121"/>
  <c r="I4" i="121"/>
  <c r="F5" i="121"/>
  <c r="I5" i="121"/>
  <c r="F6" i="121"/>
  <c r="I6" i="121"/>
  <c r="F7" i="121"/>
  <c r="I7" i="121"/>
  <c r="F8" i="121"/>
  <c r="I8" i="121"/>
  <c r="F9" i="121"/>
  <c r="I9" i="121"/>
  <c r="F10" i="121"/>
  <c r="I10" i="121"/>
  <c r="F11" i="121"/>
  <c r="I11" i="121"/>
  <c r="F12" i="121"/>
  <c r="I12" i="121"/>
  <c r="F13" i="121"/>
  <c r="I13" i="121"/>
  <c r="F14" i="121"/>
  <c r="I14" i="121"/>
  <c r="F15" i="121"/>
  <c r="I15" i="121"/>
  <c r="F16" i="121"/>
  <c r="I16" i="121"/>
  <c r="F17" i="121"/>
  <c r="I17" i="121"/>
  <c r="F18" i="121"/>
  <c r="I18" i="121"/>
  <c r="F19" i="121"/>
  <c r="I19" i="121"/>
  <c r="F20" i="121"/>
  <c r="I20" i="121"/>
  <c r="F21" i="121"/>
  <c r="I21" i="121"/>
  <c r="F22" i="121"/>
  <c r="I22" i="121"/>
  <c r="F23" i="121"/>
  <c r="I23" i="121"/>
  <c r="F24" i="121"/>
  <c r="I24" i="121"/>
  <c r="F25" i="121"/>
  <c r="I25" i="121"/>
  <c r="F26" i="121"/>
  <c r="I26" i="121"/>
  <c r="F27" i="121"/>
  <c r="I27" i="121"/>
  <c r="F28" i="121"/>
  <c r="I28" i="121"/>
  <c r="F29" i="121"/>
  <c r="I29" i="121"/>
  <c r="F30" i="121"/>
  <c r="I30" i="121"/>
  <c r="J31" i="121"/>
  <c r="F3" i="120"/>
  <c r="I3" i="120"/>
  <c r="F4" i="120"/>
  <c r="I4" i="120"/>
  <c r="F5" i="120"/>
  <c r="I5" i="120"/>
  <c r="F6" i="120"/>
  <c r="I6" i="120"/>
  <c r="F7" i="120"/>
  <c r="I7" i="120"/>
  <c r="F8" i="120"/>
  <c r="I8" i="120"/>
  <c r="F9" i="120"/>
  <c r="I9" i="120"/>
  <c r="F10" i="120"/>
  <c r="I10" i="120"/>
  <c r="F11" i="120"/>
  <c r="I11" i="120"/>
  <c r="F12" i="120"/>
  <c r="I12" i="120"/>
  <c r="F13" i="120"/>
  <c r="I13" i="120"/>
  <c r="F14" i="120"/>
  <c r="I14" i="120"/>
  <c r="F15" i="120"/>
  <c r="I15" i="120"/>
  <c r="F16" i="120"/>
  <c r="I16" i="120"/>
  <c r="F17" i="120"/>
  <c r="I17" i="120"/>
  <c r="F18" i="120"/>
  <c r="I18" i="120"/>
  <c r="F19" i="120"/>
  <c r="I19" i="120"/>
  <c r="F20" i="120"/>
  <c r="I20" i="120"/>
  <c r="F21" i="120"/>
  <c r="I21" i="120"/>
  <c r="F22" i="120"/>
  <c r="I22" i="120"/>
  <c r="F23" i="120"/>
  <c r="I23" i="120"/>
  <c r="F24" i="120"/>
  <c r="I24" i="120"/>
  <c r="F25" i="120"/>
  <c r="I25" i="120"/>
  <c r="F26" i="120"/>
  <c r="I26" i="120"/>
  <c r="F27" i="120"/>
  <c r="I27" i="120"/>
  <c r="F28" i="120"/>
  <c r="I28" i="120"/>
  <c r="F29" i="120"/>
  <c r="I29" i="120"/>
  <c r="F30" i="120"/>
  <c r="I30" i="120"/>
  <c r="F31" i="120"/>
  <c r="I31" i="120"/>
  <c r="F32" i="120"/>
  <c r="I32" i="120"/>
  <c r="F33" i="120"/>
  <c r="I33" i="120"/>
  <c r="F34" i="120"/>
  <c r="I34" i="120"/>
  <c r="F35" i="120"/>
  <c r="I35" i="120"/>
  <c r="F36" i="120"/>
  <c r="I36" i="120"/>
  <c r="F37" i="120"/>
  <c r="I37" i="120"/>
  <c r="F38" i="120"/>
  <c r="I38" i="120"/>
  <c r="F39" i="120"/>
  <c r="I39" i="120"/>
  <c r="J40" i="120"/>
  <c r="F3" i="119"/>
  <c r="I3" i="119"/>
  <c r="F4" i="119"/>
  <c r="I4" i="119"/>
  <c r="F5" i="119"/>
  <c r="I5" i="119"/>
  <c r="F6" i="119"/>
  <c r="I6" i="119"/>
  <c r="F7" i="119"/>
  <c r="I7" i="119"/>
  <c r="F8" i="119"/>
  <c r="I8" i="119"/>
  <c r="F9" i="119"/>
  <c r="I9" i="119"/>
  <c r="F10" i="119"/>
  <c r="I10" i="119"/>
  <c r="F11" i="119"/>
  <c r="I11" i="119"/>
  <c r="F12" i="119"/>
  <c r="I12" i="119"/>
  <c r="F13" i="119"/>
  <c r="I13" i="119"/>
  <c r="F14" i="119"/>
  <c r="I14" i="119"/>
  <c r="F15" i="119"/>
  <c r="I15" i="119"/>
  <c r="F16" i="119"/>
  <c r="I16" i="119"/>
  <c r="F17" i="119"/>
  <c r="I17" i="119"/>
  <c r="F18" i="119"/>
  <c r="I18" i="119"/>
  <c r="F19" i="119"/>
  <c r="I19" i="119"/>
  <c r="F20" i="119"/>
  <c r="I20" i="119"/>
  <c r="F21" i="119"/>
  <c r="I21" i="119"/>
  <c r="F22" i="119"/>
  <c r="I22" i="119"/>
  <c r="F23" i="119"/>
  <c r="I23" i="119"/>
  <c r="F24" i="119"/>
  <c r="I24" i="119"/>
  <c r="F25" i="119"/>
  <c r="I25" i="119"/>
  <c r="F26" i="119"/>
  <c r="I26" i="119"/>
  <c r="F27" i="119"/>
  <c r="I27" i="119"/>
  <c r="F28" i="119"/>
  <c r="I28" i="119"/>
  <c r="F29" i="119"/>
  <c r="I29" i="119"/>
  <c r="F30" i="119"/>
  <c r="I30" i="119"/>
  <c r="J31" i="119"/>
  <c r="F3" i="118"/>
  <c r="I3" i="118"/>
  <c r="F4" i="118"/>
  <c r="I4" i="118"/>
  <c r="F5" i="118"/>
  <c r="I5" i="118"/>
  <c r="F6" i="118"/>
  <c r="I6" i="118"/>
  <c r="F7" i="118"/>
  <c r="I7" i="118"/>
  <c r="F8" i="118"/>
  <c r="I8" i="118"/>
  <c r="F9" i="118"/>
  <c r="I9" i="118"/>
  <c r="F10" i="118"/>
  <c r="I10" i="118"/>
  <c r="F11" i="118"/>
  <c r="I11" i="118"/>
  <c r="F12" i="118"/>
  <c r="I12" i="118"/>
  <c r="F13" i="118"/>
  <c r="I13" i="118"/>
  <c r="F14" i="118"/>
  <c r="I14" i="118"/>
  <c r="F15" i="118"/>
  <c r="I15" i="118"/>
  <c r="F16" i="118"/>
  <c r="I16" i="118"/>
  <c r="F17" i="118"/>
  <c r="I17" i="118"/>
  <c r="F18" i="118"/>
  <c r="I18" i="118"/>
  <c r="F19" i="118"/>
  <c r="I19" i="118"/>
  <c r="F20" i="118"/>
  <c r="I20" i="118"/>
  <c r="F21" i="118"/>
  <c r="I21" i="118"/>
  <c r="F22" i="118"/>
  <c r="I22" i="118"/>
  <c r="F23" i="118"/>
  <c r="I23" i="118"/>
  <c r="F24" i="118"/>
  <c r="I24" i="118"/>
  <c r="F25" i="118"/>
  <c r="I25" i="118"/>
  <c r="F26" i="118"/>
  <c r="I26" i="118"/>
  <c r="F27" i="118"/>
  <c r="I27" i="118"/>
  <c r="F28" i="118"/>
  <c r="I28" i="118"/>
  <c r="F29" i="118"/>
  <c r="I29" i="118"/>
  <c r="F30" i="118"/>
  <c r="I30" i="118"/>
  <c r="J31" i="118"/>
  <c r="F3" i="117"/>
  <c r="I3" i="117"/>
  <c r="F4" i="117"/>
  <c r="I4" i="117"/>
  <c r="F5" i="117"/>
  <c r="I5" i="117"/>
  <c r="F6" i="117"/>
  <c r="I6" i="117"/>
  <c r="F7" i="117"/>
  <c r="I7" i="117"/>
  <c r="F8" i="117"/>
  <c r="I8" i="117"/>
  <c r="F9" i="117"/>
  <c r="I9" i="117"/>
  <c r="F10" i="117"/>
  <c r="I10" i="117"/>
  <c r="F11" i="117"/>
  <c r="I11" i="117"/>
  <c r="F12" i="117"/>
  <c r="I12" i="117"/>
  <c r="F13" i="117"/>
  <c r="I13" i="117"/>
  <c r="F14" i="117"/>
  <c r="I14" i="117"/>
  <c r="F15" i="117"/>
  <c r="I15" i="117"/>
  <c r="F16" i="117"/>
  <c r="I16" i="117"/>
  <c r="F17" i="117"/>
  <c r="I17" i="117"/>
  <c r="F18" i="117"/>
  <c r="I18" i="117"/>
  <c r="F19" i="117"/>
  <c r="I19" i="117"/>
  <c r="F20" i="117"/>
  <c r="I20" i="117"/>
  <c r="F21" i="117"/>
  <c r="I21" i="117"/>
  <c r="F22" i="117"/>
  <c r="I22" i="117"/>
  <c r="F23" i="117"/>
  <c r="I23" i="117"/>
  <c r="F24" i="117"/>
  <c r="I24" i="117"/>
  <c r="F25" i="117"/>
  <c r="I25" i="117"/>
  <c r="F26" i="117"/>
  <c r="I26" i="117"/>
  <c r="F27" i="117"/>
  <c r="I27" i="117"/>
  <c r="F28" i="117"/>
  <c r="I28" i="117"/>
  <c r="F29" i="117"/>
  <c r="I29" i="117"/>
  <c r="F30" i="117"/>
  <c r="I30" i="117"/>
  <c r="J31" i="117"/>
  <c r="F3" i="116"/>
  <c r="I3" i="116"/>
  <c r="F4" i="116"/>
  <c r="I4" i="116"/>
  <c r="F5" i="116"/>
  <c r="I5" i="116"/>
  <c r="F6" i="116"/>
  <c r="I6" i="116"/>
  <c r="F7" i="116"/>
  <c r="I7" i="116"/>
  <c r="F8" i="116"/>
  <c r="I8" i="116"/>
  <c r="F9" i="116"/>
  <c r="I9" i="116"/>
  <c r="F10" i="116"/>
  <c r="I10" i="116"/>
  <c r="F11" i="116"/>
  <c r="I11" i="116"/>
  <c r="F12" i="116"/>
  <c r="I12" i="116"/>
  <c r="F13" i="116"/>
  <c r="I13" i="116"/>
  <c r="F14" i="116"/>
  <c r="I14" i="116"/>
  <c r="F15" i="116"/>
  <c r="I15" i="116"/>
  <c r="F16" i="116"/>
  <c r="I16" i="116"/>
  <c r="F17" i="116"/>
  <c r="I17" i="116"/>
  <c r="F18" i="116"/>
  <c r="I18" i="116"/>
  <c r="F19" i="116"/>
  <c r="I19" i="116"/>
  <c r="F20" i="116"/>
  <c r="I20" i="116"/>
  <c r="F21" i="116"/>
  <c r="I21" i="116"/>
  <c r="F22" i="116"/>
  <c r="I22" i="116"/>
  <c r="F23" i="116"/>
  <c r="I23" i="116"/>
  <c r="F24" i="116"/>
  <c r="I24" i="116"/>
  <c r="F25" i="116"/>
  <c r="I25" i="116"/>
  <c r="F26" i="116"/>
  <c r="I26" i="116"/>
  <c r="F27" i="116"/>
  <c r="I27" i="116"/>
  <c r="F28" i="116"/>
  <c r="I28" i="116"/>
  <c r="F29" i="116"/>
  <c r="I29" i="116"/>
  <c r="F30" i="116"/>
  <c r="I30" i="116"/>
  <c r="F31" i="116"/>
  <c r="I31" i="116"/>
  <c r="F32" i="116"/>
  <c r="I32" i="116"/>
  <c r="F33" i="116"/>
  <c r="I33" i="116"/>
  <c r="J34" i="116"/>
  <c r="F3" i="115"/>
  <c r="I3" i="115"/>
  <c r="F4" i="115"/>
  <c r="I4" i="115"/>
  <c r="F5" i="115"/>
  <c r="I5" i="115"/>
  <c r="F6" i="115"/>
  <c r="I6" i="115"/>
  <c r="F7" i="115"/>
  <c r="I7" i="115"/>
  <c r="F8" i="115"/>
  <c r="I8" i="115"/>
  <c r="F9" i="115"/>
  <c r="I9" i="115"/>
  <c r="F10" i="115"/>
  <c r="I10" i="115"/>
  <c r="F11" i="115"/>
  <c r="I11" i="115"/>
  <c r="F12" i="115"/>
  <c r="I12" i="115"/>
  <c r="F13" i="115"/>
  <c r="I13" i="115"/>
  <c r="F14" i="115"/>
  <c r="I14" i="115"/>
  <c r="F15" i="115"/>
  <c r="I15" i="115"/>
  <c r="F16" i="115"/>
  <c r="I16" i="115"/>
  <c r="F17" i="115"/>
  <c r="I17" i="115"/>
  <c r="F18" i="115"/>
  <c r="I18" i="115"/>
  <c r="F19" i="115"/>
  <c r="I19" i="115"/>
  <c r="F20" i="115"/>
  <c r="I20" i="115"/>
  <c r="F21" i="115"/>
  <c r="I21" i="115"/>
  <c r="F22" i="115"/>
  <c r="I22" i="115"/>
  <c r="F23" i="115"/>
  <c r="I23" i="115"/>
  <c r="F24" i="115"/>
  <c r="I24" i="115"/>
  <c r="F25" i="115"/>
  <c r="I25" i="115"/>
  <c r="F26" i="115"/>
  <c r="I26" i="115"/>
  <c r="F27" i="115"/>
  <c r="I27" i="115"/>
  <c r="F28" i="115"/>
  <c r="I28" i="115"/>
  <c r="F29" i="115"/>
  <c r="I29" i="115"/>
  <c r="F30" i="115"/>
  <c r="I30" i="115"/>
  <c r="J31" i="115"/>
  <c r="F3" i="126"/>
  <c r="I3" i="126"/>
  <c r="F4" i="126"/>
  <c r="I4" i="126"/>
  <c r="F5" i="126"/>
  <c r="I5" i="126"/>
  <c r="F6" i="126"/>
  <c r="I6" i="126"/>
  <c r="F7" i="126"/>
  <c r="I7" i="126"/>
  <c r="F8" i="126"/>
  <c r="I8" i="126"/>
  <c r="F9" i="126"/>
  <c r="I9" i="126"/>
  <c r="F10" i="126"/>
  <c r="I10" i="126"/>
  <c r="F11" i="126"/>
  <c r="I11" i="126"/>
  <c r="F12" i="126"/>
  <c r="I12" i="126"/>
  <c r="F13" i="126"/>
  <c r="I13" i="126"/>
  <c r="F14" i="126"/>
  <c r="I14" i="126"/>
  <c r="F15" i="126"/>
  <c r="I15" i="126"/>
  <c r="F16" i="126"/>
  <c r="I16" i="126"/>
  <c r="F17" i="126"/>
  <c r="I17" i="126"/>
  <c r="F18" i="126"/>
  <c r="I18" i="126"/>
  <c r="F19" i="126"/>
  <c r="I19" i="126"/>
  <c r="F20" i="126"/>
  <c r="I20" i="126"/>
  <c r="F21" i="126"/>
  <c r="I21" i="126"/>
  <c r="F22" i="126"/>
  <c r="I22" i="126"/>
  <c r="F23" i="126"/>
  <c r="I23" i="126"/>
  <c r="F24" i="126"/>
  <c r="I24" i="126"/>
  <c r="F25" i="126"/>
  <c r="I25" i="126"/>
  <c r="F26" i="126"/>
  <c r="I26" i="126"/>
  <c r="F27" i="126"/>
  <c r="I27" i="126"/>
  <c r="F28" i="126"/>
  <c r="I28" i="126"/>
  <c r="F29" i="126"/>
  <c r="I29" i="126"/>
  <c r="F30" i="126"/>
  <c r="I30" i="126"/>
  <c r="J31" i="126"/>
  <c r="F3" i="114"/>
  <c r="I3" i="114"/>
  <c r="F4" i="114"/>
  <c r="I4" i="114"/>
  <c r="F5" i="114"/>
  <c r="I5" i="114"/>
  <c r="F6" i="114"/>
  <c r="I6" i="114"/>
  <c r="F7" i="114"/>
  <c r="I7" i="114"/>
  <c r="F8" i="114"/>
  <c r="I8" i="114"/>
  <c r="F9" i="114"/>
  <c r="I9" i="114"/>
  <c r="F10" i="114"/>
  <c r="I10" i="114"/>
  <c r="F11" i="114"/>
  <c r="I11" i="114"/>
  <c r="F12" i="114"/>
  <c r="I12" i="114"/>
  <c r="F13" i="114"/>
  <c r="I13" i="114"/>
  <c r="F14" i="114"/>
  <c r="I14" i="114"/>
  <c r="F15" i="114"/>
  <c r="I15" i="114"/>
  <c r="F16" i="114"/>
  <c r="I16" i="114"/>
  <c r="F17" i="114"/>
  <c r="I17" i="114"/>
  <c r="F18" i="114"/>
  <c r="I18" i="114"/>
  <c r="F19" i="114"/>
  <c r="I19" i="114"/>
  <c r="F20" i="114"/>
  <c r="I20" i="114"/>
  <c r="F21" i="114"/>
  <c r="I21" i="114"/>
  <c r="F22" i="114"/>
  <c r="I22" i="114"/>
  <c r="F23" i="114"/>
  <c r="I23" i="114"/>
  <c r="F24" i="114"/>
  <c r="I24" i="114"/>
  <c r="F25" i="114"/>
  <c r="I25" i="114"/>
  <c r="F26" i="114"/>
  <c r="I26" i="114"/>
  <c r="F27" i="114"/>
  <c r="I27" i="114"/>
  <c r="F28" i="114"/>
  <c r="I28" i="114"/>
  <c r="F29" i="114"/>
  <c r="I29" i="114"/>
  <c r="F30" i="114"/>
  <c r="I30" i="114"/>
  <c r="F31" i="114"/>
  <c r="I31" i="114"/>
  <c r="F32" i="114"/>
  <c r="I32" i="114"/>
  <c r="F33" i="114"/>
  <c r="I33" i="114"/>
  <c r="F34" i="114"/>
  <c r="I34" i="114"/>
  <c r="F35" i="114"/>
  <c r="I35" i="114"/>
  <c r="F36" i="114"/>
  <c r="I36" i="114"/>
  <c r="F37" i="114"/>
  <c r="I37" i="114"/>
  <c r="F38" i="114"/>
  <c r="I38" i="114"/>
  <c r="F39" i="114"/>
  <c r="I39" i="114"/>
  <c r="F40" i="114"/>
  <c r="I40" i="114"/>
  <c r="F41" i="114"/>
  <c r="I41" i="114"/>
  <c r="F43" i="114"/>
  <c r="I43" i="114"/>
  <c r="F44" i="114"/>
  <c r="I44" i="114"/>
  <c r="J45" i="114"/>
  <c r="F3" i="113"/>
  <c r="I3" i="113"/>
  <c r="F4" i="113"/>
  <c r="I4" i="113"/>
  <c r="F5" i="113"/>
  <c r="I5" i="113"/>
  <c r="F6" i="113"/>
  <c r="I6" i="113"/>
  <c r="F7" i="113"/>
  <c r="I7" i="113"/>
  <c r="F8" i="113"/>
  <c r="I8" i="113"/>
  <c r="F9" i="113"/>
  <c r="I9" i="113"/>
  <c r="F10" i="113"/>
  <c r="I10" i="113"/>
  <c r="F11" i="113"/>
  <c r="I11" i="113"/>
  <c r="F12" i="113"/>
  <c r="I12" i="113"/>
  <c r="F13" i="113"/>
  <c r="I13" i="113"/>
  <c r="F14" i="113"/>
  <c r="I14" i="113"/>
  <c r="F15" i="113"/>
  <c r="I15" i="113"/>
  <c r="F16" i="113"/>
  <c r="I16" i="113"/>
  <c r="F17" i="113"/>
  <c r="I17" i="113"/>
  <c r="F18" i="113"/>
  <c r="I18" i="113"/>
  <c r="F19" i="113"/>
  <c r="I19" i="113"/>
  <c r="F20" i="113"/>
  <c r="I20" i="113"/>
  <c r="F21" i="113"/>
  <c r="I21" i="113"/>
  <c r="F22" i="113"/>
  <c r="I22" i="113"/>
  <c r="F23" i="113"/>
  <c r="I23" i="113"/>
  <c r="F24" i="113"/>
  <c r="I24" i="113"/>
  <c r="F25" i="113"/>
  <c r="I25" i="113"/>
  <c r="F26" i="113"/>
  <c r="I26" i="113"/>
  <c r="F27" i="113"/>
  <c r="I27" i="113"/>
  <c r="F28" i="113"/>
  <c r="I28" i="113"/>
  <c r="J29" i="113"/>
  <c r="F3" i="106"/>
  <c r="I3" i="106"/>
  <c r="F4" i="106"/>
  <c r="I4" i="106"/>
  <c r="F5" i="106"/>
  <c r="I5" i="106"/>
  <c r="F6" i="106"/>
  <c r="I6" i="106"/>
  <c r="F7" i="106"/>
  <c r="I7" i="106"/>
  <c r="F8" i="106"/>
  <c r="I8" i="106"/>
  <c r="F9" i="106"/>
  <c r="I9" i="106"/>
  <c r="F10" i="106"/>
  <c r="I10" i="106"/>
  <c r="F11" i="106"/>
  <c r="I11" i="106"/>
  <c r="F12" i="106"/>
  <c r="I12" i="106"/>
  <c r="F13" i="106"/>
  <c r="I13" i="106"/>
  <c r="F14" i="106"/>
  <c r="I14" i="106"/>
  <c r="F15" i="106"/>
  <c r="I15" i="106"/>
  <c r="F16" i="106"/>
  <c r="I16" i="106"/>
  <c r="F17" i="106"/>
  <c r="I17" i="106"/>
  <c r="F18" i="106"/>
  <c r="I18" i="106"/>
  <c r="F19" i="106"/>
  <c r="I19" i="106"/>
  <c r="F20" i="106"/>
  <c r="I20" i="106"/>
  <c r="F21" i="106"/>
  <c r="I21" i="106"/>
  <c r="F22" i="106"/>
  <c r="I22" i="106"/>
  <c r="F23" i="106"/>
  <c r="I23" i="106"/>
  <c r="F24" i="106"/>
  <c r="I24" i="106"/>
  <c r="F25" i="106"/>
  <c r="I25" i="106"/>
  <c r="F26" i="106"/>
  <c r="I26" i="106"/>
  <c r="F27" i="106"/>
  <c r="I27" i="106"/>
  <c r="F28" i="106"/>
  <c r="I28" i="106"/>
  <c r="F29" i="106"/>
  <c r="I29" i="106"/>
  <c r="F30" i="106"/>
  <c r="I30" i="106"/>
  <c r="J31" i="106"/>
  <c r="F3" i="87"/>
  <c r="I3" i="87"/>
  <c r="F4" i="87"/>
  <c r="I4" i="87"/>
  <c r="F5" i="87"/>
  <c r="I5" i="87"/>
  <c r="F6" i="87"/>
  <c r="I6" i="87"/>
  <c r="F7" i="87"/>
  <c r="I7" i="87"/>
  <c r="F8" i="87"/>
  <c r="I8" i="87"/>
  <c r="F9" i="87"/>
  <c r="I9" i="87"/>
  <c r="F10" i="87"/>
  <c r="I10" i="87"/>
  <c r="F11" i="87"/>
  <c r="I11" i="87"/>
  <c r="F12" i="87"/>
  <c r="I12" i="87"/>
  <c r="F13" i="87"/>
  <c r="I13" i="87"/>
  <c r="F14" i="87"/>
  <c r="I14" i="87"/>
  <c r="F15" i="87"/>
  <c r="I15" i="87"/>
  <c r="F16" i="87"/>
  <c r="I16" i="87"/>
  <c r="F17" i="87"/>
  <c r="I17" i="87"/>
  <c r="F18" i="87"/>
  <c r="I18" i="87"/>
  <c r="F19" i="87"/>
  <c r="I19" i="87"/>
  <c r="F20" i="87"/>
  <c r="I20" i="87"/>
  <c r="F21" i="87"/>
  <c r="I21" i="87"/>
  <c r="F22" i="87"/>
  <c r="I22" i="87"/>
  <c r="F23" i="87"/>
  <c r="I23" i="87"/>
  <c r="F24" i="87"/>
  <c r="I24" i="87"/>
  <c r="F25" i="87"/>
  <c r="I25" i="87"/>
  <c r="F26" i="87"/>
  <c r="I26" i="87"/>
  <c r="F27" i="87"/>
  <c r="I27" i="87"/>
  <c r="F28" i="87"/>
  <c r="I28" i="87"/>
  <c r="F29" i="87"/>
  <c r="I29" i="87"/>
  <c r="F30" i="87"/>
  <c r="I30" i="87"/>
  <c r="J31" i="87"/>
  <c r="F3" i="84"/>
  <c r="I3" i="84"/>
  <c r="F4" i="84"/>
  <c r="I4" i="84"/>
  <c r="F5" i="84"/>
  <c r="I5" i="84"/>
  <c r="F6" i="84"/>
  <c r="I6" i="84"/>
  <c r="F7" i="84"/>
  <c r="I7" i="84"/>
  <c r="F8" i="84"/>
  <c r="I8" i="84"/>
  <c r="F9" i="84"/>
  <c r="I9" i="84"/>
  <c r="F10" i="84"/>
  <c r="I10" i="84"/>
  <c r="F11" i="84"/>
  <c r="I11" i="84"/>
  <c r="F12" i="84"/>
  <c r="I12" i="84"/>
  <c r="F13" i="84"/>
  <c r="I13" i="84"/>
  <c r="F14" i="84"/>
  <c r="I14" i="84"/>
  <c r="F15" i="84"/>
  <c r="I15" i="84"/>
  <c r="F16" i="84"/>
  <c r="I16" i="84"/>
  <c r="F17" i="84"/>
  <c r="I17" i="84"/>
  <c r="F18" i="84"/>
  <c r="I18" i="84"/>
  <c r="F19" i="84"/>
  <c r="I19" i="84"/>
  <c r="F20" i="84"/>
  <c r="I20" i="84"/>
  <c r="F21" i="84"/>
  <c r="I21" i="84"/>
  <c r="F22" i="84"/>
  <c r="I22" i="84"/>
  <c r="F23" i="84"/>
  <c r="I23" i="84"/>
  <c r="F24" i="84"/>
  <c r="I24" i="84"/>
  <c r="F25" i="84"/>
  <c r="I25" i="84"/>
  <c r="F26" i="84"/>
  <c r="I26" i="84"/>
  <c r="F27" i="84"/>
  <c r="I27" i="84"/>
  <c r="F28" i="84"/>
  <c r="I28" i="84"/>
  <c r="F29" i="84"/>
  <c r="I29" i="84"/>
  <c r="F30" i="84"/>
  <c r="I30" i="84"/>
  <c r="F31" i="84"/>
  <c r="I31" i="84"/>
  <c r="J32" i="84"/>
  <c r="F3" i="81"/>
  <c r="I3" i="81"/>
  <c r="F4" i="81"/>
  <c r="I4" i="81"/>
  <c r="F5" i="81"/>
  <c r="I5" i="81"/>
  <c r="F6" i="81"/>
  <c r="I6" i="81"/>
  <c r="F7" i="81"/>
  <c r="I7" i="81"/>
  <c r="F8" i="81"/>
  <c r="I8" i="81"/>
  <c r="F9" i="81"/>
  <c r="I9" i="81"/>
  <c r="F10" i="81"/>
  <c r="I10" i="81"/>
  <c r="F11" i="81"/>
  <c r="I11" i="81"/>
  <c r="F12" i="81"/>
  <c r="I12" i="81"/>
  <c r="F13" i="81"/>
  <c r="I13" i="81"/>
  <c r="F14" i="81"/>
  <c r="I14" i="81"/>
  <c r="F15" i="81"/>
  <c r="I15" i="81"/>
  <c r="F16" i="81"/>
  <c r="I16" i="81"/>
  <c r="F17" i="81"/>
  <c r="I17" i="81"/>
  <c r="F18" i="81"/>
  <c r="I18" i="81"/>
  <c r="F19" i="81"/>
  <c r="I19" i="81"/>
  <c r="F20" i="81"/>
  <c r="I20" i="81"/>
  <c r="F21" i="81"/>
  <c r="I21" i="81"/>
  <c r="F22" i="81"/>
  <c r="I22" i="81"/>
  <c r="F23" i="81"/>
  <c r="I23" i="81"/>
  <c r="F24" i="81"/>
  <c r="I24" i="81"/>
  <c r="F25" i="81"/>
  <c r="I25" i="81"/>
  <c r="F26" i="81"/>
  <c r="I26" i="81"/>
  <c r="F27" i="81"/>
  <c r="I27" i="81"/>
  <c r="F28" i="81"/>
  <c r="I28" i="81"/>
  <c r="F29" i="81"/>
  <c r="I29" i="81"/>
  <c r="F30" i="81"/>
  <c r="I30" i="81"/>
  <c r="F31" i="81"/>
  <c r="I31" i="81"/>
  <c r="J32" i="81"/>
  <c r="F3" i="75"/>
  <c r="I3" i="75"/>
  <c r="F4" i="75"/>
  <c r="I4" i="75"/>
  <c r="F5" i="75"/>
  <c r="I5" i="75"/>
  <c r="F6" i="75"/>
  <c r="I6" i="75"/>
  <c r="F7" i="75"/>
  <c r="I7" i="75"/>
  <c r="F8" i="75"/>
  <c r="I8" i="75"/>
  <c r="F9" i="75"/>
  <c r="I9" i="75"/>
  <c r="F10" i="75"/>
  <c r="I10" i="75"/>
  <c r="F11" i="75"/>
  <c r="I11" i="75"/>
  <c r="F12" i="75"/>
  <c r="I12" i="75"/>
  <c r="F13" i="75"/>
  <c r="I13" i="75"/>
  <c r="F14" i="75"/>
  <c r="I14" i="75"/>
  <c r="F15" i="75"/>
  <c r="I15" i="75"/>
  <c r="F16" i="75"/>
  <c r="I16" i="75"/>
  <c r="F17" i="75"/>
  <c r="I17" i="75"/>
  <c r="F18" i="75"/>
  <c r="I18" i="75"/>
  <c r="F19" i="75"/>
  <c r="I19" i="75"/>
  <c r="F20" i="75"/>
  <c r="I20" i="75"/>
  <c r="F21" i="75"/>
  <c r="I21" i="75"/>
  <c r="F22" i="75"/>
  <c r="I22" i="75"/>
  <c r="F23" i="75"/>
  <c r="I23" i="75"/>
  <c r="F24" i="75"/>
  <c r="I24" i="75"/>
  <c r="F25" i="75"/>
  <c r="I25" i="75"/>
  <c r="F26" i="75"/>
  <c r="I26" i="75"/>
  <c r="F27" i="75"/>
  <c r="I27" i="75"/>
  <c r="F28" i="75"/>
  <c r="I28" i="75"/>
  <c r="F29" i="75"/>
  <c r="I29" i="75"/>
  <c r="F30" i="75"/>
  <c r="I30" i="75"/>
  <c r="F31" i="75"/>
  <c r="I31" i="75"/>
  <c r="F32" i="75"/>
  <c r="I32" i="75"/>
  <c r="F33" i="75"/>
  <c r="I33" i="75"/>
  <c r="F34" i="75"/>
  <c r="I34" i="75"/>
  <c r="F35" i="75"/>
  <c r="I35" i="75"/>
  <c r="F36" i="75"/>
  <c r="I36" i="75"/>
  <c r="F37" i="75"/>
  <c r="I37" i="75"/>
  <c r="F38" i="75"/>
  <c r="I38" i="75"/>
  <c r="F39" i="75"/>
  <c r="I39" i="75"/>
  <c r="F40" i="75"/>
  <c r="I40" i="75"/>
  <c r="F41" i="75"/>
  <c r="I41" i="75"/>
  <c r="F42" i="75"/>
  <c r="I42" i="75"/>
  <c r="F43" i="75"/>
  <c r="I43" i="75"/>
  <c r="F44" i="75"/>
  <c r="I44" i="75"/>
  <c r="F45" i="75"/>
  <c r="I45" i="75"/>
  <c r="F46" i="75"/>
  <c r="I46" i="75"/>
  <c r="F47" i="75"/>
  <c r="I47" i="75"/>
  <c r="F48" i="75"/>
  <c r="I48" i="75"/>
  <c r="F49" i="75"/>
  <c r="I49" i="75"/>
  <c r="J50" i="7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tc={86BE1B9B-BEBC-4E09-9969-3D97012D2077}</author>
  </authors>
  <commentList>
    <comment ref="K4" authorId="0" shapeId="0" xr:uid="{86BE1B9B-BEBC-4E09-9969-3D97012D207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12/10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tc={257BD75D-4D67-4646-8EDE-2EA4F3D8A03D}</author>
    <author>tc={FB03132C-2069-48FC-AAA1-56C4382DFF46}</author>
    <author>tc={4EABD3F6-B0FB-4ED6-BB7B-8967051AC24C}</author>
    <author>tc={B71ADC97-766B-46F7-AE8F-97CB98C5A75F}</author>
    <author>tc={A70C5F7A-B677-4C51-91BD-7A586D76052D}</author>
    <author>tc={2B5BC245-FE09-448B-BA6D-040170BC7465}</author>
    <author>tc={1F48E520-1344-4283-90F7-AF52CC79CEA1}</author>
    <author>tc={E8A36FAC-2272-4872-A3DB-8F8B30AE0A2F}</author>
    <author>tc={F5ABDF3E-D67C-4196-8D81-DDAFB8E723A8}</author>
    <author>tc={72C1CA45-37E2-4B26-815B-7D49E479F548}</author>
    <author>tc={1608F106-634C-4B16-B829-C0FD9DFCD248}</author>
    <author>tc={E0992FF1-F35E-4FEA-89DD-518857F0CEC2}</author>
    <author>tc={4E1E5A09-D7B9-45A2-9260-F91D4BB7BC9B}</author>
    <author>tc={D4835DA5-2720-474E-872C-56ADEAF0BAD4}</author>
  </authors>
  <commentList>
    <comment ref="D3" authorId="0" shapeId="0" xr:uid="{257BD75D-4D67-4646-8EDE-2EA4F3D8A03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Moved from        C19KY01007/465  </t>
      </text>
    </comment>
    <comment ref="M3" authorId="1" shapeId="0" xr:uid="{FB03132C-2069-48FC-AAA1-56C4382DFF46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07/08/22</t>
      </text>
    </comment>
    <comment ref="D4" authorId="2" shapeId="0" xr:uid="{4EABD3F6-B0FB-4ED6-BB7B-8967051AC24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Moved from       C19KY01007/466  </t>
      </text>
    </comment>
    <comment ref="M5" authorId="3" shapeId="0" xr:uid="{B71ADC97-766B-46F7-AE8F-97CB98C5A75F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07/29/22</t>
      </text>
    </comment>
    <comment ref="D7" authorId="4" shapeId="0" xr:uid="{A70C5F7A-B677-4C51-91BD-7A586D76052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Moved from        C19KY01007/067  </t>
      </text>
    </comment>
    <comment ref="L7" authorId="5" shapeId="0" xr:uid="{2B5BC245-FE09-448B-BA6D-040170BC7465}">
      <text>
        <t>[Threaded comment]
Your version of Excel allows you to read this threaded comment; however, any edits to it will get removed if the file is opened in a newer version of Excel. Learn more: https://go.microsoft.com/fwlink/?linkid=870924
Comment:
    20207902</t>
      </text>
    </comment>
    <comment ref="M7" authorId="6" shapeId="0" xr:uid="{1F48E520-1344-4283-90F7-AF52CC79CEA1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09/12/22</t>
      </text>
    </comment>
    <comment ref="M8" authorId="7" shapeId="0" xr:uid="{E8A36FAC-2272-4872-A3DB-8F8B30AE0A2F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08/05/22</t>
      </text>
    </comment>
    <comment ref="L9" authorId="8" shapeId="0" xr:uid="{F5ABDF3E-D67C-4196-8D81-DDAFB8E723A8}">
      <text>
        <t>[Threaded comment]
Your version of Excel allows you to read this threaded comment; however, any edits to it will get removed if the file is opened in a newer version of Excel. Learn more: https://go.microsoft.com/fwlink/?linkid=870924
Comment:
    20215332</t>
      </text>
    </comment>
    <comment ref="D10" authorId="9" shapeId="0" xr:uid="{72C1CA45-37E2-4B26-815B-7D49E479F54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Moved from        C19KY01007/052  </t>
      </text>
    </comment>
    <comment ref="D11" authorId="10" shapeId="0" xr:uid="{1608F106-634C-4B16-B829-C0FD9DFCD24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Moved from        C19KY01007/062  </t>
      </text>
    </comment>
    <comment ref="D12" authorId="11" shapeId="0" xr:uid="{E0992FF1-F35E-4FEA-89DD-518857F0CEC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Moved from        C19KY01007/063  </t>
      </text>
    </comment>
    <comment ref="D13" authorId="12" shapeId="0" xr:uid="{4E1E5A09-D7B9-45A2-9260-F91D4BB7BC9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Moved from        C19KY01007/145  </t>
      </text>
    </comment>
    <comment ref="D14" authorId="13" shapeId="0" xr:uid="{D4835DA5-2720-474E-872C-56ADEAF0BAD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Moved from        C19KY01007/348  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tc={BFD5CE1E-8FFD-4818-9F6F-3B35947F4E13}</author>
  </authors>
  <commentList>
    <comment ref="K5" authorId="0" shapeId="0" xr:uid="{BFD5CE1E-8FFD-4818-9F6F-3B35947F4E13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03/18/22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tc={F2FF53D6-D1E1-4625-9E3A-2E66CC8E10AB}</author>
  </authors>
  <commentList>
    <comment ref="M3" authorId="0" shapeId="0" xr:uid="{F2FF53D6-D1E1-4625-9E3A-2E66CC8E10A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07/06/22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tc={1A820CD1-CF42-46DE-B7F9-694FC5300B4A}</author>
    <author>tc={D89F37D7-D7BF-4580-B44D-48242D89AA6D}</author>
    <author>tc={C15D661A-CBEE-4EBB-8BE8-761712C52667}</author>
    <author>tc={0991F1B4-DA9E-4FF1-8C02-6D64C4C9AC5C}</author>
    <author>tc={5DF8EE4B-EEB9-4FA6-A179-611501E9AD3B}</author>
  </authors>
  <commentList>
    <comment ref="K3" authorId="0" shapeId="0" xr:uid="{1A820CD1-CF42-46DE-B7F9-694FC5300B4A}">
      <text>
        <t>[Threaded comment]
Your version of Excel allows you to read this threaded comment; however, any edits to it will get removed if the file is opened in a newer version of Excel. Learn more: https://go.microsoft.com/fwlink/?linkid=870924
Comment:
    35594742</t>
      </text>
    </comment>
    <comment ref="K4" authorId="1" shapeId="0" xr:uid="{D89F37D7-D7BF-4580-B44D-48242D89AA6D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08/31/21</t>
      </text>
    </comment>
    <comment ref="K5" authorId="2" shapeId="0" xr:uid="{C15D661A-CBEE-4EBB-8BE8-761712C5266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12/01/21</t>
      </text>
    </comment>
    <comment ref="K6" authorId="3" shapeId="0" xr:uid="{0991F1B4-DA9E-4FF1-8C02-6D64C4C9AC5C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12/01/21</t>
      </text>
    </comment>
    <comment ref="K10" authorId="4" shapeId="0" xr:uid="{5DF8EE4B-EEB9-4FA6-A179-611501E9AD3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06/09/22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tc={F9D00916-A580-4C6B-AA41-F6BF822967F6}</author>
    <author>tc={76E2BB6C-A578-4C56-854F-5BACD52C13CA}</author>
    <author>tc={5B2D4AC3-8014-4299-BD77-E4AE6BC97A34}</author>
    <author>tc={E0963997-22F5-4780-B887-04906DE74A71}</author>
    <author>tc={723846DC-D65A-410F-8205-50783D1F18FD}</author>
  </authors>
  <commentList>
    <comment ref="D4" authorId="0" shapeId="0" xr:uid="{F9D00916-A580-4C6B-AA41-F6BF822967F6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FROM 200064/004</t>
      </text>
    </comment>
    <comment ref="D5" authorId="1" shapeId="0" xr:uid="{76E2BB6C-A578-4C56-854F-5BACD52C13CA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FROM 2000064/003</t>
      </text>
    </comment>
    <comment ref="D8" authorId="2" shapeId="0" xr:uid="{5B2D4AC3-8014-4299-BD77-E4AE6BC97A34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FROM 2000508/012</t>
      </text>
    </comment>
    <comment ref="D9" authorId="3" shapeId="0" xr:uid="{E0963997-22F5-4780-B887-04906DE74A71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FROM 200050/013</t>
      </text>
    </comment>
    <comment ref="D10" authorId="4" shapeId="0" xr:uid="{723846DC-D65A-410F-8205-50783D1F18FD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FROM 2000064/011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tc={E214DB89-CC9A-4AC5-9F2B-876ADE403161}</author>
    <author>tc={5FBA8A02-43F6-4EBF-98A9-47CEAE2DFCE4}</author>
    <author>tc={75087057-7059-4D50-B4CF-38364672FD57}</author>
    <author>tc={EA2476B3-B6A4-4CAC-9B75-3797CB109C3F}</author>
    <author>tc={659D1765-F328-42CE-98E1-5A8305462FBC}</author>
    <author>tc={9BE67BAC-325F-4BB2-94D6-90F58255B4C6}</author>
    <author>tc={1C09A301-DBE2-436D-A9E9-21A4A613050B}</author>
    <author>tc={BF031E91-721B-4EB5-84A4-359F49C5C305}</author>
    <author>tc={76A0F964-7F1E-4DB7-9B07-E0578F36AF8E}</author>
    <author>tc={E1D5DA84-1F49-4FEC-815A-B12BD3A6A1A5}</author>
  </authors>
  <commentList>
    <comment ref="L5" authorId="0" shapeId="0" xr:uid="{E214DB89-CC9A-4AC5-9F2B-876ADE403161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09/22/21</t>
      </text>
    </comment>
    <comment ref="L6" authorId="1" shapeId="0" xr:uid="{5FBA8A02-43F6-4EBF-98A9-47CEAE2DFCE4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11/30</t>
      </text>
    </comment>
    <comment ref="L7" authorId="2" shapeId="0" xr:uid="{75087057-7059-4D50-B4CF-38364672FD5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12/31/21</t>
      </text>
    </comment>
    <comment ref="E10" authorId="3" shapeId="0" xr:uid="{EA2476B3-B6A4-4CAC-9B75-3797CB109C3F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TO 2000508/015</t>
      </text>
    </comment>
    <comment ref="E11" authorId="4" shapeId="0" xr:uid="{659D1765-F328-42CE-98E1-5A8305462FBC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TO 2000508/014</t>
      </text>
    </comment>
    <comment ref="E13" authorId="5" shapeId="0" xr:uid="{9BE67BAC-325F-4BB2-94D6-90F58255B4C6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FROM 200064/004</t>
      </text>
    </comment>
    <comment ref="E14" authorId="6" shapeId="0" xr:uid="{1C09A301-DBE2-436D-A9E9-21A4A613050B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FROM 2000064/003</t>
      </text>
    </comment>
    <comment ref="E15" authorId="7" shapeId="0" xr:uid="{BF031E91-721B-4EB5-84A4-359F49C5C305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FROM 2000508/012</t>
      </text>
    </comment>
    <comment ref="E16" authorId="8" shapeId="0" xr:uid="{76A0F964-7F1E-4DB7-9B07-E0578F36AF8E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FROM 200050/013</t>
      </text>
    </comment>
    <comment ref="E17" authorId="9" shapeId="0" xr:uid="{E1D5DA84-1F49-4FEC-815A-B12BD3A6A1A5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FROM 2000064/011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tc={46B623FD-2A34-45AD-A82B-AC63EDB5334A}</author>
    <author>tc={72901C11-3353-410E-8EFD-6D392506E46F}</author>
    <author>tc={A6075A56-0DB3-47A6-87D0-9C072446CF87}</author>
    <author>tc={A27D84A0-09F5-41F9-B1DB-2391D152C393}</author>
    <author>tc={D093B2C0-FDF9-4321-92D7-B79A4D5181DA}</author>
    <author>tc={15D4A09C-7E68-481B-82F9-651E182D09D1}</author>
    <author>tc={2A0A227D-0A76-4644-9A2C-1819767FE4B0}</author>
    <author>tc={A2AD5047-F8C2-4C23-98AE-67A175C912F2}</author>
    <author>tc={7C187B3B-5AF7-4001-8833-8A831008AD59}</author>
    <author>tc={A5EADE61-B02C-4F95-BDFA-13712107EAE7}</author>
    <author>tc={FD70DB46-0071-4061-8DAC-E088735802EA}</author>
    <author>tc={16DC3326-22C5-4DF6-8E36-874F06A57EE6}</author>
    <author>tc={54274FAD-4E4C-4278-B1EF-4FE676401C2F}</author>
    <author>tc={511A47B1-A9C1-49F7-9ED5-D79D0AC715BA}</author>
    <author>tc={6EAF8EBA-476B-477F-AD8B-644C036BFD96}</author>
    <author>tc={C48DE6DF-C977-4910-8F48-893D74DD15E5}</author>
    <author>tc={94A528E1-3C4D-4B85-B857-EFF5828872F4}</author>
    <author>tc={BDC796DB-DA55-4AF0-9D2C-35DA9B2A986A}</author>
    <author>tc={60B5B27A-6C17-4FC5-90B0-443DA2FC585F}</author>
    <author>tc={085B6BA4-87AD-4A03-A13C-28DF80C209E7}</author>
    <author>tc={BC5A280E-BAA8-486E-BE8B-43C383375DE7}</author>
    <author>tc={81C4224A-274B-4413-83DD-4E96B551A14F}</author>
    <author>tc={E0ED74F7-9785-4257-A507-6593AEB9F26C}</author>
    <author>tc={FEE5C63C-DE65-4414-8CCA-F9168AA09633}</author>
    <author>tc={959B7FF4-8C8C-4C0A-B296-CC31C88BEE4F}</author>
    <author>tc={130B6A75-2577-4B70-B595-3FAF117334D7}</author>
    <author>tc={107170FF-9DC7-4371-B96D-670597990445}</author>
    <author>tc={8D4BF5AC-ADE5-4038-BF1C-4EF939ACC2F5}</author>
    <author>tc={0B65C728-2A59-4A28-9395-FEDE72DD59CF}</author>
    <author>tc={9A5C12B4-AD9F-4B75-9BB9-11995697F203}</author>
    <author>tc={7678306F-1C4F-4D7A-8577-FFF6330F7EA7}</author>
    <author>tc={D44479E7-26CD-47B7-BA51-2CF66EDD6848}</author>
    <author>tc={6A4CDC0E-B283-4EA6-9E1C-D1E288953FF1}</author>
    <author>tc={256EEFDE-F6BE-412B-8955-7B8861DFAE12}</author>
    <author>tc={0BB1EF1A-43DD-44F5-A911-33668F6BDCD8}</author>
    <author>tc={76774E07-1DA2-4ECD-B36E-655CDA512262}</author>
    <author>tc={B6599040-D490-4B72-A44A-D60BF1F475E6}</author>
    <author>tc={DA878F3A-24EB-4BE4-BA8D-70D71607035B}</author>
    <author>tc={DE2AB51B-96AE-4A79-B51E-8D67ABFAAAF7}</author>
    <author>tc={335719BD-A651-4B1B-B073-5ACC5633E30F}</author>
    <author>tc={A0029A4F-59AA-430C-A94E-E11E627972FB}</author>
    <author>tc={BBEE7E69-CE7E-4577-AF5F-9674E32CF5B1}</author>
    <author>tc={5BB7F5E2-94DF-4A03-BC45-E227A31A8211}</author>
    <author>tc={CEEA8F72-2F1C-465C-A205-45CBE43CCAFB}</author>
    <author>tc={CDC3B379-91CF-4739-BDC0-20B092C6A286}</author>
    <author>tc={272BBD12-E7BF-409B-B81B-7ED79583C65A}</author>
    <author>tc={A309DDC5-6A4A-432E-8959-F207ABDA7350}</author>
    <author>tc={EE954326-66A6-4BB0-9E82-7120416B266D}</author>
    <author>tc={6C934D7C-7ABA-4146-8745-277745D6B099}</author>
    <author>tc={04725DC4-F886-4BED-BA3B-3931E44E2789}</author>
    <author>tc={06F8D5A7-DEF7-471F-B5D5-C42870BDDC77}</author>
    <author>tc={34604B7E-DA88-4CEA-BABC-49AE0366A3FF}</author>
    <author>tc={6F634547-AAB2-4B66-91CD-321095470C43}</author>
    <author>tc={39BE8E4B-0BE1-4B8E-B770-C922F5AEA964}</author>
    <author>tc={F2140B61-47DE-45A5-94AA-60228CE2B4E2}</author>
    <author>tc={A66A8A32-7ED9-4973-BA13-8C729408F19B}</author>
    <author>tc={30AFA450-A271-457E-BCAB-E702E5C11739}</author>
    <author>tc={832A2928-1DE5-4D01-8557-8F7E42744807}</author>
    <author>tc={9C22F376-D6A7-40E3-A457-F18104FA82D1}</author>
    <author>tc={B70000B1-3E4E-4F0D-A659-36A2F2326DE8}</author>
    <author>tc={D130B53F-2E3A-492F-9FFA-6CBF00B8CB1A}</author>
    <author>tc={6F6D617D-0B97-48AE-BF16-47DCB9953809}</author>
    <author>tc={A0DCFDBE-1C16-40AB-AD4F-0F8AEBFD8E85}</author>
    <author>tc={73E6F0F5-1E93-48E8-88BE-244E1073D70C}</author>
    <author>tc={A31F2749-7E1E-4BBD-98F7-86A45F7F45A0}</author>
    <author>tc={A3165091-77C9-4109-BE7F-0C7ADC1EA524}</author>
    <author>tc={4A1A52CB-5083-4675-BC61-5093E01DF9CE}</author>
    <author>tc={DCF106B3-C6C3-4713-AD3F-A579879D1128}</author>
    <author>tc={854C6D8C-0EED-400D-B54F-D101B27D1948}</author>
    <author>tc={8DAB6D65-AEB4-4094-B1C1-FE901C62760C}</author>
    <author>tc={0A1FF06F-8B53-445D-A43D-3194593ACE0D}</author>
    <author>tc={C34EA25E-906C-4798-AA1B-7C738481236E}</author>
    <author>tc={A82C72BD-68F9-4935-ACB5-B06D682F52D5}</author>
    <author>tc={ABBD6C26-ECF3-42D5-8E3B-735EE19D3FDD}</author>
    <author>tc={4F22519F-7F96-43B9-8122-38FBAA4FB300}</author>
    <author>tc={C91B0274-1827-4A96-AC96-6697C7DBADF3}</author>
    <author>tc={328ECF27-ABEB-4B1B-987B-9FBD02D9C627}</author>
    <author>tc={D69A7A81-682D-421F-83BA-8036601807BE}</author>
    <author>tc={3871AB58-F190-449A-9DB7-741BA296F002}</author>
    <author>tc={6B9B789C-AB30-41D1-B9DF-1DB990C93F79}</author>
    <author>tc={02DD107B-9382-4A09-9D58-CA955B3E2613}</author>
    <author>tc={47C3784F-9AE9-45EA-AF54-00433DE1EDF6}</author>
    <author>tc={0139C9A5-9ECB-4222-99FD-E6F0F76ACE51}</author>
    <author>tc={0796FC44-EBA9-4E0E-96E6-02E39EE47327}</author>
    <author>tc={2E84553A-9493-4A11-9AFC-C89E69D85979}</author>
    <author>tc={A456EBBB-D1BE-4319-8B2E-89C9359DC73C}</author>
    <author>tc={82AB1B8E-9614-428A-9888-892EAE262892}</author>
    <author>tc={8FE3B24B-DFE2-48D3-BCDB-4BE873A05A03}</author>
    <author>tc={AC6DD211-BCF3-4432-B592-E1BADECAFF9B}</author>
    <author>tc={B8455945-991B-4442-B80C-AF417AED63F0}</author>
    <author>tc={763A77D8-5876-4377-B4F9-F68FC685E798}</author>
    <author>tc={D4BE00E2-F500-4057-A8EC-1535C24E37A4}</author>
    <author>tc={2D74B8D3-1EF7-4195-A76E-0D71D51A704A}</author>
    <author>tc={E83F37C9-E637-44E7-AADD-1AB44B127F17}</author>
    <author>tc={1B41070D-EC6C-4DDF-996D-831FB159FE23}</author>
  </authors>
  <commentList>
    <comment ref="L3" authorId="0" shapeId="0" xr:uid="{46B623FD-2A34-45AD-A82B-AC63EDB5334A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09/16/22</t>
      </text>
    </comment>
    <comment ref="L4" authorId="1" shapeId="0" xr:uid="{72901C11-3353-410E-8EFD-6D392506E46F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08/09/22</t>
      </text>
    </comment>
    <comment ref="C5" authorId="2" shapeId="0" xr:uid="{A6075A56-0DB3-47A6-87D0-9C072446CF87}">
      <text>
        <t>[Threaded comment]
Your version of Excel allows you to read this threaded comment; however, any edits to it will get removed if the file is opened in a newer version of Excel. Learn more: https://go.microsoft.com/fwlink/?linkid=870924
Comment:
    10819975 swapped 10/19/21</t>
      </text>
    </comment>
    <comment ref="L5" authorId="3" shapeId="0" xr:uid="{A27D84A0-09F5-41F9-B1DB-2391D152C393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1/31/22</t>
      </text>
    </comment>
    <comment ref="C7" authorId="4" shapeId="0" xr:uid="{D093B2C0-FDF9-4321-92D7-B79A4D5181DA}">
      <text>
        <t>[Threaded comment]
Your version of Excel allows you to read this threaded comment; however, any edits to it will get removed if the file is opened in a newer version of Excel. Learn more: https://go.microsoft.com/fwlink/?linkid=870924
Comment:
    10349278 SWAPPED 9/26</t>
      </text>
    </comment>
    <comment ref="L15" authorId="5" shapeId="0" xr:uid="{15D4A09C-7E68-481B-82F9-651E182D09D1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5/20/22</t>
      </text>
    </comment>
    <comment ref="L16" authorId="6" shapeId="0" xr:uid="{2A0A227D-0A76-4644-9A2C-1819767FE4B0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5/20/22</t>
      </text>
    </comment>
    <comment ref="L19" authorId="7" shapeId="0" xr:uid="{A2AD5047-F8C2-4C23-98AE-67A175C912F2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11/17</t>
      </text>
    </comment>
    <comment ref="L20" authorId="8" shapeId="0" xr:uid="{7C187B3B-5AF7-4001-8833-8A831008AD59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01/10/22</t>
      </text>
    </comment>
    <comment ref="L23" authorId="9" shapeId="0" xr:uid="{A5EADE61-B02C-4F95-BDFA-13712107EAE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10/17/22</t>
      </text>
    </comment>
    <comment ref="C25" authorId="10" shapeId="0" xr:uid="{FD70DB46-0071-4061-8DAC-E088735802EA}">
      <text>
        <t>[Threaded comment]
Your version of Excel allows you to read this threaded comment; however, any edits to it will get removed if the file is opened in a newer version of Excel. Learn more: https://go.microsoft.com/fwlink/?linkid=870924
Comment:
    10737532 SWAPPED OUT</t>
      </text>
    </comment>
    <comment ref="L25" authorId="11" shapeId="0" xr:uid="{16DC3326-22C5-4DF6-8E36-874F06A57EE6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08/11/22</t>
      </text>
    </comment>
    <comment ref="L26" authorId="12" shapeId="0" xr:uid="{54274FAD-4E4C-4278-B1EF-4FE676401C2F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11/17</t>
      </text>
    </comment>
    <comment ref="L29" authorId="13" shapeId="0" xr:uid="{511A47B1-A9C1-49F7-9ED5-D79D0AC715BA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08/09/21</t>
      </text>
    </comment>
    <comment ref="L31" authorId="14" shapeId="0" xr:uid="{6EAF8EBA-476B-477F-AD8B-644C036BFD96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08/11/22</t>
      </text>
    </comment>
    <comment ref="C34" authorId="15" shapeId="0" xr:uid="{C48DE6DF-C977-4910-8F48-893D74DD15E5}">
      <text>
        <t>[Threaded comment]
Your version of Excel allows you to read this threaded comment; however, any edits to it will get removed if the file is opened in a newer version of Excel. Learn more: https://go.microsoft.com/fwlink/?linkid=870924
Comment:
    10404303 swapped out 12/28</t>
      </text>
    </comment>
    <comment ref="L34" authorId="16" shapeId="0" xr:uid="{94A528E1-3C4D-4B85-B857-EFF5828872F4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09/22/22</t>
      </text>
    </comment>
    <comment ref="L35" authorId="17" shapeId="0" xr:uid="{BDC796DB-DA55-4AF0-9D2C-35DA9B2A986A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08/05/21</t>
      </text>
    </comment>
    <comment ref="L36" authorId="18" shapeId="0" xr:uid="{60B5B27A-6C17-4FC5-90B0-443DA2FC585F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8/6/21</t>
      </text>
    </comment>
    <comment ref="L37" authorId="19" shapeId="0" xr:uid="{085B6BA4-87AD-4A03-A13C-28DF80C209E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12/14/21</t>
      </text>
    </comment>
    <comment ref="L38" authorId="20" shapeId="0" xr:uid="{BC5A280E-BAA8-486E-BE8B-43C383375DE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08/05/21</t>
      </text>
    </comment>
    <comment ref="L45" authorId="21" shapeId="0" xr:uid="{81C4224A-274B-4413-83DD-4E96B551A14F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08/06/21</t>
      </text>
    </comment>
    <comment ref="L46" authorId="22" shapeId="0" xr:uid="{E0ED74F7-9785-4257-A507-6593AEB9F26C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11/17</t>
      </text>
    </comment>
    <comment ref="L47" authorId="23" shapeId="0" xr:uid="{FEE5C63C-DE65-4414-8CCA-F9168AA09633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06/09/22</t>
      </text>
    </comment>
    <comment ref="C50" authorId="24" shapeId="0" xr:uid="{959B7FF4-8C8C-4C0A-B296-CC31C88BEE4F}">
      <text>
        <t>[Threaded comment]
Your version of Excel allows you to read this threaded comment; however, any edits to it will get removed if the file is opened in a newer version of Excel. Learn more: https://go.microsoft.com/fwlink/?linkid=870924
Comment:
    10674474 SWAPPED</t>
      </text>
    </comment>
    <comment ref="L50" authorId="25" shapeId="0" xr:uid="{130B6A75-2577-4B70-B595-3FAF117334D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final invoice 06/15/22
</t>
      </text>
    </comment>
    <comment ref="C53" authorId="26" shapeId="0" xr:uid="{107170FF-9DC7-4371-B96D-670597990445}">
      <text>
        <t>[Threaded comment]
Your version of Excel allows you to read this threaded comment; however, any edits to it will get removed if the file is opened in a newer version of Excel. Learn more: https://go.microsoft.com/fwlink/?linkid=870924
Comment:
    11084778 SWAPPED</t>
      </text>
    </comment>
    <comment ref="L55" authorId="27" shapeId="0" xr:uid="{8D4BF5AC-ADE5-4038-BF1C-4EF939ACC2F5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08/11/22</t>
      </text>
    </comment>
    <comment ref="L56" authorId="28" shapeId="0" xr:uid="{0B65C728-2A59-4A28-9395-FEDE72DD59CF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06/14/22</t>
      </text>
    </comment>
    <comment ref="L57" authorId="29" shapeId="0" xr:uid="{9A5C12B4-AD9F-4B75-9BB9-11995697F203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10/17/22</t>
      </text>
    </comment>
    <comment ref="L58" authorId="30" shapeId="0" xr:uid="{7678306F-1C4F-4D7A-8577-FFF6330F7EA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10/28/21</t>
      </text>
    </comment>
    <comment ref="L59" authorId="31" shapeId="0" xr:uid="{D44479E7-26CD-47B7-BA51-2CF66EDD6848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2/22/22</t>
      </text>
    </comment>
    <comment ref="C60" authorId="32" shapeId="0" xr:uid="{6A4CDC0E-B283-4EA6-9E1C-D1E288953FF1}">
      <text>
        <t>[Threaded comment]
Your version of Excel allows you to read this threaded comment; however, any edits to it will get removed if the file is opened in a newer version of Excel. Learn more: https://go.microsoft.com/fwlink/?linkid=870924
Comment:
    10683225 SWAPPED OUT</t>
      </text>
    </comment>
    <comment ref="L60" authorId="33" shapeId="0" xr:uid="{256EEFDE-F6BE-412B-8955-7B8861DFAE12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10/17/22</t>
      </text>
    </comment>
    <comment ref="C61" authorId="34" shapeId="0" xr:uid="{0BB1EF1A-43DD-44F5-A911-33668F6BDCD8}">
      <text>
        <t>[Threaded comment]
Your version of Excel allows you to read this threaded comment; however, any edits to it will get removed if the file is opened in a newer version of Excel. Learn more: https://go.microsoft.com/fwlink/?linkid=870924
Comment:
    10145426 SWAPPED OUT</t>
      </text>
    </comment>
    <comment ref="L61" authorId="35" shapeId="0" xr:uid="{76774E07-1DA2-4ECD-B36E-655CDA512262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07/11/22</t>
      </text>
    </comment>
    <comment ref="L62" authorId="36" shapeId="0" xr:uid="{B6599040-D490-4B72-A44A-D60BF1F475E6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06/02</t>
      </text>
    </comment>
    <comment ref="L65" authorId="37" shapeId="0" xr:uid="{DA878F3A-24EB-4BE4-BA8D-70D71607035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7/27</t>
      </text>
    </comment>
    <comment ref="C67" authorId="38" shapeId="0" xr:uid="{DE2AB51B-96AE-4A79-B51E-8D67ABFAAAF7}">
      <text>
        <t>[Threaded comment]
Your version of Excel allows you to read this threaded comment; however, any edits to it will get removed if the file is opened in a newer version of Excel. Learn more: https://go.microsoft.com/fwlink/?linkid=870924
Comment:
    swapped out 37594BLA
Reply:
    swapped out 10179154</t>
      </text>
    </comment>
    <comment ref="L68" authorId="39" shapeId="0" xr:uid="{335719BD-A651-4B1B-B073-5ACC5633E30F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08/05/21</t>
      </text>
    </comment>
    <comment ref="L69" authorId="40" shapeId="0" xr:uid="{A0029A4F-59AA-430C-A94E-E11E627972F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8/4/21</t>
      </text>
    </comment>
    <comment ref="L78" authorId="41" shapeId="0" xr:uid="{BBEE7E69-CE7E-4577-AF5F-9674E32CF5B1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09/20/22</t>
      </text>
    </comment>
    <comment ref="L79" authorId="42" shapeId="0" xr:uid="{5BB7F5E2-94DF-4A03-BC45-E227A31A8211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5/17/22</t>
      </text>
    </comment>
    <comment ref="L80" authorId="43" shapeId="0" xr:uid="{CEEA8F72-2F1C-465C-A205-45CBE43CCAF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9/13/22</t>
      </text>
    </comment>
    <comment ref="L81" authorId="44" shapeId="0" xr:uid="{CDC3B379-91CF-4739-BDC0-20B092C6A286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5/11/22</t>
      </text>
    </comment>
    <comment ref="L82" authorId="45" shapeId="0" xr:uid="{272BBD12-E7BF-409B-B81B-7ED79583C65A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09/20/22</t>
      </text>
    </comment>
    <comment ref="L83" authorId="46" shapeId="0" xr:uid="{A309DDC5-6A4A-432E-8959-F207ABDA7350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9/23/22</t>
      </text>
    </comment>
    <comment ref="C84" authorId="47" shapeId="0" xr:uid="{EE954326-66A6-4BB0-9E82-7120416B266D}">
      <text>
        <t>[Threaded comment]
Your version of Excel allows you to read this threaded comment; however, any edits to it will get removed if the file is opened in a newer version of Excel. Learn more: https://go.microsoft.com/fwlink/?linkid=870924
Comment:
    10986861 SWAPPED OUT 12/27</t>
      </text>
    </comment>
    <comment ref="L84" authorId="48" shapeId="0" xr:uid="{6C934D7C-7ABA-4146-8745-277745D6B099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06/15/22</t>
      </text>
    </comment>
    <comment ref="L86" authorId="49" shapeId="0" xr:uid="{04725DC4-F886-4BED-BA3B-3931E44E2789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05/03/22</t>
      </text>
    </comment>
    <comment ref="L89" authorId="50" shapeId="0" xr:uid="{06F8D5A7-DEF7-471F-B5D5-C42870BDDC7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07/11/22</t>
      </text>
    </comment>
    <comment ref="L90" authorId="51" shapeId="0" xr:uid="{34604B7E-DA88-4CEA-BABC-49AE0366A3FF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11/02</t>
      </text>
    </comment>
    <comment ref="L91" authorId="52" shapeId="0" xr:uid="{6F634547-AAB2-4B66-91CD-321095470C43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11/02</t>
      </text>
    </comment>
    <comment ref="L92" authorId="53" shapeId="0" xr:uid="{39BE8E4B-0BE1-4B8E-B770-C922F5AEA964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04/29/22</t>
      </text>
    </comment>
    <comment ref="C94" authorId="54" shapeId="0" xr:uid="{F2140B61-47DE-45A5-94AA-60228CE2B4E2}">
      <text>
        <t>[Threaded comment]
Your version of Excel allows you to read this threaded comment; however, any edits to it will get removed if the file is opened in a newer version of Excel. Learn more: https://go.microsoft.com/fwlink/?linkid=870924
Comment:
    10799786 SWAPPED</t>
      </text>
    </comment>
    <comment ref="L94" authorId="55" shapeId="0" xr:uid="{A66A8A32-7ED9-4973-BA13-8C729408F19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07/11/22</t>
      </text>
    </comment>
    <comment ref="L95" authorId="56" shapeId="0" xr:uid="{30AFA450-A271-457E-BCAB-E702E5C11739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08/04/21</t>
      </text>
    </comment>
    <comment ref="L96" authorId="57" shapeId="0" xr:uid="{832A2928-1DE5-4D01-8557-8F7E4274480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FINAL INVOICE 08/04/21
</t>
      </text>
    </comment>
    <comment ref="L97" authorId="58" shapeId="0" xr:uid="{9C22F376-D6A7-40E3-A457-F18104FA82D1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2022/05/13</t>
      </text>
    </comment>
    <comment ref="L98" authorId="59" shapeId="0" xr:uid="{B70000B1-3E4E-4F0D-A659-36A2F2326DE8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08/11/22</t>
      </text>
    </comment>
    <comment ref="L99" authorId="60" shapeId="0" xr:uid="{D130B53F-2E3A-492F-9FFA-6CBF00B8CB1A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5/3/22</t>
      </text>
    </comment>
    <comment ref="L100" authorId="61" shapeId="0" xr:uid="{6F6D617D-0B97-48AE-BF16-47DCB9953809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5/15/22</t>
      </text>
    </comment>
    <comment ref="L101" authorId="62" shapeId="0" xr:uid="{A0DCFDBE-1C16-40AB-AD4F-0F8AEBFD8E85}">
      <text>
        <t>[Threaded comment]
Your version of Excel allows you to read this threaded comment; however, any edits to it will get removed if the file is opened in a newer version of Excel. Learn more: https://go.microsoft.com/fwlink/?linkid=870924
Comment:
    Call off cancelled 11/04
Reply:
    CALLED OFF VIA EMAIL TO PHUNTER PER JLEIDECKER 10/29 [DC]</t>
      </text>
    </comment>
    <comment ref="L105" authorId="63" shapeId="0" xr:uid="{73E6F0F5-1E93-48E8-88BE-244E1073D70C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11/03</t>
      </text>
    </comment>
    <comment ref="L108" authorId="64" shapeId="0" xr:uid="{A31F2749-7E1E-4BBD-98F7-86A45F7F45A0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09/22/21</t>
      </text>
    </comment>
    <comment ref="L109" authorId="65" shapeId="0" xr:uid="{A3165091-77C9-4109-BE7F-0C7ADC1EA524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09/22/21</t>
      </text>
    </comment>
    <comment ref="L112" authorId="66" shapeId="0" xr:uid="{4A1A52CB-5083-4675-BC61-5093E01DF9CE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08/11/22</t>
      </text>
    </comment>
    <comment ref="B113" authorId="67" shapeId="0" xr:uid="{DCF106B3-C6C3-4713-AD3F-A579879D1128}">
      <text>
        <t>[Threaded comment]
Your version of Excel allows you to read this threaded comment; however, any edits to it will get removed if the file is opened in a newer version of Excel. Learn more: https://go.microsoft.com/fwlink/?linkid=870924
Comment:
    BUCKET STILL ON RENT</t>
      </text>
    </comment>
    <comment ref="L114" authorId="68" shapeId="0" xr:uid="{854C6D8C-0EED-400D-B54F-D101B27D1948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09/23/22</t>
      </text>
    </comment>
    <comment ref="L115" authorId="69" shapeId="0" xr:uid="{8DAB6D65-AEB4-4094-B1C1-FE901C62760C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09/14/22</t>
      </text>
    </comment>
    <comment ref="L116" authorId="70" shapeId="0" xr:uid="{0A1FF06F-8B53-445D-A43D-3194593ACE0D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09/22/21</t>
      </text>
    </comment>
    <comment ref="L118" authorId="71" shapeId="0" xr:uid="{C34EA25E-906C-4798-AA1B-7C738481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2/11/22</t>
      </text>
    </comment>
    <comment ref="L119" authorId="72" shapeId="0" xr:uid="{A82C72BD-68F9-4935-ACB5-B06D682F52D5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09/02/21</t>
      </text>
    </comment>
    <comment ref="L121" authorId="73" shapeId="0" xr:uid="{ABBD6C26-ECF3-42D5-8E3B-735EE19D3FDD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03/07/22</t>
      </text>
    </comment>
    <comment ref="L122" authorId="74" shapeId="0" xr:uid="{4F22519F-7F96-43B9-8122-38FBAA4FB300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07/07/22</t>
      </text>
    </comment>
    <comment ref="C123" authorId="75" shapeId="0" xr:uid="{C91B0274-1827-4A96-AC96-6697C7DBADF3}">
      <text>
        <t>[Threaded comment]
Your version of Excel allows you to read this threaded comment; however, any edits to it will get removed if the file is opened in a newer version of Excel. Learn more: https://go.microsoft.com/fwlink/?linkid=870924
Comment:
    10465030 SWAPPED</t>
      </text>
    </comment>
    <comment ref="L123" authorId="76" shapeId="0" xr:uid="{328ECF27-ABEB-4B1B-987B-9FBD02D9C62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2022-04-29</t>
      </text>
    </comment>
    <comment ref="L124" authorId="77" shapeId="0" xr:uid="{D69A7A81-682D-421F-83BA-8036601807BE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BILL 5/3/22</t>
      </text>
    </comment>
    <comment ref="L126" authorId="78" shapeId="0" xr:uid="{3871AB58-F190-449A-9DB7-741BA296F002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03/18/22</t>
      </text>
    </comment>
    <comment ref="L129" authorId="79" shapeId="0" xr:uid="{6B9B789C-AB30-41D1-B9DF-1DB990C93F79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5/3/22</t>
      </text>
    </comment>
    <comment ref="L131" authorId="80" shapeId="0" xr:uid="{02DD107B-9382-4A09-9D58-CA955B3E2613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07/11/22</t>
      </text>
    </comment>
    <comment ref="L132" authorId="81" shapeId="0" xr:uid="{47C3784F-9AE9-45EA-AF54-00433DE1EDF6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08/15/22</t>
      </text>
    </comment>
    <comment ref="L133" authorId="82" shapeId="0" xr:uid="{0139C9A5-9ECB-4222-99FD-E6F0F76ACE51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1/31/22</t>
      </text>
    </comment>
    <comment ref="L134" authorId="83" shapeId="0" xr:uid="{0796FC44-EBA9-4E0E-96E6-02E39EE4732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5/3/22</t>
      </text>
    </comment>
    <comment ref="L136" authorId="84" shapeId="0" xr:uid="{2E84553A-9493-4A11-9AFC-C89E69D85979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5/3/22</t>
      </text>
    </comment>
    <comment ref="L137" authorId="85" shapeId="0" xr:uid="{A456EBBB-D1BE-4319-8B2E-89C9359DC73C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10/03/22</t>
      </text>
    </comment>
    <comment ref="L138" authorId="86" shapeId="0" xr:uid="{82AB1B8E-9614-428A-9888-892EAE262892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4/27/22</t>
      </text>
    </comment>
    <comment ref="C139" authorId="87" shapeId="0" xr:uid="{8FE3B24B-DFE2-48D3-BCDB-4BE873A05A03}">
      <text>
        <t>[Threaded comment]
Your version of Excel allows you to read this threaded comment; however, any edits to it will get removed if the file is opened in a newer version of Excel. Learn more: https://go.microsoft.com/fwlink/?linkid=870924
Comment:
    642579 SWAPPED OUT</t>
      </text>
    </comment>
    <comment ref="L140" authorId="88" shapeId="0" xr:uid="{AC6DD211-BCF3-4432-B592-E1BADECAFF9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5/2/22</t>
      </text>
    </comment>
    <comment ref="L143" authorId="89" shapeId="0" xr:uid="{B8455945-991B-4442-B80C-AF417AED63F0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07/21/22</t>
      </text>
    </comment>
    <comment ref="L146" authorId="90" shapeId="0" xr:uid="{763A77D8-5876-4377-B4F9-F68FC685E798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12/16</t>
      </text>
    </comment>
    <comment ref="L147" authorId="91" shapeId="0" xr:uid="{D4BE00E2-F500-4057-A8EC-1535C24E37A4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09/09/22</t>
      </text>
    </comment>
    <comment ref="L158" authorId="92" shapeId="0" xr:uid="{2D74B8D3-1EF7-4195-A76E-0D71D51A704A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09/09/22</t>
      </text>
    </comment>
    <comment ref="L163" authorId="93" shapeId="0" xr:uid="{E83F37C9-E637-44E7-AADD-1AB44B127F1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11/29/22</t>
      </text>
    </comment>
    <comment ref="L166" authorId="94" shapeId="0" xr:uid="{1B41070D-EC6C-4DDF-996D-831FB159FE23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11/30/22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tc={965ED0B3-DBC9-4259-AFBE-4D4A1F1F87BA}</author>
    <author>tc={F5460A0F-36F7-4E8E-AA08-D35F89D7976A}</author>
    <author>tc={A8C3AF8D-939F-4CB2-A31B-A77E6900840B}</author>
    <author>tc={5AF103A4-76AD-4BDC-9C69-894799194451}</author>
    <author>tc={96237809-F741-464F-A91A-E75CD0DADBF0}</author>
    <author>tc={F7D7A3BC-0B0E-4BEA-88ED-0A32B3110A76}</author>
    <author>tc={3F1DDA67-9E99-4B10-9B9B-266BE3704BDA}</author>
    <author>tc={C67556F9-F52C-4A1B-95B6-2E349642C87B}</author>
  </authors>
  <commentList>
    <comment ref="D3" authorId="0" shapeId="0" xr:uid="{965ED0B3-DBC9-4259-AFBE-4D4A1F1F87BA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FROM 70006635DC
Reply:
    MOVED TO 2001074/001</t>
      </text>
    </comment>
    <comment ref="D4" authorId="1" shapeId="0" xr:uid="{F5460A0F-36F7-4E8E-AA08-D35F89D7976A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FROM 70006635DC
Reply:
    MOVED TO 2001074/002</t>
      </text>
    </comment>
    <comment ref="D5" authorId="2" shapeId="0" xr:uid="{A8C3AF8D-939F-4CB2-A31B-A77E6900840B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FROM 200064/004</t>
      </text>
    </comment>
    <comment ref="D6" authorId="3" shapeId="0" xr:uid="{5AF103A4-76AD-4BDC-9C69-894799194451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FROM 2000064/003</t>
      </text>
    </comment>
    <comment ref="K7" authorId="4" shapeId="0" xr:uid="{96237809-F741-464F-A91A-E75CD0DADBF0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09/22/21</t>
      </text>
    </comment>
    <comment ref="K8" authorId="5" shapeId="0" xr:uid="{F7D7A3BC-0B0E-4BEA-88ED-0A32B3110A76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11/30</t>
      </text>
    </comment>
    <comment ref="K9" authorId="6" shapeId="0" xr:uid="{3F1DDA67-9E99-4B10-9B9B-266BE3704BDA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12/31/21</t>
      </text>
    </comment>
    <comment ref="D11" authorId="7" shapeId="0" xr:uid="{C67556F9-F52C-4A1B-95B6-2E349642C87B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FROM 2000064/011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tc={F0D8207D-4611-40E5-B8E9-42ED231089D7}</author>
    <author>tc={6B8AEC57-C0C3-4114-B4E1-1B2F85576CFE}</author>
  </authors>
  <commentList>
    <comment ref="D3" authorId="0" shapeId="0" xr:uid="{F0D8207D-4611-40E5-B8E9-42ED231089D7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FROM 2000508/012</t>
      </text>
    </comment>
    <comment ref="D4" authorId="1" shapeId="0" xr:uid="{6B8AEC57-C0C3-4114-B4E1-1B2F85576CFE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FROM 200050/013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tc={BAB3BDEF-D6F4-4FF5-B3B5-5E98065235AE}</author>
  </authors>
  <commentList>
    <comment ref="D3" authorId="0" shapeId="0" xr:uid="{BAB3BDEF-D6F4-4FF5-B3B5-5E98065235AE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FROM 2000064/011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tc={1CBCE5C2-2F3A-44E2-B759-22177B6D2C4B}</author>
    <author>tc={E1AEFD52-E186-46E7-9CD5-D1CBE3592BF2}</author>
    <author>tc={F5C0DACE-9114-4AD2-ABFC-4BC2A97F7BFF}</author>
    <author>tc={FAD6CBCC-DDF5-44ED-90A9-866A35F26067}</author>
    <author>tc={EAA2C49E-0A6E-4D52-A2D3-2AA6BE75D9AA}</author>
    <author>tc={0F8FC312-8714-4F7E-9A99-5C93B7ACB93E}</author>
    <author>tc={B86ABA22-03D9-4BE1-8391-A23348BBA421}</author>
    <author>tc={03A9DCD5-83CB-464A-9929-9C47A4440A29}</author>
    <author>tc={80F29675-F377-4450-8AE4-2A73045421A0}</author>
    <author>tc={C7EC5C55-5591-4A64-A5F8-EF89D0C4D9AD}</author>
    <author>tc={59BD8853-2D69-4488-8608-627F4B4F5AA6}</author>
    <author>tc={C3A9CEB0-B905-4EAE-8240-85288A40CD23}</author>
    <author>tc={536D2FD7-E71F-4672-98B1-FE517691F5F9}</author>
    <author>tc={1443C600-EEDD-4E7C-B57D-C023DC8BA697}</author>
    <author>tc={21A8E996-993C-4143-950B-A11A7D20E197}</author>
    <author>tc={32031041-ED30-4D6C-BC7D-22B0EB2FC972}</author>
    <author>tc={7123215B-679E-4213-9372-C2D9BC4E386F}</author>
    <author>tc={B4A9BB62-1E82-4870-B7F1-C1F61F2150A0}</author>
    <author>tc={1B2D32F9-970F-4E90-907F-7EB2397113B4}</author>
    <author>tc={9FB38971-6A8A-4631-B225-8539ACFFAE20}</author>
    <author>tc={BD2CA5B9-2FB2-4377-9362-58A0A30C09DF}</author>
    <author>tc={4E6FEF4E-8FE1-4BF8-9D1C-6FBF07722971}</author>
    <author>tc={5B13E0D6-CFBB-449E-B3B2-41087B1D7F95}</author>
    <author>tc={054F3332-04CF-4088-BE40-36EF32077499}</author>
    <author>tc={44D6CAAB-965C-422C-8F05-28CE4D0B3CFB}</author>
    <author>tc={202408DD-8984-42D3-852B-33B181A715AD}</author>
    <author>tc={63806DC4-6B38-462B-8B68-9785DEF5DCC4}</author>
    <author>tc={A88D64C5-A0A4-440A-AEDE-5D13402412A5}</author>
    <author>tc={10198661-11CE-46AE-8980-E4F2EEABBE3F}</author>
    <author>tc={A3F43C75-1AE4-44CD-92AF-2FBFD8FBB481}</author>
    <author>tc={61E2A61E-BB95-4D0E-8B76-B98D9721396C}</author>
    <author>tc={FADEA5EE-F3E6-4860-B67E-C6F8F03CFE8C}</author>
    <author>tc={A0C0ED49-47B3-4F7E-94EA-5FE1F81BB356}</author>
    <author>tc={20E4A044-7C95-4B41-86CC-33DC77A1536F}</author>
    <author>tc={2FB54D24-5DD8-487B-8917-755A2D1889C5}</author>
    <author>tc={353BAE29-F1BE-41BE-A3A6-5A7CB9C7BCB4}</author>
    <author>tc={C08528A7-FCD7-4D8C-A2B8-C27AB46D78D7}</author>
    <author>tc={A3A94A23-87F9-4E5E-B7DE-8C8057CEC6FB}</author>
    <author>tc={7E96FD80-42B7-42FA-9054-25F6A16D6047}</author>
    <author>tc={46380ECA-FCC0-479F-BE0E-1ACF6E6965BB}</author>
    <author>tc={31BD2A9F-027F-461D-A19F-87DBEEDD7C72}</author>
    <author>tc={BAAB6075-9F7F-4D8B-9855-67FF4C056ED0}</author>
    <author>tc={BE77329C-CF22-491A-8E89-66222F627A4F}</author>
    <author>tc={A158A143-4641-4015-9A86-9791BAC15CB5}</author>
    <author>tc={0137B591-82E3-49BB-90EB-1788B9CA6717}</author>
    <author>tc={5779714D-DB6F-46D6-9DA7-22F711E4E92D}</author>
    <author>tc={AC2544BA-4D5F-456F-A8E8-0932DCD9F18B}</author>
    <author>tc={FDF2E513-455F-471D-B13D-9A262CF01254}</author>
    <author>tc={6C9B75D8-BD15-4D7B-B2AA-CCDDC75CBF92}</author>
    <author>tc={64F48522-35E8-4544-8704-715EB2821A76}</author>
    <author>tc={0D5A8A3B-C0D0-4D9D-9713-320F1AEC61C9}</author>
    <author>tc={132BC2F7-5DD0-4A47-B358-B83868D36B17}</author>
    <author>tc={F1F93338-7449-4DEA-AF45-C28ED669987F}</author>
    <author>tc={3F55DA9E-FA54-49E8-A761-16C9B465542D}</author>
    <author>tc={4E0AA776-7136-406C-AF5E-3F2D25723129}</author>
    <author>tc={31FCE2C1-7F15-4617-924C-F710F1A39193}</author>
    <author>tc={C92F9A28-EB17-4A0F-B970-F4A648B4F1E8}</author>
    <author>tc={62E856BA-477F-4A4B-932C-9BD5EF7460C3}</author>
    <author>tc={90F32EF8-0C18-4749-B640-82098107708B}</author>
    <author>tc={687E3AA1-EBF5-4BE0-9C5C-8B908BFFFF46}</author>
    <author>tc={F72D7C82-45DB-4566-997F-B5572C9B605E}</author>
  </authors>
  <commentList>
    <comment ref="L5" authorId="0" shapeId="0" xr:uid="{1CBCE5C2-2F3A-44E2-B759-22177B6D2C4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07/15/21</t>
      </text>
    </comment>
    <comment ref="C6" authorId="1" shapeId="0" xr:uid="{E1AEFD52-E186-46E7-9CD5-D1CBE3592BF2}">
      <text>
        <t>[Threaded comment]
Your version of Excel allows you to read this threaded comment; however, any edits to it will get removed if the file is opened in a newer version of Excel. Learn more: https://go.microsoft.com/fwlink/?linkid=870924
Comment:
    10377846 swapped out
Reply:
    10365469 SWAPPED OUT</t>
      </text>
    </comment>
    <comment ref="L6" authorId="2" shapeId="0" xr:uid="{F5C0DACE-9114-4AD2-ABFC-4BC2A97F7BFF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06/22/22</t>
      </text>
    </comment>
    <comment ref="L7" authorId="3" shapeId="0" xr:uid="{FAD6CBCC-DDF5-44ED-90A9-866A35F2606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10/03/22</t>
      </text>
    </comment>
    <comment ref="L8" authorId="4" shapeId="0" xr:uid="{EAA2C49E-0A6E-4D52-A2D3-2AA6BE75D9AA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08/04/21</t>
      </text>
    </comment>
    <comment ref="L9" authorId="5" shapeId="0" xr:uid="{0F8FC312-8714-4F7E-9A99-5C93B7ACB93E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06/08/22</t>
      </text>
    </comment>
    <comment ref="L10" authorId="6" shapeId="0" xr:uid="{B86ABA22-03D9-4BE1-8391-A23348BBA421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06/09/22</t>
      </text>
    </comment>
    <comment ref="L12" authorId="7" shapeId="0" xr:uid="{03A9DCD5-83CB-464A-9929-9C47A4440A29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4/5/22</t>
      </text>
    </comment>
    <comment ref="L13" authorId="8" shapeId="0" xr:uid="{80F29675-F377-4450-8AE4-2A73045421A0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4/5/22</t>
      </text>
    </comment>
    <comment ref="L14" authorId="9" shapeId="0" xr:uid="{C7EC5C55-5591-4A64-A5F8-EF89D0C4D9AD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01/12/22</t>
      </text>
    </comment>
    <comment ref="D15" authorId="10" shapeId="0" xr:uid="{59BD8853-2D69-4488-8608-627F4B4F5AA6}">
      <text>
        <t>[Threaded comment]
Your version of Excel allows you to read this threaded comment; however, any edits to it will get removed if the file is opened in a newer version of Excel. Learn more: https://go.microsoft.com/fwlink/?linkid=870924
Comment:
    match to /048 until march</t>
      </text>
    </comment>
    <comment ref="L15" authorId="11" shapeId="0" xr:uid="{C3A9CEB0-B905-4EAE-8240-85288A40CD23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05/09/22</t>
      </text>
    </comment>
    <comment ref="C17" authorId="12" shapeId="0" xr:uid="{536D2FD7-E71F-4672-98B1-FE517691F5F9}">
      <text>
        <t>[Threaded comment]
Your version of Excel allows you to read this threaded comment; however, any edits to it will get removed if the file is opened in a newer version of Excel. Learn more: https://go.microsoft.com/fwlink/?linkid=870924
Comment:
    10710091 SWAPPED</t>
      </text>
    </comment>
    <comment ref="L17" authorId="13" shapeId="0" xr:uid="{1443C600-EEDD-4E7C-B57D-C023DC8BA69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10/10/22</t>
      </text>
    </comment>
    <comment ref="L18" authorId="14" shapeId="0" xr:uid="{21A8E996-993C-4143-950B-A11A7D20E19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04/12/2022</t>
      </text>
    </comment>
    <comment ref="L19" authorId="15" shapeId="0" xr:uid="{32031041-ED30-4D6C-BC7D-22B0EB2FC972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04/12/22</t>
      </text>
    </comment>
    <comment ref="L20" authorId="16" shapeId="0" xr:uid="{7123215B-679E-4213-9372-C2D9BC4E386F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3/25/2022</t>
      </text>
    </comment>
    <comment ref="L21" authorId="17" shapeId="0" xr:uid="{B4A9BB62-1E82-4870-B7F1-C1F61F2150A0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03/29/22</t>
      </text>
    </comment>
    <comment ref="C23" authorId="18" shapeId="0" xr:uid="{1B2D32F9-970F-4E90-907F-7EB2397113B4}">
      <text>
        <t>[Threaded comment]
Your version of Excel allows you to read this threaded comment; however, any edits to it will get removed if the file is opened in a newer version of Excel. Learn more: https://go.microsoft.com/fwlink/?linkid=870924
Comment:
    17815BLA SWAPPED OUT</t>
      </text>
    </comment>
    <comment ref="L23" authorId="19" shapeId="0" xr:uid="{9FB38971-6A8A-4631-B225-8539ACFFAE20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06/08/22</t>
      </text>
    </comment>
    <comment ref="L24" authorId="20" shapeId="0" xr:uid="{BD2CA5B9-2FB2-4377-9362-58A0A30C09DF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06/22/22</t>
      </text>
    </comment>
    <comment ref="C25" authorId="21" shapeId="0" xr:uid="{4E6FEF4E-8FE1-4BF8-9D1C-6FBF07722971}">
      <text>
        <t>[Threaded comment]
Your version of Excel allows you to read this threaded comment; however, any edits to it will get removed if the file is opened in a newer version of Excel. Learn more: https://go.microsoft.com/fwlink/?linkid=870924
Comment:
    11067225 swapped</t>
      </text>
    </comment>
    <comment ref="L25" authorId="22" shapeId="0" xr:uid="{5B13E0D6-CFBB-449E-B3B2-41087B1D7F95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10/10/22</t>
      </text>
    </comment>
    <comment ref="L26" authorId="23" shapeId="0" xr:uid="{054F3332-04CF-4088-BE40-36EF32077499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1/11/22</t>
      </text>
    </comment>
    <comment ref="C27" authorId="24" shapeId="0" xr:uid="{44D6CAAB-965C-422C-8F05-28CE4D0B3C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10779802 swapped</t>
      </text>
    </comment>
    <comment ref="L27" authorId="25" shapeId="0" xr:uid="{202408DD-8984-42D3-852B-33B181A715AD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09/07/22</t>
      </text>
    </comment>
    <comment ref="C28" authorId="26" shapeId="0" xr:uid="{63806DC4-6B38-462B-8B68-9785DEF5DCC4}">
      <text>
        <t>[Threaded comment]
Your version of Excel allows you to read this threaded comment; however, any edits to it will get removed if the file is opened in a newer version of Excel. Learn more: https://go.microsoft.com/fwlink/?linkid=870924
Comment:
    11266607 swapped out</t>
      </text>
    </comment>
    <comment ref="L28" authorId="27" shapeId="0" xr:uid="{A88D64C5-A0A4-440A-AEDE-5D13402412A5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4/5/22</t>
      </text>
    </comment>
    <comment ref="L29" authorId="28" shapeId="0" xr:uid="{10198661-11CE-46AE-8980-E4F2EEABBE3F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03/22/22</t>
      </text>
    </comment>
    <comment ref="C30" authorId="29" shapeId="0" xr:uid="{A3F43C75-1AE4-44CD-92AF-2FBFD8FBB481}">
      <text>
        <t>[Threaded comment]
Your version of Excel allows you to read this threaded comment; however, any edits to it will get removed if the file is opened in a newer version of Excel. Learn more: https://go.microsoft.com/fwlink/?linkid=870924
Comment:
    10173968 SWAPPED OUT
Reply:
    10143819 SWAPPED OUT</t>
      </text>
    </comment>
    <comment ref="L30" authorId="30" shapeId="0" xr:uid="{61E2A61E-BB95-4D0E-8B76-B98D9721396C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03/22/22</t>
      </text>
    </comment>
    <comment ref="C31" authorId="31" shapeId="0" xr:uid="{FADEA5EE-F3E6-4860-B67E-C6F8F03CF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10413196 swapped</t>
      </text>
    </comment>
    <comment ref="L31" authorId="32" shapeId="0" xr:uid="{A0C0ED49-47B3-4F7E-94EA-5FE1F81BB356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10/07/22</t>
      </text>
    </comment>
    <comment ref="L32" authorId="33" shapeId="0" xr:uid="{20E4A044-7C95-4B41-86CC-33DC77A1536F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03/27/22</t>
      </text>
    </comment>
    <comment ref="L33" authorId="34" shapeId="0" xr:uid="{2FB54D24-5DD8-487B-8917-755A2D1889C5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4/6/22</t>
      </text>
    </comment>
    <comment ref="L34" authorId="35" shapeId="0" xr:uid="{353BAE29-F1BE-41BE-A3A6-5A7CB9C7BCB4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10/11/22</t>
      </text>
    </comment>
    <comment ref="L35" authorId="36" shapeId="0" xr:uid="{C08528A7-FCD7-4D8C-A2B8-C27AB46D78D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06/22/22</t>
      </text>
    </comment>
    <comment ref="L36" authorId="37" shapeId="0" xr:uid="{A3A94A23-87F9-4E5E-B7DE-8C8057CEC6F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5/9/22</t>
      </text>
    </comment>
    <comment ref="L37" authorId="38" shapeId="0" xr:uid="{7E96FD80-42B7-42FA-9054-25F6A16D604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5/9/22</t>
      </text>
    </comment>
    <comment ref="L38" authorId="39" shapeId="0" xr:uid="{46380ECA-FCC0-479F-BE0E-1ACF6E6965B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09/09/22</t>
      </text>
    </comment>
    <comment ref="L39" authorId="40" shapeId="0" xr:uid="{31BD2A9F-027F-461D-A19F-87DBEEDD7C72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06/22/22</t>
      </text>
    </comment>
    <comment ref="L40" authorId="41" shapeId="0" xr:uid="{BAAB6075-9F7F-4D8B-9855-67FF4C056ED0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06/22/22</t>
      </text>
    </comment>
    <comment ref="L41" authorId="42" shapeId="0" xr:uid="{BE77329C-CF22-491A-8E89-66222F627A4F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3/30/22</t>
      </text>
    </comment>
    <comment ref="C42" authorId="43" shapeId="0" xr:uid="{A158A143-4641-4015-9A86-9791BAC15CB5}">
      <text>
        <t>[Threaded comment]
Your version of Excel allows you to read this threaded comment; however, any edits to it will get removed if the file is opened in a newer version of Excel. Learn more: https://go.microsoft.com/fwlink/?linkid=870924
Comment:
    10406662 SWAPPED OUT</t>
      </text>
    </comment>
    <comment ref="C43" authorId="44" shapeId="0" xr:uid="{0137B591-82E3-49BB-90EB-1788B9CA6717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unit might have been swapped out, not sure from the invoice.</t>
      </text>
    </comment>
    <comment ref="L43" authorId="45" shapeId="0" xr:uid="{5779714D-DB6F-46D6-9DA7-22F711E4E92D}">
      <text>
        <t>[Threaded comment]
Your version of Excel allows you to read this threaded comment; however, any edits to it will get removed if the file is opened in a newer version of Excel. Learn more: https://go.microsoft.com/fwlink/?linkid=870924
Comment:
    NO INVOICES PAST 3/24/22</t>
      </text>
    </comment>
    <comment ref="L44" authorId="46" shapeId="0" xr:uid="{AC2544BA-4D5F-456F-A8E8-0932DCD9F18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07/19/22</t>
      </text>
    </comment>
    <comment ref="L48" authorId="47" shapeId="0" xr:uid="{FDF2E513-455F-471D-B13D-9A262CF01254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7/20/22</t>
      </text>
    </comment>
    <comment ref="L49" authorId="48" shapeId="0" xr:uid="{6C9B75D8-BD15-4D7B-B2AA-CCDDC75CBF92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7/20/22</t>
      </text>
    </comment>
    <comment ref="L50" authorId="49" shapeId="0" xr:uid="{64F48522-35E8-4544-8704-715EB2821A76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10/04/22</t>
      </text>
    </comment>
    <comment ref="L51" authorId="50" shapeId="0" xr:uid="{0D5A8A3B-C0D0-4D9D-9713-320F1AEC61C9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5/23/22</t>
      </text>
    </comment>
    <comment ref="L54" authorId="51" shapeId="0" xr:uid="{132BC2F7-5DD0-4A47-B358-B83868D36B1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5/26/22</t>
      </text>
    </comment>
    <comment ref="C55" authorId="52" shapeId="0" xr:uid="{F1F93338-7449-4DEA-AF45-C28ED669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190067 SWAPPED</t>
      </text>
    </comment>
    <comment ref="L56" authorId="53" shapeId="0" xr:uid="{3F55DA9E-FA54-49E8-A761-16C9B465542D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5/23/22</t>
      </text>
    </comment>
    <comment ref="L57" authorId="54" shapeId="0" xr:uid="{4E0AA776-7136-406C-AF5E-3F2D25723129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5/26/22</t>
      </text>
    </comment>
    <comment ref="L58" authorId="55" shapeId="0" xr:uid="{31FCE2C1-7F15-4617-924C-F710F1A39193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06/09/22</t>
      </text>
    </comment>
    <comment ref="L59" authorId="56" shapeId="0" xr:uid="{C92F9A28-EB17-4A0F-B970-F4A648B4F1E8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06/10/22</t>
      </text>
    </comment>
    <comment ref="L60" authorId="57" shapeId="0" xr:uid="{62E856BA-477F-4A4B-932C-9BD5EF7460C3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09/20/22</t>
      </text>
    </comment>
    <comment ref="L61" authorId="58" shapeId="0" xr:uid="{90F32EF8-0C18-4749-B640-82098107708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10/17/22</t>
      </text>
    </comment>
    <comment ref="L62" authorId="59" shapeId="0" xr:uid="{687E3AA1-EBF5-4BE0-9C5C-8B908BFFFF46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10/17/22</t>
      </text>
    </comment>
    <comment ref="L64" authorId="60" shapeId="0" xr:uid="{F72D7C82-45DB-4566-997F-B5572C9B605E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11/29/22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tc={7273F75D-DBE8-45EE-8427-D133E3CC1BE7}</author>
    <author>tc={419AE499-24DD-450C-B674-0F12626A46BB}</author>
    <author>tc={3BE2AE45-E54D-46F6-A709-EE10B640CDE7}</author>
    <author>tc={E881CCB9-03D7-4FF6-B80E-2C66A9C7AF90}</author>
    <author>tc={9774F784-31E1-4D45-B0EA-D6C1D2173DE8}</author>
    <author>tc={32197CF9-7A6A-4AD5-97C4-8FA29AB49921}</author>
    <author>tc={192EEB75-0560-4723-8BBE-2E9AC2D643D8}</author>
    <author>tc={896E221F-BFA2-4E8A-BCB9-0FE045DE3A80}</author>
    <author>tc={5D0C5DF0-3A75-46BA-A971-EBFC7A38AEBE}</author>
    <author>tc={111F443E-B6E6-4AAF-A039-EBC7DCF88FE2}</author>
    <author>tc={A68D4D07-26B9-4BD7-9BD3-7B8FCC816025}</author>
    <author>tc={1F3F4BDD-8172-4E2B-89ED-80763E9CA56D}</author>
    <author>tc={9F49629B-8CE1-4119-BD2B-E353C9CF06F3}</author>
  </authors>
  <commentList>
    <comment ref="C6" authorId="0" shapeId="0" xr:uid="{7273F75D-DBE8-45EE-8427-D133E3CC1BE7}">
      <text>
        <t>[Threaded comment]
Your version of Excel allows you to read this threaded comment; however, any edits to it will get removed if the file is opened in a newer version of Excel. Learn more: https://go.microsoft.com/fwlink/?linkid=870924
Comment:
    20851BLA Swapped Out</t>
      </text>
    </comment>
    <comment ref="C8" authorId="1" shapeId="0" xr:uid="{419AE499-24DD-450C-B674-0F12626A46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10635746 swapped</t>
      </text>
    </comment>
    <comment ref="L13" authorId="2" shapeId="0" xr:uid="{3BE2AE45-E54D-46F6-A709-EE10B640CDE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08/08/22</t>
      </text>
    </comment>
    <comment ref="L14" authorId="3" shapeId="0" xr:uid="{E881CCB9-03D7-4FF6-B80E-2C66A9C7AF90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08/08/22</t>
      </text>
    </comment>
    <comment ref="L19" authorId="4" shapeId="0" xr:uid="{9774F784-31E1-4D45-B0EA-D6C1D2173DE8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9/30/22</t>
      </text>
    </comment>
    <comment ref="L20" authorId="5" shapeId="0" xr:uid="{32197CF9-7A6A-4AD5-97C4-8FA29AB49921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09/13/22</t>
      </text>
    </comment>
    <comment ref="L21" authorId="6" shapeId="0" xr:uid="{192EEB75-0560-4723-8BBE-2E9AC2D643D8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9/30/22</t>
      </text>
    </comment>
    <comment ref="L22" authorId="7" shapeId="0" xr:uid="{896E221F-BFA2-4E8A-BCB9-0FE045DE3A80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09/08/22</t>
      </text>
    </comment>
    <comment ref="L24" authorId="8" shapeId="0" xr:uid="{5D0C5DF0-3A75-46BA-A971-EBFC7A38AEBE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09/14/2022</t>
      </text>
    </comment>
    <comment ref="L25" authorId="9" shapeId="0" xr:uid="{111F443E-B6E6-4AAF-A039-EBC7DCF88FE2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09/14/2022</t>
      </text>
    </comment>
    <comment ref="L26" authorId="10" shapeId="0" xr:uid="{A68D4D07-26B9-4BD7-9BD3-7B8FCC816025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02/14/23</t>
      </text>
    </comment>
    <comment ref="L27" authorId="11" shapeId="0" xr:uid="{1F3F4BDD-8172-4E2B-89ED-80763E9CA56D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09/08/22</t>
      </text>
    </comment>
    <comment ref="L28" authorId="12" shapeId="0" xr:uid="{9F49629B-8CE1-4119-BD2B-E353C9CF06F3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02/08/23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tc={B30F9339-3355-43A7-80B9-BE02F89C02C0}</author>
    <author>tc={CA068287-ACA6-4C11-B726-9EC76057B8F6}</author>
    <author>tc={EB64CC5E-B927-414E-87A9-159C678FABCD}</author>
    <author>tc={272A7012-B7B4-41EA-BA2F-99BDE93AF58C}</author>
    <author>tc={395346F0-BA94-4C2C-9263-D4EF7D97FA5D}</author>
    <author>tc={C2F4A4A4-887F-47AC-AAD4-FDA428C69B12}</author>
    <author>tc={F4F1E006-790F-4637-95A4-B98BE1FB4BFB}</author>
    <author>tc={994D8AAF-6186-4B30-9E31-3825931EABC7}</author>
    <author>tc={AF7C8B9D-138A-4AE9-BD88-8D945C167567}</author>
    <author>tc={03C131D7-B875-485E-9658-A4462103E7D8}</author>
    <author>tc={23E35A7F-4AC1-4E5D-97C6-D829BA5306E6}</author>
  </authors>
  <commentList>
    <comment ref="L5" authorId="0" shapeId="0" xr:uid="{B30F9339-3355-43A7-80B9-BE02F89C02C0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11/19</t>
      </text>
    </comment>
    <comment ref="L6" authorId="1" shapeId="0" xr:uid="{CA068287-ACA6-4C11-B726-9EC76057B8F6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11/19</t>
      </text>
    </comment>
    <comment ref="L8" authorId="2" shapeId="0" xr:uid="{EB64CC5E-B927-414E-87A9-159C678FABCD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12/06</t>
      </text>
    </comment>
    <comment ref="L9" authorId="3" shapeId="0" xr:uid="{272A7012-B7B4-41EA-BA2F-99BDE93AF58C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12/07</t>
      </text>
    </comment>
    <comment ref="L14" authorId="4" shapeId="0" xr:uid="{395346F0-BA94-4C2C-9263-D4EF7D97FA5D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5/18/22</t>
      </text>
    </comment>
    <comment ref="L15" authorId="5" shapeId="0" xr:uid="{C2F4A4A4-887F-47AC-AAD4-FDA428C69B12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4/15/22</t>
      </text>
    </comment>
    <comment ref="L16" authorId="6" shapeId="0" xr:uid="{F4F1E006-790F-4637-95A4-B98BE1FB4BF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5/18/22</t>
      </text>
    </comment>
    <comment ref="C17" authorId="7" shapeId="0" xr:uid="{994D8AAF-6186-4B30-9E31-3825931EABC7}">
      <text>
        <t>[Threaded comment]
Your version of Excel allows you to read this threaded comment; however, any edits to it will get removed if the file is opened in a newer version of Excel. Learn more: https://go.microsoft.com/fwlink/?linkid=870924
Comment:
    10936884 SWAPPED OUT</t>
      </text>
    </comment>
    <comment ref="L17" authorId="8" shapeId="0" xr:uid="{AF7C8B9D-138A-4AE9-BD88-8D945C16756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4/27/22</t>
      </text>
    </comment>
    <comment ref="L18" authorId="9" shapeId="0" xr:uid="{03C131D7-B875-485E-9658-A4462103E7D8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4/15/22</t>
      </text>
    </comment>
    <comment ref="L20" authorId="10" shapeId="0" xr:uid="{23E35A7F-4AC1-4E5D-97C6-D829BA5306E6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4/14/22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tc={FE9FEE64-A6FE-4E98-A218-B2F9A0905344}</author>
  </authors>
  <commentList>
    <comment ref="M12" authorId="0" shapeId="0" xr:uid="{FE9FEE64-A6FE-4E98-A218-B2F9A0905344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07/25</t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tc={4EB50F00-D542-4C16-B32B-3FACA3F112D4}</author>
    <author>tc={6E87DEBE-B8BC-4FEF-84BE-ABE0E555C685}</author>
    <author>tc={46306F87-6965-4BC4-90C0-7F3295DF1873}</author>
    <author>tc={F00E3EFF-CCC3-44E9-AA42-41A4115A862E}</author>
    <author>tc={0B56248F-1B54-46B6-A095-18D9B6A9803C}</author>
    <author>tc={603AF649-F0A3-46E8-BA35-40DDE18A3FB9}</author>
    <author>tc={0021C0FF-9B3F-42F8-AE96-B17404FAAC75}</author>
    <author>tc={55219FCC-D6FD-4E5E-80D3-0AD6D991B5A5}</author>
    <author>tc={43AB5572-D927-4C56-B4E2-E9CB0281EA23}</author>
    <author>tc={347F72AE-8D2A-4389-BF44-AD99F7943998}</author>
    <author>tc={AF251858-131E-4870-B481-5745E569410E}</author>
    <author>tc={FD7032AF-F0E9-422A-9282-429C2AFE9F77}</author>
  </authors>
  <commentList>
    <comment ref="K3" authorId="0" shapeId="0" xr:uid="{4EB50F00-D542-4C16-B32B-3FACA3F112D4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6/13/22</t>
      </text>
    </comment>
    <comment ref="D4" authorId="1" shapeId="0" xr:uid="{6E87DEBE-B8BC-4FEF-84BE-ABE0E555C685}">
      <text>
        <t>[Threaded comment]
Your version of Excel allows you to read this threaded comment; however, any edits to it will get removed if the file is opened in a newer version of Excel. Learn more: https://go.microsoft.com/fwlink/?linkid=870924
Comment:
    No record of invoicing after June 2019. Equipment was called of on 03/16/21 per Andy Griffin. Missing 21 invoices totaling in $2648.10</t>
      </text>
    </comment>
    <comment ref="K4" authorId="2" shapeId="0" xr:uid="{46306F87-6965-4BC4-90C0-7F3295DF1873}">
      <text>
        <t>[Threaded comment]
Your version of Excel allows you to read this threaded comment; however, any edits to it will get removed if the file is opened in a newer version of Excel. Learn more: https://go.microsoft.com/fwlink/?linkid=870924
Comment:
    Pickup confirmation via email</t>
      </text>
    </comment>
    <comment ref="K5" authorId="3" shapeId="0" xr:uid="{F00E3EFF-CCC3-44E9-AA42-41A4115A862E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5/16/22</t>
      </text>
    </comment>
    <comment ref="K18" authorId="4" shapeId="0" xr:uid="{0B56248F-1B54-46B6-A095-18D9B6A9803C}">
      <text>
        <t>[Threaded comment]
Your version of Excel allows you to read this threaded comment; however, any edits to it will get removed if the file is opened in a newer version of Excel. Learn more: https://go.microsoft.com/fwlink/?linkid=870924
Comment:
    Pickup confirmation via email
Reply:
    Final Invoice 04/16/21</t>
      </text>
    </comment>
    <comment ref="F51" authorId="5" shapeId="0" xr:uid="{603AF649-F0A3-46E8-BA35-40DDE18A3FB9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 to call off on 06/01</t>
      </text>
    </comment>
    <comment ref="K51" authorId="6" shapeId="0" xr:uid="{0021C0FF-9B3F-42F8-AE96-B17404FAAC7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FINAL INVOICE 07/08/21
</t>
      </text>
    </comment>
    <comment ref="K73" authorId="7" shapeId="0" xr:uid="{55219FCC-D6FD-4E5E-80D3-0AD6D991B5A5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11/04/21</t>
      </text>
    </comment>
    <comment ref="K74" authorId="8" shapeId="0" xr:uid="{43AB5572-D927-4C56-B4E2-E9CB0281EA2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FINAL INVOICE 07/02/21
</t>
      </text>
    </comment>
    <comment ref="K75" authorId="9" shapeId="0" xr:uid="{347F72AE-8D2A-4389-BF44-AD99F7943998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09/23/21</t>
      </text>
    </comment>
    <comment ref="D76" authorId="10" shapeId="0" xr:uid="{AF251858-131E-4870-B481-5745E569410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ADDED TO TRACKER</t>
      </text>
    </comment>
    <comment ref="K76" authorId="11" shapeId="0" xr:uid="{FD7032AF-F0E9-422A-9282-429C2AFE9F7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11/11</t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tc={1B52C9D1-ED72-42DA-83F0-81D1B86EA555}</author>
  </authors>
  <commentList>
    <comment ref="M4" authorId="0" shapeId="0" xr:uid="{1B52C9D1-ED72-42DA-83F0-81D1B86EA555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02/17/22</t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tc={B6A0F9A2-56BF-4F27-A283-506019CA4C2F}</author>
    <author>tc={822965F4-9302-43EE-9D1C-0F894B4082E6}</author>
  </authors>
  <commentList>
    <comment ref="D5" authorId="0" shapeId="0" xr:uid="{B6A0F9A2-56BF-4F27-A283-506019CA4C2F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TO 2000508/015</t>
      </text>
    </comment>
    <comment ref="D6" authorId="1" shapeId="0" xr:uid="{822965F4-9302-43EE-9D1C-0F894B4082E6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TO 2000508/014</t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tc={91FCFD54-9F1F-4FF3-AF0C-9BED4127DD3C}</author>
    <author>tc={67948D7E-5A2F-4A3F-B497-61F6F08F41DE}</author>
    <author>tc={22394922-6E6B-4193-8436-E41561CD6F47}</author>
    <author>tc={A8963C0F-1F3F-4234-B45C-4D5BB1C73378}</author>
    <author>tc={DFAB114B-7FA4-4B8A-BF7D-E4A9F780A3B9}</author>
    <author>tc={992B3D72-566D-40E0-9398-441DED03146A}</author>
    <author>tc={385F18D9-CD38-4753-AFD8-6D6B681FEA71}</author>
  </authors>
  <commentList>
    <comment ref="K48" authorId="0" shapeId="0" xr:uid="{91FCFD54-9F1F-4FF3-AF0C-9BED4127DD3C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06/02/21</t>
      </text>
    </comment>
    <comment ref="K49" authorId="1" shapeId="0" xr:uid="{67948D7E-5A2F-4A3F-B497-61F6F08F41DE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08/19/21</t>
      </text>
    </comment>
    <comment ref="K50" authorId="2" shapeId="0" xr:uid="{22394922-6E6B-4193-8436-E41561CD6F4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06/02/21</t>
      </text>
    </comment>
    <comment ref="K52" authorId="3" shapeId="0" xr:uid="{A8963C0F-1F3F-4234-B45C-4D5BB1C73378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06/02/21</t>
      </text>
    </comment>
    <comment ref="K54" authorId="4" shapeId="0" xr:uid="{DFAB114B-7FA4-4B8A-BF7D-E4A9F780A3B9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07/26/21</t>
      </text>
    </comment>
    <comment ref="K55" authorId="5" shapeId="0" xr:uid="{992B3D72-566D-40E0-9398-441DED03146A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09/23/21</t>
      </text>
    </comment>
    <comment ref="K56" authorId="6" shapeId="0" xr:uid="{385F18D9-CD38-4753-AFD8-6D6B681FEA71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09/30/21</t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tc={E70E5402-988B-4870-B1B0-E6A72772A1BC}</author>
  </authors>
  <commentList>
    <comment ref="K7" authorId="0" shapeId="0" xr:uid="{E70E5402-988B-4870-B1B0-E6A72772A1B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FINAL INVOICE 07/26/21
</t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tc={A9E593CD-E592-40DE-BE0D-B30E9C605092}</author>
    <author>tc={73101E39-A3E5-4675-A37F-42BF477A40FE}</author>
  </authors>
  <commentList>
    <comment ref="K6" authorId="0" shapeId="0" xr:uid="{A9E593CD-E592-40DE-BE0D-B30E9C605092}">
      <text>
        <t>[Threaded comment]
Your version of Excel allows you to read this threaded comment; however, any edits to it will get removed if the file is opened in a newer version of Excel. Learn more: https://go.microsoft.com/fwlink/?linkid=870924
Comment:
    Pickup #: 17836347
Reply:
    Final Invoice 05/11/21</t>
      </text>
    </comment>
    <comment ref="K7" authorId="1" shapeId="0" xr:uid="{73101E39-A3E5-4675-A37F-42BF477A40FE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08/30/21</t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tc={40E90A5F-C3A6-473B-B807-3D970EAA78BB}</author>
  </authors>
  <commentList>
    <comment ref="K15" authorId="0" shapeId="0" xr:uid="{40E90A5F-C3A6-473B-B807-3D970EAA78BB}">
      <text>
        <t>[Threaded comment]
Your version of Excel allows you to read this threaded comment; however, any edits to it will get removed if the file is opened in a newer version of Excel. Learn more: https://go.microsoft.com/fwlink/?linkid=870924
Comment:
    Recieved invoice for March 2021
Reply:
    And now April 2021</t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tc={E93164C4-68D8-4DE5-99BB-CABF6A2F17CD}</author>
    <author>tc={BD6DA4D5-0C9D-44AD-A9F2-9D668DC019B3}</author>
    <author>tc={9E53092D-750E-4AA7-838F-709DEE08826B}</author>
    <author>tc={C9A6F8BF-9E76-4342-8AD3-B94D8560CFAE}</author>
  </authors>
  <commentList>
    <comment ref="M4" authorId="0" shapeId="0" xr:uid="{E93164C4-68D8-4DE5-99BB-CABF6A2F17CD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5/17/22</t>
      </text>
    </comment>
    <comment ref="M5" authorId="1" shapeId="0" xr:uid="{BD6DA4D5-0C9D-44AD-A9F2-9D668DC019B3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4/28/22</t>
      </text>
    </comment>
    <comment ref="M6" authorId="2" shapeId="0" xr:uid="{9E53092D-750E-4AA7-838F-709DEE08826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4/28/22</t>
      </text>
    </comment>
    <comment ref="M7" authorId="3" shapeId="0" xr:uid="{C9A6F8BF-9E76-4342-8AD3-B94D8560CFAE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5/12/22</t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tc={6E15AD7F-0005-432C-8A9C-6B1252068443}</author>
    <author>tc={B4F44344-D13C-409E-B9BA-A607489FE90D}</author>
    <author>tc={4F01B4B0-B07E-43E8-8C03-46B374591889}</author>
    <author>tc={5C21615A-7ED8-4C94-8A23-967BFB8F6E0A}</author>
    <author>tc={9FE63AB5-C29A-4B3F-9EDB-859B1C147987}</author>
    <author>tc={4C9D5EF5-1E46-4534-A11B-58E43561564F}</author>
    <author>tc={F2DC5A43-40BA-4353-AD01-EFF2BB799D29}</author>
    <author>tc={7DC1FA4E-7492-4317-8296-BB33CA85A3B3}</author>
    <author>tc={7501622E-B05C-48D1-9E29-62D1BAC133C3}</author>
    <author>tc={6653B986-7365-4692-9514-C22A9602D84C}</author>
    <author>tc={4A650D8D-44E1-463B-B34F-9F4FCC63A88F}</author>
    <author>tc={B7EBC02D-8B7C-4AB4-A2B8-1948F924D29F}</author>
    <author>tc={3C6029B5-1BEF-49E3-BD58-67107FECC9A6}</author>
    <author>tc={CAACDFDE-EE8C-419A-A8D6-B1156CDF806B}</author>
    <author>tc={ED380E30-8FD5-4DC8-B2EA-DBE56DF89468}</author>
    <author>tc={9BC0640A-9A02-4264-BEE9-9DB274BEDDD9}</author>
    <author>tc={DAA87C02-D722-41DC-B6B6-2CCF1CC198F6}</author>
    <author>tc={B4577A59-5F04-4FE6-B6AA-7AE25768F184}</author>
    <author>tc={1555DE8B-CF1D-412E-BE03-FBCACC333E31}</author>
    <author>tc={EE077AA9-998F-4FF7-B3DE-9E916DEC2F69}</author>
    <author>tc={7E945AA4-DFCB-4FAD-908A-353D00AD7F5B}</author>
    <author>tc={CE297517-C4DE-41FA-8700-80D93F34A57A}</author>
    <author>tc={820A7D50-2127-4B94-8AA6-F48311161C59}</author>
    <author>tc={E3FA9A5A-CAB3-4880-B2BD-A33BF49246A7}</author>
    <author>tc={156CF7A1-33BA-48DD-8E30-6921EA4D5585}</author>
    <author>tc={4EDEEA1A-3C16-4549-B57A-6D7805F5F07D}</author>
    <author>tc={CFDB43D5-EEC2-4713-A639-0B4C3071115B}</author>
    <author>tc={C1319039-DE90-48D0-ABC7-4E42BBFCE7C6}</author>
  </authors>
  <commentList>
    <comment ref="K5" authorId="0" shapeId="0" xr:uid="{6E15AD7F-0005-432C-8A9C-6B1252068443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11/17</t>
      </text>
    </comment>
    <comment ref="K9" authorId="1" shapeId="0" xr:uid="{B4F44344-D13C-409E-B9BA-A607489FE90D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10/07/21</t>
      </text>
    </comment>
    <comment ref="K10" authorId="2" shapeId="0" xr:uid="{4F01B4B0-B07E-43E8-8C03-46B374591889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10/18/21</t>
      </text>
    </comment>
    <comment ref="K13" authorId="3" shapeId="0" xr:uid="{5C21615A-7ED8-4C94-8A23-967BFB8F6E0A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10/18/21</t>
      </text>
    </comment>
    <comment ref="K14" authorId="4" shapeId="0" xr:uid="{9FE63AB5-C29A-4B3F-9EDB-859B1C14798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10/19/21</t>
      </text>
    </comment>
    <comment ref="K16" authorId="5" shapeId="0" xr:uid="{4C9D5EF5-1E46-4534-A11B-58E43561564F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12/02</t>
      </text>
    </comment>
    <comment ref="K21" authorId="6" shapeId="0" xr:uid="{F2DC5A43-40BA-4353-AD01-EFF2BB799D29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09/29/21</t>
      </text>
    </comment>
    <comment ref="K22" authorId="7" shapeId="0" xr:uid="{7DC1FA4E-7492-4317-8296-BB33CA85A3B3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10/01/21</t>
      </text>
    </comment>
    <comment ref="K23" authorId="8" shapeId="0" xr:uid="{7501622E-B05C-48D1-9E29-62D1BAC133C3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10/19/21</t>
      </text>
    </comment>
    <comment ref="K24" authorId="9" shapeId="0" xr:uid="{6653B986-7365-4692-9514-C22A9602D84C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08/16/21</t>
      </text>
    </comment>
    <comment ref="K25" authorId="10" shapeId="0" xr:uid="{4A650D8D-44E1-463B-B34F-9F4FCC63A88F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09/28/21</t>
      </text>
    </comment>
    <comment ref="K26" authorId="11" shapeId="0" xr:uid="{B7EBC02D-8B7C-4AB4-A2B8-1948F924D29F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09/27/21</t>
      </text>
    </comment>
    <comment ref="K27" authorId="12" shapeId="0" xr:uid="{3C6029B5-1BEF-49E3-BD58-67107FECC9A6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09/29/21</t>
      </text>
    </comment>
    <comment ref="K28" authorId="13" shapeId="0" xr:uid="{CAACDFDE-EE8C-419A-A8D6-B1156CDF806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09/29/21</t>
      </text>
    </comment>
    <comment ref="K29" authorId="14" shapeId="0" xr:uid="{ED380E30-8FD5-4DC8-B2EA-DBE56DF89468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09/29/21</t>
      </text>
    </comment>
    <comment ref="K30" authorId="15" shapeId="0" xr:uid="{9BC0640A-9A02-4264-BEE9-9DB274BEDDD9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10/01/21</t>
      </text>
    </comment>
    <comment ref="K31" authorId="16" shapeId="0" xr:uid="{DAA87C02-D722-41DC-B6B6-2CCF1CC198F6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09/27/21</t>
      </text>
    </comment>
    <comment ref="K32" authorId="17" shapeId="0" xr:uid="{B4577A59-5F04-4FE6-B6AA-7AE25768F184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09/27/21</t>
      </text>
    </comment>
    <comment ref="K33" authorId="18" shapeId="0" xr:uid="{1555DE8B-CF1D-412E-BE03-FBCACC333E31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10/18/21</t>
      </text>
    </comment>
    <comment ref="K34" authorId="19" shapeId="0" xr:uid="{EE077AA9-998F-4FF7-B3DE-9E916DEC2F69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10/28/21</t>
      </text>
    </comment>
    <comment ref="K35" authorId="20" shapeId="0" xr:uid="{7E945AA4-DFCB-4FAD-908A-353D00AD7F5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09/29/21</t>
      </text>
    </comment>
    <comment ref="K36" authorId="21" shapeId="0" xr:uid="{CE297517-C4DE-41FA-8700-80D93F34A57A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11/01/21</t>
      </text>
    </comment>
    <comment ref="K37" authorId="22" shapeId="0" xr:uid="{820A7D50-2127-4B94-8AA6-F48311161C59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10/18/21</t>
      </text>
    </comment>
    <comment ref="K38" authorId="23" shapeId="0" xr:uid="{E3FA9A5A-CAB3-4880-B2BD-A33BF49246A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09/29/21</t>
      </text>
    </comment>
    <comment ref="K39" authorId="24" shapeId="0" xr:uid="{156CF7A1-33BA-48DD-8E30-6921EA4D5585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10/18/21</t>
      </text>
    </comment>
    <comment ref="K41" authorId="25" shapeId="0" xr:uid="{4EDEEA1A-3C16-4549-B57A-6D7805F5F07D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12/14</t>
      </text>
    </comment>
    <comment ref="K42" authorId="26" shapeId="0" xr:uid="{CFDB43D5-EEC2-4713-A639-0B4C3071115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10/18/21</t>
      </text>
    </comment>
    <comment ref="K49" authorId="27" shapeId="0" xr:uid="{C1319039-DE90-48D0-ABC7-4E42BBFCE7C6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11/03</t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tc={43C2C461-FBE3-4CA0-AB64-65D46128F8E5}</author>
  </authors>
  <commentList>
    <comment ref="L3" authorId="0" shapeId="0" xr:uid="{43C2C461-FBE3-4CA0-AB64-65D46128F8E5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2/10/22</t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tc={8436CE2A-CC6F-41D8-8EC8-DCD7274C6B07}</author>
    <author>tc={ED8E18EE-0DDD-46DF-BC59-60B34E8A7C65}</author>
    <author>tc={17157701-0AC1-4518-86DB-8964BB05B114}</author>
    <author>tc={E6B8D0D6-3608-4ECF-A749-BB7D13E49A4B}</author>
  </authors>
  <commentList>
    <comment ref="L5" authorId="0" shapeId="0" xr:uid="{8436CE2A-CC6F-41D8-8EC8-DCD7274C6B0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10/29</t>
      </text>
    </comment>
    <comment ref="L6" authorId="1" shapeId="0" xr:uid="{ED8E18EE-0DDD-46DF-BC59-60B34E8A7C65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10/04/21</t>
      </text>
    </comment>
    <comment ref="L7" authorId="2" shapeId="0" xr:uid="{17157701-0AC1-4518-86DB-8964BB05B114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11/08</t>
      </text>
    </comment>
    <comment ref="L10" authorId="3" shapeId="0" xr:uid="{E6B8D0D6-3608-4ECF-A749-BB7D13E49A4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06/15/22</t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tc={A68FA3E8-81AB-40BA-B719-2EF87EF3C7A6}</author>
  </authors>
  <commentList>
    <comment ref="N3" authorId="0" shapeId="0" xr:uid="{A68FA3E8-81AB-40BA-B719-2EF87EF3C7A6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09/12/22</t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tc={E859ABC2-8DF4-4A05-92EC-C17624E9846A}</author>
    <author>tc={52365F99-2414-403F-8DB1-C81756BEB1A2}</author>
  </authors>
  <commentList>
    <comment ref="C7" authorId="0" shapeId="0" xr:uid="{E859ABC2-8DF4-4A05-92EC-C17624E9846A}">
      <text>
        <t>[Threaded comment]
Your version of Excel allows you to read this threaded comment; however, any edits to it will get removed if the file is opened in a newer version of Excel. Learn more: https://go.microsoft.com/fwlink/?linkid=870924
Comment:
    901155 swapped</t>
      </text>
    </comment>
    <comment ref="C13" authorId="1" shapeId="0" xr:uid="{52365F99-2414-403F-8DB1-C81756BEB1A2}">
      <text>
        <t>[Threaded comment]
Your version of Excel allows you to read this threaded comment; however, any edits to it will get removed if the file is opened in a newer version of Excel. Learn more: https://go.microsoft.com/fwlink/?linkid=870924
Comment:
    531305 swapped</t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tc={7B58BB50-27A6-4D87-A077-344937060842}</author>
    <author>tc={4AFC3055-F5F5-4998-A123-6B211F89C04E}</author>
  </authors>
  <commentList>
    <comment ref="B21" authorId="0" shapeId="0" xr:uid="{7B58BB50-27A6-4D87-A077-344937060842}">
      <text>
        <t>[Threaded comment]
Your version of Excel allows you to read this threaded comment; however, any edits to it will get removed if the file is opened in a newer version of Excel. Learn more: https://go.microsoft.com/fwlink/?linkid=870924
Comment:
    MINI EX SWAPPED - WAITING ON NEW EQUIP # TO REMOVE CALL OFF</t>
      </text>
    </comment>
    <comment ref="D26" authorId="1" shapeId="0" xr:uid="{4AFC3055-F5F5-4998-A123-6B211F89C04E}">
      <text>
        <t>[Threaded comment]
Your version of Excel allows you to read this threaded comment; however, any edits to it will get removed if the file is opened in a newer version of Excel. Learn more: https://go.microsoft.com/fwlink/?linkid=870924
Comment:
    NO REQUEST/NO PO - ISSUED AT INVOICE</t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tc={BE836DE0-5024-466F-8031-7745BF17170F}</author>
    <author>tc={6A35C1B4-877D-4E64-ABA2-E8E595643806}</author>
    <author>tc={2FAF9731-3829-424C-8EF7-76CF6C575D29}</author>
    <author>tc={A3358848-BD9D-46BC-9634-1B039A0622BE}</author>
    <author>tc={A6D7FF53-C586-4890-9BE9-E54B1B6107FE}</author>
    <author>tc={DC233051-713F-4BD4-A8E8-A3B40C282D02}</author>
  </authors>
  <commentList>
    <comment ref="N3" authorId="0" shapeId="0" xr:uid="{BE836DE0-5024-466F-8031-7745BF17170F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02/10/23</t>
      </text>
    </comment>
    <comment ref="M4" authorId="1" shapeId="0" xr:uid="{6A35C1B4-877D-4E64-ABA2-E8E595643806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09/23</t>
      </text>
    </comment>
    <comment ref="N5" authorId="2" shapeId="0" xr:uid="{2FAF9731-3829-424C-8EF7-76CF6C575D29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02/10/23</t>
      </text>
    </comment>
    <comment ref="C9" authorId="3" shapeId="0" xr:uid="{A3358848-BD9D-46BC-9634-1B039A0622BE}">
      <text>
        <t>[Threaded comment]
Your version of Excel allows you to read this threaded comment; however, any edits to it will get removed if the file is opened in a newer version of Excel. Learn more: https://go.microsoft.com/fwlink/?linkid=870924
Comment:
    11167132 swapped</t>
      </text>
    </comment>
    <comment ref="C10" authorId="4" shapeId="0" xr:uid="{A6D7FF53-C586-4890-9BE9-E54B1B6107FE}">
      <text>
        <t>[Threaded comment]
Your version of Excel allows you to read this threaded comment; however, any edits to it will get removed if the file is opened in a newer version of Excel. Learn more: https://go.microsoft.com/fwlink/?linkid=870924
Comment:
    11279356 SWAPPED</t>
      </text>
    </comment>
    <comment ref="C26" authorId="5" shapeId="0" xr:uid="{DC233051-713F-4BD4-A8E8-A3B40C282D02}">
      <text>
        <t>[Threaded comment]
Your version of Excel allows you to read this threaded comment; however, any edits to it will get removed if the file is opened in a newer version of Excel. Learn more: https://go.microsoft.com/fwlink/?linkid=870924
Comment:
    11222418 SWAPPED</t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tc={AD6971FB-4504-49DF-8AD5-A96E5522C3BB}</author>
    <author>tc={3F92C6F0-BC55-455A-B354-40BA20B9FAD7}</author>
    <author>tc={ECB07120-C424-4BB6-BA19-8AB849B6CD91}</author>
    <author>tc={BF14C6F1-D24D-4D57-A438-DEA4084DFF0F}</author>
    <author>tc={B818CF7F-A611-4BB9-9111-1D33F82C99A4}</author>
    <author>tc={E8DC6F0F-8BA9-4F81-AFCB-BAA95655DC6D}</author>
    <author>tc={C74C3787-9033-4562-BA86-FAC98984450B}</author>
    <author>tc={FED1E766-151E-4D40-9D4F-F4B0341CB410}</author>
    <author>tc={26FAD7DC-D533-4413-A09F-B12FDB0F38EB}</author>
    <author>tc={20764887-BCD5-4088-9794-842B89D61CD0}</author>
    <author>tc={B6509324-3AEE-4101-8248-4BFA17692DE7}</author>
    <author>tc={350E8255-FBBB-448D-BA46-9A511D41CF69}</author>
    <author>tc={216E000F-7850-4826-B74A-73D1D17BC7FA}</author>
    <author>tc={122F2E42-5C8D-499C-8C60-43A39D6E2449}</author>
    <author>tc={CC4F95C6-E2C7-43C3-A855-23A57473BF78}</author>
    <author>tc={6BBA432A-B807-4A64-99E9-0C5FFEAE123E}</author>
    <author>tc={9BC12408-D500-47F0-9CC8-BA59139D1EA1}</author>
    <author>tc={608D5344-1E45-4702-98E7-5FAD7C5530CE}</author>
    <author>tc={52B15656-1558-468F-B58F-54AE2FEC44C0}</author>
    <author>tc={786700A8-56E2-473B-A516-68383D84BA69}</author>
    <author>tc={E0931F1D-D947-40ED-A6CA-5F8343B7C8B3}</author>
    <author>tc={62E65C65-AFEC-4E96-A290-D4FAD074D9ED}</author>
    <author>tc={33FD33DA-BF8E-4044-A98A-578B72BBE487}</author>
    <author>tc={187CB0C4-D1FC-4634-BE53-78C5F6D6575D}</author>
    <author>tc={B72D311A-E485-46F0-BF04-FC9089EA9663}</author>
    <author>tc={3CA7B794-0494-4138-8CEB-B2200D7D647A}</author>
    <author>tc={28FB3609-A587-4A3A-AF0A-5CF707F2B4F8}</author>
    <author>tc={187FEA0E-448C-4EDD-AC42-EF18D4B1AB01}</author>
    <author>tc={19144D11-1DC6-44DB-83D1-1B20C17CAE33}</author>
    <author>tc={9BBC0A76-92D5-4176-9628-F227D82B05B5}</author>
    <author>tc={A1C50EED-AC88-4EAC-891E-385382679FD8}</author>
    <author>tc={B24E4DFA-2969-4DE0-89A9-898073933AB7}</author>
    <author>tc={C047732A-7731-4254-9951-CA952F5BDB43}</author>
    <author>tc={096DA1D2-7BB4-4992-A3F3-21581D5A4FF7}</author>
    <author>tc={1D8C3346-BA37-47D2-B170-94526E816E77}</author>
    <author>tc={9A65F24C-C885-4EC7-805A-D7078FF2A01A}</author>
  </authors>
  <commentList>
    <comment ref="K3" authorId="0" shapeId="0" xr:uid="{AD6971FB-4504-49DF-8AD5-A96E5522C3B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10/07/21</t>
      </text>
    </comment>
    <comment ref="K5" authorId="1" shapeId="0" xr:uid="{3F92C6F0-BC55-455A-B354-40BA20B9FAD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08/05</t>
      </text>
    </comment>
    <comment ref="K6" authorId="2" shapeId="0" xr:uid="{ECB07120-C424-4BB6-BA19-8AB849B6CD91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09/14/21</t>
      </text>
    </comment>
    <comment ref="K7" authorId="3" shapeId="0" xr:uid="{BF14C6F1-D24D-4D57-A438-DEA4084DFF0F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12/13</t>
      </text>
    </comment>
    <comment ref="K13" authorId="4" shapeId="0" xr:uid="{B818CF7F-A611-4BB9-9111-1D33F82C99A4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08/02/21</t>
      </text>
    </comment>
    <comment ref="K14" authorId="5" shapeId="0" xr:uid="{E8DC6F0F-8BA9-4F81-AFCB-BAA95655DC6D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10/01/21</t>
      </text>
    </comment>
    <comment ref="K17" authorId="6" shapeId="0" xr:uid="{C74C3787-9033-4562-BA86-FAC98984450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05/04/22</t>
      </text>
    </comment>
    <comment ref="K19" authorId="7" shapeId="0" xr:uid="{FED1E766-151E-4D40-9D4F-F4B0341CB410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12/13</t>
      </text>
    </comment>
    <comment ref="K22" authorId="8" shapeId="0" xr:uid="{26FAD7DC-D533-4413-A09F-B12FDB0F38E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09/14/21</t>
      </text>
    </comment>
    <comment ref="K24" authorId="9" shapeId="0" xr:uid="{20764887-BCD5-4088-9794-842B89D61CD0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09/14/21</t>
      </text>
    </comment>
    <comment ref="K27" authorId="10" shapeId="0" xr:uid="{B6509324-3AEE-4101-8248-4BFA17692DE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08/10</t>
      </text>
    </comment>
    <comment ref="B30" authorId="11" shapeId="0" xr:uid="{350E8255-FBBB-448D-BA46-9A511D41CF69}">
      <text>
        <t>[Threaded comment]
Your version of Excel allows you to read this threaded comment; however, any edits to it will get removed if the file is opened in a newer version of Excel. Learn more: https://go.microsoft.com/fwlink/?linkid=870924
Comment:
    SWAPPED FROM 49' RT SCISSOR</t>
      </text>
    </comment>
    <comment ref="C30" authorId="12" shapeId="0" xr:uid="{216E000F-7850-4826-B74A-73D1D17BC7FA}">
      <text>
        <t>[Threaded comment]
Your version of Excel allows you to read this threaded comment; however, any edits to it will get removed if the file is opened in a newer version of Excel. Learn more: https://go.microsoft.com/fwlink/?linkid=870924
Comment:
    SWAPPED FROM 68079</t>
      </text>
    </comment>
    <comment ref="C31" authorId="13" shapeId="0" xr:uid="{122F2E42-5C8D-499C-8C60-43A39D6E2449}">
      <text>
        <t>[Threaded comment]
Your version of Excel allows you to read this threaded comment; however, any edits to it will get removed if the file is opened in a newer version of Excel. Learn more: https://go.microsoft.com/fwlink/?linkid=870924
Comment:
    SWAPPED FROM 180816</t>
      </text>
    </comment>
    <comment ref="C32" authorId="14" shapeId="0" xr:uid="{CC4F95C6-E2C7-43C3-A855-23A57473BF78}">
      <text>
        <t>[Threaded comment]
Your version of Excel allows you to read this threaded comment; however, any edits to it will get removed if the file is opened in a newer version of Excel. Learn more: https://go.microsoft.com/fwlink/?linkid=870924
Comment:
    SWAPPED FROM 2452</t>
      </text>
    </comment>
    <comment ref="K32" authorId="15" shapeId="0" xr:uid="{6BBA432A-B807-4A64-99E9-0C5FFEAE123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final invoice 01/31/22
</t>
      </text>
    </comment>
    <comment ref="C33" authorId="16" shapeId="0" xr:uid="{9BC12408-D500-47F0-9CC8-BA59139D1EA1}">
      <text>
        <t>[Threaded comment]
Your version of Excel allows you to read this threaded comment; however, any edits to it will get removed if the file is opened in a newer version of Excel. Learn more: https://go.microsoft.com/fwlink/?linkid=870924
Comment:
    SWAPPED FROM 107760</t>
      </text>
    </comment>
    <comment ref="C34" authorId="17" shapeId="0" xr:uid="{608D5344-1E45-4702-98E7-5FAD7C5530CE}">
      <text>
        <t>[Threaded comment]
Your version of Excel allows you to read this threaded comment; however, any edits to it will get removed if the file is opened in a newer version of Excel. Learn more: https://go.microsoft.com/fwlink/?linkid=870924
Comment:
    SWAPPED FROM 98787</t>
      </text>
    </comment>
    <comment ref="K34" authorId="18" shapeId="0" xr:uid="{52B15656-1558-468F-B58F-54AE2FEC44C0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02/09/22</t>
      </text>
    </comment>
    <comment ref="C35" authorId="19" shapeId="0" xr:uid="{786700A8-56E2-473B-A516-68383D84BA69}">
      <text>
        <t>[Threaded comment]
Your version of Excel allows you to read this threaded comment; however, any edits to it will get removed if the file is opened in a newer version of Excel. Learn more: https://go.microsoft.com/fwlink/?linkid=870924
Comment:
    SWAPPED FROM 98787</t>
      </text>
    </comment>
    <comment ref="K35" authorId="20" shapeId="0" xr:uid="{E0931F1D-D947-40ED-A6CA-5F8343B7C8B3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04/08/22</t>
      </text>
    </comment>
    <comment ref="C36" authorId="21" shapeId="0" xr:uid="{62E65C65-AFEC-4E96-A290-D4FAD074D9ED}">
      <text>
        <t>[Threaded comment]
Your version of Excel allows you to read this threaded comment; however, any edits to it will get removed if the file is opened in a newer version of Excel. Learn more: https://go.microsoft.com/fwlink/?linkid=870924
Comment:
    SWAPPED FROM 123007</t>
      </text>
    </comment>
    <comment ref="K36" authorId="22" shapeId="0" xr:uid="{33FD33DA-BF8E-4044-A98A-578B72BBE48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02/10/22</t>
      </text>
    </comment>
    <comment ref="C37" authorId="23" shapeId="0" xr:uid="{187CB0C4-D1FC-4634-BE53-78C5F6D6575D}">
      <text>
        <t>[Threaded comment]
Your version of Excel allows you to read this threaded comment; however, any edits to it will get removed if the file is opened in a newer version of Excel. Learn more: https://go.microsoft.com/fwlink/?linkid=870924
Comment:
    SWAPPED FROM 2439</t>
      </text>
    </comment>
    <comment ref="K37" authorId="24" shapeId="0" xr:uid="{B72D311A-E485-46F0-BF04-FC9089EA9663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04/08/22</t>
      </text>
    </comment>
    <comment ref="C38" authorId="25" shapeId="0" xr:uid="{3CA7B794-0494-4138-8CEB-B2200D7D647A}">
      <text>
        <t>[Threaded comment]
Your version of Excel allows you to read this threaded comment; however, any edits to it will get removed if the file is opened in a newer version of Excel. Learn more: https://go.microsoft.com/fwlink/?linkid=870924
Comment:
    SWAPPED FROM 47863</t>
      </text>
    </comment>
    <comment ref="K38" authorId="26" shapeId="0" xr:uid="{28FB3609-A587-4A3A-AF0A-5CF707F2B4F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FINAL INVOICE 04/14/22 </t>
      </text>
    </comment>
    <comment ref="K40" authorId="27" shapeId="0" xr:uid="{187FEA0E-448C-4EDD-AC42-EF18D4B1AB01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12/02</t>
      </text>
    </comment>
    <comment ref="K42" authorId="28" shapeId="0" xr:uid="{19144D11-1DC6-44DB-83D1-1B20C17CAE33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12/02</t>
      </text>
    </comment>
    <comment ref="K44" authorId="29" shapeId="0" xr:uid="{9BBC0A76-92D5-4176-9628-F227D82B05B5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08/31/22</t>
      </text>
    </comment>
    <comment ref="K46" authorId="30" shapeId="0" xr:uid="{A1C50EED-AC88-4EAC-891E-385382679FD8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08/05</t>
      </text>
    </comment>
    <comment ref="K49" authorId="31" shapeId="0" xr:uid="{B24E4DFA-2969-4DE0-89A9-898073933AB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07/13</t>
      </text>
    </comment>
    <comment ref="B56" authorId="32" shapeId="0" xr:uid="{C047732A-7731-4254-9951-CA952F5BDB43}">
      <text>
        <t>[Threaded comment]
Your version of Excel allows you to read this threaded comment; however, any edits to it will get removed if the file is opened in a newer version of Excel. Learn more: https://go.microsoft.com/fwlink/?linkid=870924
Comment:
    CALL OFF ON FIRST WEEK OF SEPT</t>
      </text>
    </comment>
    <comment ref="K56" authorId="33" shapeId="0" xr:uid="{096DA1D2-7BB4-4992-A3F3-21581D5A4FF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08/31/2022</t>
      </text>
    </comment>
    <comment ref="B59" authorId="34" shapeId="0" xr:uid="{1D8C3346-BA37-47D2-B170-94526E816E77}">
      <text>
        <t>[Threaded comment]
Your version of Excel allows you to read this threaded comment; however, any edits to it will get removed if the file is opened in a newer version of Excel. Learn more: https://go.microsoft.com/fwlink/?linkid=870924
Comment:
    CALL OFF SECOND WEEK OF SEPT</t>
      </text>
    </comment>
    <comment ref="B60" authorId="35" shapeId="0" xr:uid="{9A65F24C-C885-4EC7-805A-D7078FF2A01A}">
      <text>
        <t>[Threaded comment]
Your version of Excel allows you to read this threaded comment; however, any edits to it will get removed if the file is opened in a newer version of Excel. Learn more: https://go.microsoft.com/fwlink/?linkid=870924
Comment:
    CALL OFF 09/06</t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tc={7F60C515-635B-4EC5-97DD-7915E49D2EBC}</author>
    <author>tc={8D388841-7247-47E7-A556-91B24249BC1B}</author>
    <author>tc={25EF9E10-B757-4C0E-8F3D-C3F080A96011}</author>
  </authors>
  <commentList>
    <comment ref="M5" authorId="0" shapeId="0" xr:uid="{7F60C515-635B-4EC5-97DD-7915E49D2EB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FINAL INVOICE 02/08/22
</t>
      </text>
    </comment>
    <comment ref="M9" authorId="1" shapeId="0" xr:uid="{8D388841-7247-47E7-A556-91B24249BC1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08/12</t>
      </text>
    </comment>
    <comment ref="M10" authorId="2" shapeId="0" xr:uid="{25EF9E10-B757-4C0E-8F3D-C3F080A96011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08/12</t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tc={30E45D0E-7D4F-460F-94B0-BA6C8823B819}</author>
    <author>tc={08C59384-A75F-4F60-A579-B95AD4906325}</author>
    <author>tc={32AB434D-B0BC-4553-8E1A-E4FB66003C02}</author>
    <author>tc={D33D338A-13ED-47AA-AC17-1F9F181FF089}</author>
    <author>tc={B91E3A9F-A014-430D-83A6-4CBAE36D5CC8}</author>
    <author>tc={168FF17E-5C3D-43C2-8D3E-0076BF47071A}</author>
    <author>tc={0E02C4CF-B494-4241-BC23-7412ADA5BA48}</author>
    <author>tc={93A0BBED-AEF7-4DEB-8749-F91CD837DFB8}</author>
  </authors>
  <commentList>
    <comment ref="K7" authorId="0" shapeId="0" xr:uid="{30E45D0E-7D4F-460F-94B0-BA6C8823B819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</t>
      </text>
    </comment>
    <comment ref="K21" authorId="1" shapeId="0" xr:uid="{08C59384-A75F-4F60-A579-B95AD4906325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06/03/21</t>
      </text>
    </comment>
    <comment ref="K22" authorId="2" shapeId="0" xr:uid="{32AB434D-B0BC-4553-8E1A-E4FB66003C02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06/03/21</t>
      </text>
    </comment>
    <comment ref="K24" authorId="3" shapeId="0" xr:uid="{D33D338A-13ED-47AA-AC17-1F9F181FF089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06/04/21</t>
      </text>
    </comment>
    <comment ref="F36" authorId="4" shapeId="0" xr:uid="{B91E3A9F-A014-430D-83A6-4CBAE36D5CC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Call off at end of June
</t>
      </text>
    </comment>
    <comment ref="K36" authorId="5" shapeId="0" xr:uid="{168FF17E-5C3D-43C2-8D3E-0076BF47071A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11/10</t>
      </text>
    </comment>
    <comment ref="K37" authorId="6" shapeId="0" xr:uid="{0E02C4CF-B494-4241-BC23-7412ADA5BA48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07/07/21</t>
      </text>
    </comment>
    <comment ref="C38" authorId="7" shapeId="0" xr:uid="{93A0BBED-AEF7-4DEB-8749-F91CD837DFB8}">
      <text>
        <t>[Threaded comment]
Your version of Excel allows you to read this threaded comment; however, any edits to it will get removed if the file is opened in a newer version of Excel. Learn more: https://go.microsoft.com/fwlink/?linkid=870924
Comment:
    NO INVOICES 10/06/21</t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tc={9384BBD7-4CE6-44D5-848A-9F398B0B5624}</author>
  </authors>
  <commentList>
    <comment ref="K3" authorId="0" shapeId="0" xr:uid="{9384BBD7-4CE6-44D5-848A-9F398B0B5624}">
      <text>
        <t>[Threaded comment]
Your version of Excel allows you to read this threaded comment; however, any edits to it will get removed if the file is opened in a newer version of Excel. Learn more: https://go.microsoft.com/fwlink/?linkid=870924
Comment:
    GANG BOX LEFT ON SITE</t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tc={38C51BF2-0304-47FB-A788-18D6466FEC33}</author>
    <author>tc={C662B424-3FFF-40EF-AF02-51D9DAF79A6A}</author>
    <author>tc={AE1D8B45-A71F-4BCC-B4EF-E46777E60759}</author>
    <author>tc={AB9E1E07-551A-4670-9A36-B1F59B4B2EED}</author>
  </authors>
  <commentList>
    <comment ref="K3" authorId="0" shapeId="0" xr:uid="{38C51BF2-0304-47FB-A788-18D6466FEC33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04/29/21</t>
      </text>
    </comment>
    <comment ref="K4" authorId="1" shapeId="0" xr:uid="{C662B424-3FFF-40EF-AF02-51D9DAF79A6A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04/12/21</t>
      </text>
    </comment>
    <comment ref="K5" authorId="2" shapeId="0" xr:uid="{AE1D8B45-A71F-4BCC-B4EF-E46777E60759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04/27/21</t>
      </text>
    </comment>
    <comment ref="K6" authorId="3" shapeId="0" xr:uid="{AB9E1E07-551A-4670-9A36-B1F59B4B2EED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04/12/21</t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tc={AFF0B825-DD03-43FD-BBAA-BDF5906F483F}</author>
  </authors>
  <commentList>
    <comment ref="K3" authorId="0" shapeId="0" xr:uid="{AFF0B825-DD03-43FD-BBAA-BDF5906F483F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05/07/21</t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tc={1F2C137D-1920-4591-B3AD-71759C38D703}</author>
    <author>tc={B8376D1A-7AB9-4E13-85F8-E31E07768EAC}</author>
    <author>tc={19DA409F-DCAD-43A7-BDAF-828683A0F497}</author>
    <author>tc={CDFAD7D7-9941-4157-B492-1D8EC6F3A41F}</author>
    <author>tc={81EE1ABC-8691-4CBE-99BB-F715726CBCB2}</author>
    <author>tc={CAB25101-AE4B-42DC-856B-9EE7A330866B}</author>
    <author>tc={12632123-F2A4-4B96-853F-19F6B47109A0}</author>
    <author>tc={141E8C4E-A86D-477B-99F8-4412616A4650}</author>
  </authors>
  <commentList>
    <comment ref="K39" authorId="0" shapeId="0" xr:uid="{1F2C137D-1920-4591-B3AD-71759C38D703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04/18/21</t>
      </text>
    </comment>
    <comment ref="F40" authorId="1" shapeId="0" xr:uid="{B8376D1A-7AB9-4E13-85F8-E31E07768EAC}">
      <text>
        <t>[Threaded comment]
Your version of Excel allows you to read this threaded comment; however, any edits to it will get removed if the file is opened in a newer version of Excel. Learn more: https://go.microsoft.com/fwlink/?linkid=870924
Comment:
    Hold until 06/01</t>
      </text>
    </comment>
    <comment ref="K40" authorId="2" shapeId="0" xr:uid="{19DA409F-DCAD-43A7-BDAF-828683A0F49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06/01/21</t>
      </text>
    </comment>
    <comment ref="F42" authorId="3" shapeId="0" xr:uid="{CDFAD7D7-9941-4157-B492-1D8EC6F3A41F}">
      <text>
        <t>[Threaded comment]
Your version of Excel allows you to read this threaded comment; however, any edits to it will get removed if the file is opened in a newer version of Excel. Learn more: https://go.microsoft.com/fwlink/?linkid=870924
Comment:
    Hold until 06/01</t>
      </text>
    </comment>
    <comment ref="K42" authorId="4" shapeId="0" xr:uid="{81EE1ABC-8691-4CBE-99BB-F715726CBCB2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06/01/21</t>
      </text>
    </comment>
    <comment ref="F47" authorId="5" shapeId="0" xr:uid="{CAB25101-AE4B-42DC-856B-9EE7A330866B}">
      <text>
        <t>[Threaded comment]
Your version of Excel allows you to read this threaded comment; however, any edits to it will get removed if the file is opened in a newer version of Excel. Learn more: https://go.microsoft.com/fwlink/?linkid=870924
Comment:
    Hold until 06/01</t>
      </text>
    </comment>
    <comment ref="K47" authorId="6" shapeId="0" xr:uid="{12632123-F2A4-4B96-853F-19F6B47109A0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06/01/21</t>
      </text>
    </comment>
    <comment ref="K48" authorId="7" shapeId="0" xr:uid="{141E8C4E-A86D-477B-99F8-4412616A4650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05/11/21</t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tc={B4E90D76-6452-4230-A1DC-B21C05243EA1}</author>
    <author>tc={A8E48311-CB56-4E16-820F-E77DD5C9D057}</author>
    <author>tc={DD18A32B-153C-493A-B187-7569EC57742B}</author>
    <author>tc={12017275-CC19-49F4-8023-A8653CEC9D98}</author>
    <author>tc={CEE3F850-7F29-4D93-BE85-57A75C4C0212}</author>
  </authors>
  <commentList>
    <comment ref="L3" authorId="0" shapeId="0" xr:uid="{B4E90D76-6452-4230-A1DC-B21C05243EA1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12/07</t>
      </text>
    </comment>
    <comment ref="L4" authorId="1" shapeId="0" xr:uid="{A8E48311-CB56-4E16-820F-E77DD5C9D057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12/07</t>
      </text>
    </comment>
    <comment ref="L5" authorId="2" shapeId="0" xr:uid="{DD18A32B-153C-493A-B187-7569EC57742B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12/07</t>
      </text>
    </comment>
    <comment ref="L6" authorId="3" shapeId="0" xr:uid="{12017275-CC19-49F4-8023-A8653CEC9D98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12/07</t>
      </text>
    </comment>
    <comment ref="L7" authorId="4" shapeId="0" xr:uid="{CEE3F850-7F29-4D93-BE85-57A75C4C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11/18</t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tc={91D51E53-0BA6-4DF7-9094-886D989DAF86}</author>
  </authors>
  <commentList>
    <comment ref="L4" authorId="0" shapeId="0" xr:uid="{91D51E53-0BA6-4DF7-9094-886D989DAF86}">
      <text>
        <t>[Threaded comment]
Your version of Excel allows you to read this threaded comment; however, any edits to it will get removed if the file is opened in a newer version of Excel. Learn more: https://go.microsoft.com/fwlink/?linkid=870924
Comment:
    FINAL INVOICE 10/20/21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<sst xmlns="http://schemas.openxmlformats.org/spreadsheetml/2006/main" count="14580" uniqueCount="6640">
  <si>
    <t>EQUIPMENT DESCRIPTION</t>
  </si>
  <si>
    <t>EQUIPMENT #</t>
  </si>
  <si>
    <t xml:space="preserve">P.O. </t>
  </si>
  <si>
    <t>START DATE</t>
  </si>
  <si>
    <t>PROJECTED FINISH DATE</t>
  </si>
  <si>
    <t>DURATION</t>
  </si>
  <si>
    <t>BILLING CYCLE (DAYS)</t>
  </si>
  <si>
    <t>BILLING CYCLE RENT</t>
  </si>
  <si>
    <t>TOTAL</t>
  </si>
  <si>
    <t>RETURN  CONFIRMATION NUMBER, DATE, CONTACT</t>
  </si>
  <si>
    <t>VENDOR</t>
  </si>
  <si>
    <t>CONTACT</t>
  </si>
  <si>
    <t>BUSINESS #</t>
  </si>
  <si>
    <t>MOBILE #</t>
  </si>
  <si>
    <t>FAX #</t>
  </si>
  <si>
    <t>EMAIL</t>
  </si>
  <si>
    <t xml:space="preserve">40' CONTAINER </t>
  </si>
  <si>
    <t>7107174</t>
  </si>
  <si>
    <t>131092-012</t>
  </si>
  <si>
    <t>CALLED OFF 4/17 FOR 5/4 PER EMAIL TO FARRAH</t>
  </si>
  <si>
    <t>MOBILE MINI</t>
  </si>
  <si>
    <t>LS40UZS1132</t>
  </si>
  <si>
    <t>131092-013</t>
  </si>
  <si>
    <t>12X60 OFFICE TRAILER</t>
  </si>
  <si>
    <t>6514</t>
  </si>
  <si>
    <t>131092-014</t>
  </si>
  <si>
    <t>CALLED OFF 3/10 FOR 3/30 PER EMAIL TO SHERYL</t>
  </si>
  <si>
    <t>SATELLITE</t>
  </si>
  <si>
    <t>6408</t>
  </si>
  <si>
    <t>131092-015</t>
  </si>
  <si>
    <t>CALLED OFF 7/23 FOR 8/28 PER EMAIL TO SHERYL AND ROBIN</t>
  </si>
  <si>
    <t xml:space="preserve">HOLDING TANK </t>
  </si>
  <si>
    <t>1</t>
  </si>
  <si>
    <t>131092-018</t>
  </si>
  <si>
    <t>CALLED OFF 8/28 PER MELONIE</t>
  </si>
  <si>
    <t>RENT - A- JOHN</t>
  </si>
  <si>
    <t>2</t>
  </si>
  <si>
    <t>131092-019</t>
  </si>
  <si>
    <t>45' BOOM LIFT</t>
  </si>
  <si>
    <t>101250925</t>
  </si>
  <si>
    <t>131092-024</t>
  </si>
  <si>
    <t>CALLED OFF 8/15 PER UR DATA</t>
  </si>
  <si>
    <t>19486911</t>
  </si>
  <si>
    <t>UNITED</t>
  </si>
  <si>
    <t>LULL</t>
  </si>
  <si>
    <t>890289</t>
  </si>
  <si>
    <t>131092-032</t>
  </si>
  <si>
    <t>19486921</t>
  </si>
  <si>
    <t>131092-074</t>
  </si>
  <si>
    <t>CALLED OFF 5/5 PER UR CONTROL</t>
  </si>
  <si>
    <t>22207888</t>
  </si>
  <si>
    <t>GATOR</t>
  </si>
  <si>
    <t>777832/877206</t>
  </si>
  <si>
    <t>131092-075</t>
  </si>
  <si>
    <t>CALLED OFF 12/11 PER ROCK'Y EMAIL TO JASON</t>
  </si>
  <si>
    <t>1102368/886250</t>
  </si>
  <si>
    <t>131092-076</t>
  </si>
  <si>
    <t>22207884</t>
  </si>
  <si>
    <t>SMALL MINI EX</t>
  </si>
  <si>
    <t>131092-079</t>
  </si>
  <si>
    <t>CALLED OFF FOR PICK-UP ON 10/29 PER JASON</t>
  </si>
  <si>
    <t>TRENCH ROLLER</t>
  </si>
  <si>
    <t>131092-080</t>
  </si>
  <si>
    <t>CALLED OFF 10/14 PER UR CONTROL</t>
  </si>
  <si>
    <t>21347538</t>
  </si>
  <si>
    <t>LRG MINI EX</t>
  </si>
  <si>
    <t>131092-094</t>
  </si>
  <si>
    <t>CALLED OFF 9/29 PER UR CONTROL</t>
  </si>
  <si>
    <t>21272617</t>
  </si>
  <si>
    <t>MED MINI EX</t>
  </si>
  <si>
    <t>131092-097</t>
  </si>
  <si>
    <t xml:space="preserve">CALLED OFF 2/27 PER UR DATA </t>
  </si>
  <si>
    <t>20321556</t>
  </si>
  <si>
    <t>JUMPING JACK</t>
  </si>
  <si>
    <t>1134255</t>
  </si>
  <si>
    <t>131092-098</t>
  </si>
  <si>
    <t>NO INVOICES AFTER 7/14 AS WE PURCHASED</t>
  </si>
  <si>
    <t>1173736/1102368</t>
  </si>
  <si>
    <t>131092-102</t>
  </si>
  <si>
    <t xml:space="preserve">CALLED OFF 12/31 PER ROCKY'S EMAIL TO JASON </t>
  </si>
  <si>
    <t>741085</t>
  </si>
  <si>
    <t>131092-103</t>
  </si>
  <si>
    <t>CALLED OFF 11/17</t>
  </si>
  <si>
    <t xml:space="preserve">JUMPING JACK </t>
  </si>
  <si>
    <t>10085802</t>
  </si>
  <si>
    <t>131092-107</t>
  </si>
  <si>
    <t>CALLED OFF 2/6 PER EMAIL TO JASON</t>
  </si>
  <si>
    <t>SKID STEER</t>
  </si>
  <si>
    <t>1044402</t>
  </si>
  <si>
    <t>131092-151</t>
  </si>
  <si>
    <t>SENT BACK 10/2</t>
  </si>
  <si>
    <t>TRASH PUMP</t>
  </si>
  <si>
    <t>1139003</t>
  </si>
  <si>
    <t>131092-158</t>
  </si>
  <si>
    <t>203215584</t>
  </si>
  <si>
    <t>JV40YZS0032</t>
  </si>
  <si>
    <t>131092-176</t>
  </si>
  <si>
    <t>CALLED OFF 12/9 PER EMAIL TO FARRAH</t>
  </si>
  <si>
    <t>MS40ZZS0083</t>
  </si>
  <si>
    <t>131092-177</t>
  </si>
  <si>
    <t>CALLED OFF 2/9 PER EMAIL TO FARRAH</t>
  </si>
  <si>
    <t xml:space="preserve">20K FORKLIFT </t>
  </si>
  <si>
    <t>131092-182</t>
  </si>
  <si>
    <t>CALLED OFF 3/5 PER ROCKY</t>
  </si>
  <si>
    <t>0305LT</t>
  </si>
  <si>
    <t>HUG AND HALL</t>
  </si>
  <si>
    <t xml:space="preserve">32' SCISSOR </t>
  </si>
  <si>
    <t>752620</t>
  </si>
  <si>
    <t>131092-191</t>
  </si>
  <si>
    <t>PICKED UP 4/10</t>
  </si>
  <si>
    <t>1062803</t>
  </si>
  <si>
    <t>131092-196</t>
  </si>
  <si>
    <t xml:space="preserve">80' ART LIFT </t>
  </si>
  <si>
    <t>3798</t>
  </si>
  <si>
    <t>131092-207</t>
  </si>
  <si>
    <t>CALLED OFF 9/5 PER EMAIL TO DREW</t>
  </si>
  <si>
    <t>LOUISIANA CAT</t>
  </si>
  <si>
    <t>AIR COMPRESSOR</t>
  </si>
  <si>
    <t>10186470</t>
  </si>
  <si>
    <t>131092-219</t>
  </si>
  <si>
    <t>CALLED OFF 1/26 PER UR CONTROL</t>
  </si>
  <si>
    <t>21791925</t>
  </si>
  <si>
    <t xml:space="preserve">19' SCISSOR </t>
  </si>
  <si>
    <t>1041353</t>
  </si>
  <si>
    <t>131092-220</t>
  </si>
  <si>
    <t>21347539</t>
  </si>
  <si>
    <t xml:space="preserve">TRENCHER </t>
  </si>
  <si>
    <t>10028046</t>
  </si>
  <si>
    <t>131092-234</t>
  </si>
  <si>
    <t>CALLED OFF 4/15 PER UR CONTROL</t>
  </si>
  <si>
    <t>20522348</t>
  </si>
  <si>
    <t>1198040</t>
  </si>
  <si>
    <t>131092-235</t>
  </si>
  <si>
    <t>CALLED OFF 10/24 PER UR CONTROL</t>
  </si>
  <si>
    <t>21402742</t>
  </si>
  <si>
    <t>1063486</t>
  </si>
  <si>
    <t>131092-236</t>
  </si>
  <si>
    <t>21402748</t>
  </si>
  <si>
    <t>80' STR BOOM</t>
  </si>
  <si>
    <t>14-11154</t>
  </si>
  <si>
    <t>131092-241</t>
  </si>
  <si>
    <t>9855</t>
  </si>
  <si>
    <t>131092-267</t>
  </si>
  <si>
    <t>CALLED OFF 10/23 PER EMAIL TO DREW</t>
  </si>
  <si>
    <t>65' STR BOOM</t>
  </si>
  <si>
    <t>11921</t>
  </si>
  <si>
    <t>131092-268</t>
  </si>
  <si>
    <t>CALLED OFF 10/24 PER EMAIL TO DREW</t>
  </si>
  <si>
    <t>40' PUSHAROUND</t>
  </si>
  <si>
    <t>77317</t>
  </si>
  <si>
    <t>131092-273</t>
  </si>
  <si>
    <t xml:space="preserve">CALLED OFF 11/21 </t>
  </si>
  <si>
    <t>80' ART LIFT</t>
  </si>
  <si>
    <t>300187449</t>
  </si>
  <si>
    <t>131092-300</t>
  </si>
  <si>
    <t>CALLED OFF 2/20 PER ROCKY'S EMAIL TO DREW</t>
  </si>
  <si>
    <t>125' BOOM LIFT</t>
  </si>
  <si>
    <t>300180803</t>
  </si>
  <si>
    <t>131092-318</t>
  </si>
  <si>
    <t>CALLED OFF 12/31 PER ROCKY'S EMAIL TO DREW</t>
  </si>
  <si>
    <t>345</t>
  </si>
  <si>
    <t>131092-319</t>
  </si>
  <si>
    <t>CALLED OFF 2/9 PER EMAIL TO DREW</t>
  </si>
  <si>
    <t>45' ART LIFT</t>
  </si>
  <si>
    <t>47086</t>
  </si>
  <si>
    <t>131092-320</t>
  </si>
  <si>
    <t xml:space="preserve">20' 1-MAN LIFT </t>
  </si>
  <si>
    <t>10020935</t>
  </si>
  <si>
    <t>131092-327</t>
  </si>
  <si>
    <t>30/20N BOOM LIFT</t>
  </si>
  <si>
    <t>665439</t>
  </si>
  <si>
    <t>131092-453</t>
  </si>
  <si>
    <t>10187292</t>
  </si>
  <si>
    <t>131092-454</t>
  </si>
  <si>
    <t>CALLED OFF 11/28 PER ROCKY'S EMAIL TO JASON</t>
  </si>
  <si>
    <t>20' OFFICE TRAILER</t>
  </si>
  <si>
    <t>2566</t>
  </si>
  <si>
    <t>131095-017</t>
  </si>
  <si>
    <t>CALLED OFF 1/29 FOR 2/13 PER EMAIL TO TONY</t>
  </si>
  <si>
    <t xml:space="preserve">MINI EX </t>
  </si>
  <si>
    <t>558285</t>
  </si>
  <si>
    <t>131095-057</t>
  </si>
  <si>
    <t>CALLED OFF 2/25 PER ROBERT</t>
  </si>
  <si>
    <t>07777193</t>
  </si>
  <si>
    <t>TAMPER</t>
  </si>
  <si>
    <t>388324</t>
  </si>
  <si>
    <t>131095-058</t>
  </si>
  <si>
    <t>CALLED OFF 5/7 PER EMAIL TO ROBERT</t>
  </si>
  <si>
    <t>467789</t>
  </si>
  <si>
    <t>131095-073</t>
  </si>
  <si>
    <t>SKID STEER/FORKS</t>
  </si>
  <si>
    <t>398980</t>
  </si>
  <si>
    <t>131095-074</t>
  </si>
  <si>
    <t>CALLED OFF 6/9 FOR 6/18 PER EMAIL TO ROB</t>
  </si>
  <si>
    <t>526071</t>
  </si>
  <si>
    <t>131095-118</t>
  </si>
  <si>
    <t>CALLED OFF 11/3 PER EMAIL TO KEVIN</t>
  </si>
  <si>
    <t xml:space="preserve">45' ART LIFT </t>
  </si>
  <si>
    <t>598393</t>
  </si>
  <si>
    <t>131095-119</t>
  </si>
  <si>
    <t>CALLED OFF F/6/15</t>
  </si>
  <si>
    <t xml:space="preserve">26' SCISSOR </t>
  </si>
  <si>
    <t>502339</t>
  </si>
  <si>
    <t>131095-130</t>
  </si>
  <si>
    <t xml:space="preserve">CALLED OFF 7/16 PER BILL'S EMAIL TO SWAP LIFT </t>
  </si>
  <si>
    <t>502341</t>
  </si>
  <si>
    <t>131095-131</t>
  </si>
  <si>
    <t>CALLED OFF 8/28 PER EMAIL TO ROB</t>
  </si>
  <si>
    <t>594915</t>
  </si>
  <si>
    <t>131095-139</t>
  </si>
  <si>
    <t>328996</t>
  </si>
  <si>
    <t>131095-149</t>
  </si>
  <si>
    <t>CALLED OFF 3/31 FOR 4/9 PER BILL'S EMAIL TO ROB</t>
  </si>
  <si>
    <t>522009</t>
  </si>
  <si>
    <t>131095-150</t>
  </si>
  <si>
    <t>648553</t>
  </si>
  <si>
    <t>131095-255</t>
  </si>
  <si>
    <t>CALLED OFF 6/15 VIA WEBSITE</t>
  </si>
  <si>
    <t>09086936</t>
  </si>
  <si>
    <t>647869</t>
  </si>
  <si>
    <t>131095-259</t>
  </si>
  <si>
    <t>CALLED OFF 4/9 PER EMAIL TO ROB</t>
  </si>
  <si>
    <t>647878</t>
  </si>
  <si>
    <t>131095-260</t>
  </si>
  <si>
    <t>CALLED OFF 6/17 PER EMAIL TO ROB</t>
  </si>
  <si>
    <t>PLT TAMPER</t>
  </si>
  <si>
    <t>469082</t>
  </si>
  <si>
    <t>131095-284</t>
  </si>
  <si>
    <t>CALLED OFF 5/27 PER EMAIL TO ROB</t>
  </si>
  <si>
    <t>09086954</t>
  </si>
  <si>
    <t>AUGER ATTACHMENT</t>
  </si>
  <si>
    <t>605042</t>
  </si>
  <si>
    <t>131095-294</t>
  </si>
  <si>
    <t>09086948</t>
  </si>
  <si>
    <t>SCAFFOLDING</t>
  </si>
  <si>
    <t>131095-319</t>
  </si>
  <si>
    <t>70025</t>
  </si>
  <si>
    <t>131095-383</t>
  </si>
  <si>
    <t>CALLED OFF PER CONVERSATION W/PETER</t>
  </si>
  <si>
    <t>9318879</t>
  </si>
  <si>
    <t>597858</t>
  </si>
  <si>
    <t>131095-385</t>
  </si>
  <si>
    <t>6K LULL</t>
  </si>
  <si>
    <t>10130444</t>
  </si>
  <si>
    <t>131085-007</t>
  </si>
  <si>
    <t>CALLED OFF 12/9 PER UR DATA</t>
  </si>
  <si>
    <t>20021491</t>
  </si>
  <si>
    <t>48' OFFICE TRAILER</t>
  </si>
  <si>
    <t>MIL7105</t>
  </si>
  <si>
    <t>131085-009</t>
  </si>
  <si>
    <t>CALLED OFF 1/21 PER EMAIL TO BRIAN FOR PICK-UP ON 1/28</t>
  </si>
  <si>
    <t>8K LULL</t>
  </si>
  <si>
    <t>683645</t>
  </si>
  <si>
    <t>131085-012</t>
  </si>
  <si>
    <t>CALLED OFF 2/10 PER JIMMY</t>
  </si>
  <si>
    <t>FS405ZS0104</t>
  </si>
  <si>
    <t>131085-014</t>
  </si>
  <si>
    <t>CALLED OFF 8/12 PER EMAIL TO FARRAH</t>
  </si>
  <si>
    <t>PORTA POTTY</t>
  </si>
  <si>
    <t>131085-015</t>
  </si>
  <si>
    <t>CALLED OFF FOR 1/25 PER CONVERSATION W/HEATHER ON 1/21</t>
  </si>
  <si>
    <t>10227421</t>
  </si>
  <si>
    <t>131085-016</t>
  </si>
  <si>
    <t xml:space="preserve">CALLED OFF 3/14 PER UR CONTROL </t>
  </si>
  <si>
    <t>20387645</t>
  </si>
  <si>
    <t>LULL/LIFT</t>
  </si>
  <si>
    <t>131085-051</t>
  </si>
  <si>
    <t>CALLED OFF 10/7 PER EMAIL TO ANDREW</t>
  </si>
  <si>
    <t>10X44 OFFICE TRAILER</t>
  </si>
  <si>
    <t>022378</t>
  </si>
  <si>
    <t>141108-003</t>
  </si>
  <si>
    <t>CALLED OFF 4/14 FOR 4/22 PER EMAIL TO FRANK</t>
  </si>
  <si>
    <t>OS40PZJ0036</t>
  </si>
  <si>
    <t>141108-016</t>
  </si>
  <si>
    <t>CALLED OFF 12/5 PER EMAIL TO FARRAH</t>
  </si>
  <si>
    <t>BACKHOE</t>
  </si>
  <si>
    <t>10032561</t>
  </si>
  <si>
    <t>141108-023</t>
  </si>
  <si>
    <t>CALLED OFF 3/19 PER UR CONTROL</t>
  </si>
  <si>
    <t>20402898</t>
  </si>
  <si>
    <t>LS40MZJ1718</t>
  </si>
  <si>
    <t>141108-060</t>
  </si>
  <si>
    <t>CAME TO PICK-UP AND WAS BLOCKED</t>
  </si>
  <si>
    <t>CALLED BACK OFF 12/22</t>
  </si>
  <si>
    <t xml:space="preserve">75KVA GENERATOR </t>
  </si>
  <si>
    <t>10215997</t>
  </si>
  <si>
    <t>141108-106</t>
  </si>
  <si>
    <t>CALLED OFF BY CHARLIE ON 6/12</t>
  </si>
  <si>
    <t>873847</t>
  </si>
  <si>
    <t>141121-016</t>
  </si>
  <si>
    <t>CALLED OFF 12/2 PER UR CONTROL</t>
  </si>
  <si>
    <t>21580131</t>
  </si>
  <si>
    <t>1193456</t>
  </si>
  <si>
    <t>CALLED OFF 10/20 PER UR CONTROL</t>
  </si>
  <si>
    <t>21376911</t>
  </si>
  <si>
    <t>30/20N BOOM</t>
  </si>
  <si>
    <t>10173147</t>
  </si>
  <si>
    <t>141121-051</t>
  </si>
  <si>
    <t>21376917</t>
  </si>
  <si>
    <t>1211652</t>
  </si>
  <si>
    <t>141124-083</t>
  </si>
  <si>
    <t>CALLED OFF 5/1 PER UR CONTROL</t>
  </si>
  <si>
    <t>22197773</t>
  </si>
  <si>
    <t>10235475</t>
  </si>
  <si>
    <t>141124-084</t>
  </si>
  <si>
    <t>22197779</t>
  </si>
  <si>
    <t xml:space="preserve">15KW GENERATOR </t>
  </si>
  <si>
    <t>143021-001</t>
  </si>
  <si>
    <t>CALLED OFF 5/5 PER EMAIL TO MARK DAVIS</t>
  </si>
  <si>
    <t>EVAPAR</t>
  </si>
  <si>
    <t>143021-006</t>
  </si>
  <si>
    <t>CALLED OFF 12/15 PER EMAIL TO WILL</t>
  </si>
  <si>
    <t>ONE SOURCE</t>
  </si>
  <si>
    <t>40' COMBO OFFICE</t>
  </si>
  <si>
    <t>GS40AAYX0010</t>
  </si>
  <si>
    <t>143021-018</t>
  </si>
  <si>
    <t>CALLED OFF 11/3 PER EMAIL TO FARRAH</t>
  </si>
  <si>
    <t>60' STR BOOM</t>
  </si>
  <si>
    <t>270595</t>
  </si>
  <si>
    <t>143021-045</t>
  </si>
  <si>
    <t>CALLED OFF 5/19 PER EMAIL TO WILL</t>
  </si>
  <si>
    <t>143021-056</t>
  </si>
  <si>
    <t>CALLED OFF 8/25 PER CLETE</t>
  </si>
  <si>
    <t>RITE WAY</t>
  </si>
  <si>
    <t>1129930</t>
  </si>
  <si>
    <t>143021-061</t>
  </si>
  <si>
    <t>CALLED OFF 7/7/ PER UR CONTROL</t>
  </si>
  <si>
    <t>22486861</t>
  </si>
  <si>
    <t>40' TUNNEL CONTAINER</t>
  </si>
  <si>
    <t>LS40NZJ3050</t>
  </si>
  <si>
    <t>143021-077</t>
  </si>
  <si>
    <t>CALLED OFF 9/11 PER EMAIL TO FARRAH</t>
  </si>
  <si>
    <t>270610</t>
  </si>
  <si>
    <t>143021-088</t>
  </si>
  <si>
    <t>CALLED OFF 9/29 PER EMAIL TO WILL</t>
  </si>
  <si>
    <t>OS40ACZK0004</t>
  </si>
  <si>
    <t>143021-089</t>
  </si>
  <si>
    <t>1129633</t>
  </si>
  <si>
    <t>143021-100</t>
  </si>
  <si>
    <t>CALLED OFF 8/10 PER UR CONTROL</t>
  </si>
  <si>
    <t>22646362</t>
  </si>
  <si>
    <t>881 BENDER</t>
  </si>
  <si>
    <t>0281</t>
  </si>
  <si>
    <t>143021-121</t>
  </si>
  <si>
    <t>TRANSFERRED TO FED EX PER DAVID ON 8/25</t>
  </si>
  <si>
    <t xml:space="preserve">9980205MSG </t>
  </si>
  <si>
    <t>151002-006</t>
  </si>
  <si>
    <t>CALLED OFF 2/23 PER EMAIL TO FARRAH</t>
  </si>
  <si>
    <t>OS40PZJ0012</t>
  </si>
  <si>
    <t>151002-007</t>
  </si>
  <si>
    <t>40' OFFICE TRAILER</t>
  </si>
  <si>
    <t>1203</t>
  </si>
  <si>
    <t>151002-012</t>
  </si>
  <si>
    <t>CALLED OFF 1/12 PER EMAIL TO TERRELL</t>
  </si>
  <si>
    <t>PACVAN</t>
  </si>
  <si>
    <t xml:space="preserve">GATOR </t>
  </si>
  <si>
    <t>1172010/863483</t>
  </si>
  <si>
    <t>151002-016</t>
  </si>
  <si>
    <t>CALLED OFF 8/21 PER CAMERON'S EMAIL TO BRIAN</t>
  </si>
  <si>
    <t>1130001</t>
  </si>
  <si>
    <t>151002-017</t>
  </si>
  <si>
    <t>CALLED OFF 5/19 PER CAMERON'S CONVERSATION W/BRYAN</t>
  </si>
  <si>
    <t>DUMP TRUCK</t>
  </si>
  <si>
    <t>656091003</t>
  </si>
  <si>
    <t>151002-025</t>
  </si>
  <si>
    <t>CALLED OFF 5/28 FOR 6/1 PER CONVERSATION W/JIMMY</t>
  </si>
  <si>
    <t>7441957</t>
  </si>
  <si>
    <t>LS40NZJ3024</t>
  </si>
  <si>
    <t>151002-028</t>
  </si>
  <si>
    <t>CALLED OFF 8/31 PER EMAIL TO FARRAH</t>
  </si>
  <si>
    <t>861420</t>
  </si>
  <si>
    <t>151002-030</t>
  </si>
  <si>
    <t>CALLED OFF 9/8 FOR 9/14 PER EMAIL TO BRIAN</t>
  </si>
  <si>
    <t>MINI EX</t>
  </si>
  <si>
    <t>812635</t>
  </si>
  <si>
    <t>151002-031</t>
  </si>
  <si>
    <t>5044072</t>
  </si>
  <si>
    <t>151002-040</t>
  </si>
  <si>
    <t>CALLED OFF 3/17 FOR 3/20 PER EMAIL TO TERRELL</t>
  </si>
  <si>
    <t>PAC VAN</t>
  </si>
  <si>
    <t>10170985</t>
  </si>
  <si>
    <t>151002-044</t>
  </si>
  <si>
    <t>CALLED OFF 4/1 PER BRIAN</t>
  </si>
  <si>
    <t>GATOR (CHARGED TO LV JOB)</t>
  </si>
  <si>
    <t>889966</t>
  </si>
  <si>
    <t>151002-066</t>
  </si>
  <si>
    <t xml:space="preserve">45' BOOM LIFT </t>
  </si>
  <si>
    <t>1222145</t>
  </si>
  <si>
    <t>151002-075</t>
  </si>
  <si>
    <t>CALLED OFF 4/20 FOR 4/22 PER CAMERON'S EMAIL TO BRYAN</t>
  </si>
  <si>
    <t>33RTS LIFT</t>
  </si>
  <si>
    <t>613095</t>
  </si>
  <si>
    <t>151002-076</t>
  </si>
  <si>
    <t>TAKEN BACK 3/10 PER BRAIN'S EMAIL</t>
  </si>
  <si>
    <t>TRENCHER</t>
  </si>
  <si>
    <t>10048483</t>
  </si>
  <si>
    <t>151002-090</t>
  </si>
  <si>
    <t>CALLED OFF 7/27 F/7/31 PER CAMERON'S EMAIL TO BRIAN</t>
  </si>
  <si>
    <t>DS40LZK0112</t>
  </si>
  <si>
    <t>151002-108</t>
  </si>
  <si>
    <t>45' ART BOOM LIFT</t>
  </si>
  <si>
    <t>876967</t>
  </si>
  <si>
    <t>151002-118</t>
  </si>
  <si>
    <t>692931</t>
  </si>
  <si>
    <t>151002-119</t>
  </si>
  <si>
    <t>CALLED OFF 4/1 PER UR CONTROL</t>
  </si>
  <si>
    <t>22065110</t>
  </si>
  <si>
    <t>10148023</t>
  </si>
  <si>
    <t>151002-126</t>
  </si>
  <si>
    <t>CALLED OFF 4/29 FOR 5/1 PER EMAIL TO BRYAN FROM CAMERON</t>
  </si>
  <si>
    <t>26' NARROW SCISSOR</t>
  </si>
  <si>
    <t>7745</t>
  </si>
  <si>
    <t>151002-139</t>
  </si>
  <si>
    <t>CALLED OFF 12/22 PER REX'S EMAIL DATED 1/11/16</t>
  </si>
  <si>
    <t>SKYWORKS</t>
  </si>
  <si>
    <t>32 NARROW SCISSOR</t>
  </si>
  <si>
    <t>9300/2702</t>
  </si>
  <si>
    <t>151002-140</t>
  </si>
  <si>
    <t>CALLED OFF 3/31 PER EMAIL TO REX</t>
  </si>
  <si>
    <t>WAREHOUSE FORKLIFT</t>
  </si>
  <si>
    <t>8875</t>
  </si>
  <si>
    <t>151002-148</t>
  </si>
  <si>
    <t>JS40LWK0493</t>
  </si>
  <si>
    <t>151002-152</t>
  </si>
  <si>
    <t>CALLED OFF 8-5 PER EMAIL TO FARRAH</t>
  </si>
  <si>
    <t>120 EXCAVATOR</t>
  </si>
  <si>
    <t>9051015</t>
  </si>
  <si>
    <t>151002-169</t>
  </si>
  <si>
    <t>1601265</t>
  </si>
  <si>
    <t>151002-170</t>
  </si>
  <si>
    <t>CALLED OFF 5/20 PER MAIL TO BRIAN FOR 5/29</t>
  </si>
  <si>
    <t>JS40JZJ373</t>
  </si>
  <si>
    <t>151002-173</t>
  </si>
  <si>
    <t>CALLED OFF 7/31 PER EMAIL TO FARRAH</t>
  </si>
  <si>
    <t>32' SCISSOR</t>
  </si>
  <si>
    <t>3812</t>
  </si>
  <si>
    <t>151002-175</t>
  </si>
  <si>
    <t>9297</t>
  </si>
  <si>
    <t>151002-176</t>
  </si>
  <si>
    <t>CALLED OFF PER CHRIS   129122</t>
  </si>
  <si>
    <t>6099</t>
  </si>
  <si>
    <t>151002-181</t>
  </si>
  <si>
    <t>CALLED OFF 10/29</t>
  </si>
  <si>
    <t>6375</t>
  </si>
  <si>
    <t>151002-182</t>
  </si>
  <si>
    <t>6231</t>
  </si>
  <si>
    <t>151002-192</t>
  </si>
  <si>
    <t>5939</t>
  </si>
  <si>
    <t>151002-193</t>
  </si>
  <si>
    <t>CALLED OFF 8/31 PER EMAIL TO REX</t>
  </si>
  <si>
    <t>4429/2836</t>
  </si>
  <si>
    <t>151002-220</t>
  </si>
  <si>
    <t>9299</t>
  </si>
  <si>
    <t>151002-221</t>
  </si>
  <si>
    <t>CALLED OFF 10/27</t>
  </si>
  <si>
    <t>3172</t>
  </si>
  <si>
    <t>151002-222</t>
  </si>
  <si>
    <t>1089</t>
  </si>
  <si>
    <t>151002-223</t>
  </si>
  <si>
    <t>10268083</t>
  </si>
  <si>
    <t>151002-240</t>
  </si>
  <si>
    <t>CALLED OFF 9/8 PER EMAIL TO BRIAN</t>
  </si>
  <si>
    <t>20' 1-MAN LIFT</t>
  </si>
  <si>
    <t>9300/5654</t>
  </si>
  <si>
    <t>151002-301</t>
  </si>
  <si>
    <t>9451</t>
  </si>
  <si>
    <t>151002-305</t>
  </si>
  <si>
    <t>CALLED OFF 8/13 PER CAMERON</t>
  </si>
  <si>
    <t>LH40MZK1580</t>
  </si>
  <si>
    <t>151014-003</t>
  </si>
  <si>
    <t>CALLED OFF 2/18 PER EMAIL TO FARRAH</t>
  </si>
  <si>
    <t xml:space="preserve">MOBILE MINI </t>
  </si>
  <si>
    <t>8370</t>
  </si>
  <si>
    <t>151014-007</t>
  </si>
  <si>
    <t>9301</t>
  </si>
  <si>
    <t>151014-013</t>
  </si>
  <si>
    <t>CALLED OFF 10/2 PER CHRIS</t>
  </si>
  <si>
    <t>6102</t>
  </si>
  <si>
    <t>151014-014</t>
  </si>
  <si>
    <t>40' BOOM LIFT</t>
  </si>
  <si>
    <t>3293</t>
  </si>
  <si>
    <t>151014-015</t>
  </si>
  <si>
    <t>9278</t>
  </si>
  <si>
    <t>151014-016</t>
  </si>
  <si>
    <t xml:space="preserve">CALLED OFF 12/22 </t>
  </si>
  <si>
    <t>134142</t>
  </si>
  <si>
    <t xml:space="preserve">20' OFFICE TRAILER </t>
  </si>
  <si>
    <t>151006-002</t>
  </si>
  <si>
    <t>CALLED OFF 10/21 FOR 10/27 PER CONVERSATION W/BROCK</t>
  </si>
  <si>
    <t>WASTE CONNECTION</t>
  </si>
  <si>
    <t>40' CONTAINER</t>
  </si>
  <si>
    <t>151006-005</t>
  </si>
  <si>
    <t>CALLED OFF 2/4 PER CONVERSATION W/EMMA</t>
  </si>
  <si>
    <t>20' GROUND LEVEL OFFICE</t>
  </si>
  <si>
    <t>GS20ZXO2004</t>
  </si>
  <si>
    <t>151006-013</t>
  </si>
  <si>
    <t>CALLED OFF 10/21 FOR 10/27 PER EMAIL TO FARRAH</t>
  </si>
  <si>
    <t>833467</t>
  </si>
  <si>
    <t>151006-026</t>
  </si>
  <si>
    <t>CALLED OFF 4/22 PER UR CONTROL</t>
  </si>
  <si>
    <t>22153592</t>
  </si>
  <si>
    <t>80032378</t>
  </si>
  <si>
    <t>151006-032</t>
  </si>
  <si>
    <t>CALLED OFF 6/29 PER IAN'S EMAIL TO THOMAS</t>
  </si>
  <si>
    <t>HERTZ</t>
  </si>
  <si>
    <t>80007020</t>
  </si>
  <si>
    <t>151006-034</t>
  </si>
  <si>
    <t>800040046</t>
  </si>
  <si>
    <t>151006-042</t>
  </si>
  <si>
    <t>CALLED OFF 11/24 PER IAN'S EMAIL TO THOMAS</t>
  </si>
  <si>
    <t>40' ELECTRIC SCISSOR</t>
  </si>
  <si>
    <t>633982</t>
  </si>
  <si>
    <t>151006-048</t>
  </si>
  <si>
    <t>CALLED OFF 11/17 PER IAN'S EMAIL TO KEVIN</t>
  </si>
  <si>
    <t>SUNBELT</t>
  </si>
  <si>
    <t>633984</t>
  </si>
  <si>
    <t>151006-049</t>
  </si>
  <si>
    <t>CALLED OFF 11/12 PER IAN'S EMAIL TO KEVIN</t>
  </si>
  <si>
    <t>625024</t>
  </si>
  <si>
    <t>151006-053</t>
  </si>
  <si>
    <t>469450012</t>
  </si>
  <si>
    <t>151006-055</t>
  </si>
  <si>
    <t>CALLED OFF 1/7 PER IAN'S EMAIL TO TOMMY</t>
  </si>
  <si>
    <t>151006-062</t>
  </si>
  <si>
    <t>CALLED OFF 6/24 PER IAN'S EMAIL</t>
  </si>
  <si>
    <t>182358</t>
  </si>
  <si>
    <t>151006-071</t>
  </si>
  <si>
    <t>CALLED OFF 8/17 PER IAN'S EMAIL ON OLE RUSTY</t>
  </si>
  <si>
    <t>40' ELECTRIC SCISSOR/60' BOOM</t>
  </si>
  <si>
    <t>622980/613314</t>
  </si>
  <si>
    <t>151006-077</t>
  </si>
  <si>
    <t>629088</t>
  </si>
  <si>
    <t>151006-078</t>
  </si>
  <si>
    <t>10397292</t>
  </si>
  <si>
    <t>151006-082</t>
  </si>
  <si>
    <t>CALLED OFF 8/11 FOR 8/14 PER IAN'S EMAIL TO THOMAS</t>
  </si>
  <si>
    <t>800024777</t>
  </si>
  <si>
    <t>151006-091</t>
  </si>
  <si>
    <t>CALLED OFF 11/3 PER IAN'S EMAIL TO TOMMY</t>
  </si>
  <si>
    <t>453207017</t>
  </si>
  <si>
    <t>151006-092</t>
  </si>
  <si>
    <t>237346036</t>
  </si>
  <si>
    <t>151006-094</t>
  </si>
  <si>
    <t>CALLED OFF 10/7 PER IAN'S EMAIL TO THOMAS</t>
  </si>
  <si>
    <t>CORE DRILL</t>
  </si>
  <si>
    <t>503918016</t>
  </si>
  <si>
    <t>151006-098</t>
  </si>
  <si>
    <t>CALLED OFF 8/12 PER IAN'S EMAIL TO THOMAS</t>
  </si>
  <si>
    <t>246020807</t>
  </si>
  <si>
    <t>151006-109</t>
  </si>
  <si>
    <t>CALLED OFF 10/1 PER IAN'S EMAIL TO THOMAS</t>
  </si>
  <si>
    <t>800038277</t>
  </si>
  <si>
    <t>151006-110</t>
  </si>
  <si>
    <t>452400015</t>
  </si>
  <si>
    <t>151006-123</t>
  </si>
  <si>
    <t>CALLED OFF 10/22 PER IAN'S EMAIL TO THOMAS</t>
  </si>
  <si>
    <t>151006-144</t>
  </si>
  <si>
    <t>CALLED OFF 10/15</t>
  </si>
  <si>
    <t>MINI EX/CORE DRILL</t>
  </si>
  <si>
    <t>151006-171</t>
  </si>
  <si>
    <t>CORE DRILL CALLED OFF 12/11- MINI EX CALLED OFF 12/15</t>
  </si>
  <si>
    <t xml:space="preserve">20' CONTAINER </t>
  </si>
  <si>
    <t>JS20JNI160</t>
  </si>
  <si>
    <t>157274-002</t>
  </si>
  <si>
    <t>CALLED OFF 10/30 PER EMAIL TO FARRAH</t>
  </si>
  <si>
    <t>157274-009</t>
  </si>
  <si>
    <t>SENT BACK AS LIFT WAS SAFETY CONCERN</t>
  </si>
  <si>
    <t>2 - 45' BOOM LIFTS</t>
  </si>
  <si>
    <t>151006-185</t>
  </si>
  <si>
    <t>LIFT# 469-45-0012 CALLED OFF 2/19 PER IAN'S EMAIL TO THOMAS</t>
  </si>
  <si>
    <t>469 45 0032 CALLED OFF 3/1</t>
  </si>
  <si>
    <t>40RTS</t>
  </si>
  <si>
    <t>461437005</t>
  </si>
  <si>
    <t>157260-002</t>
  </si>
  <si>
    <t>CALLED OFF 1/29 PER MARK</t>
  </si>
  <si>
    <t>800020463</t>
  </si>
  <si>
    <t>157260-003</t>
  </si>
  <si>
    <t>SENT BACK ON 2/24</t>
  </si>
  <si>
    <t>800015413</t>
  </si>
  <si>
    <t>157260-008</t>
  </si>
  <si>
    <t>CALLED OFF 6/4 PER EMAIL TO MARK</t>
  </si>
  <si>
    <t>469450192</t>
  </si>
  <si>
    <t>157260-016</t>
  </si>
  <si>
    <t>SENT BACK ON 5/20</t>
  </si>
  <si>
    <t>469450029</t>
  </si>
  <si>
    <t>157260-025</t>
  </si>
  <si>
    <t>SENT BACK ON 5/29</t>
  </si>
  <si>
    <t xml:space="preserve">45' ART BOOM LIFT </t>
  </si>
  <si>
    <t>157260-055</t>
  </si>
  <si>
    <t>CALLED OFF 10/7 PER EMAIL TO MARK</t>
  </si>
  <si>
    <t xml:space="preserve">100KW GENERATOR </t>
  </si>
  <si>
    <t>346111</t>
  </si>
  <si>
    <t>143022-141</t>
  </si>
  <si>
    <t>CALLED OFF 5/8 PER EMAIL TO AMBER</t>
  </si>
  <si>
    <t xml:space="preserve">40' ELECTRIC BOOM </t>
  </si>
  <si>
    <t>10127659</t>
  </si>
  <si>
    <t>151008-009</t>
  </si>
  <si>
    <t>CALLED OFF F/5/1 PER PICK-UP# 22152527</t>
  </si>
  <si>
    <t>10118054</t>
  </si>
  <si>
    <t>151008-010</t>
  </si>
  <si>
    <t>10236297</t>
  </si>
  <si>
    <t>151008-011</t>
  </si>
  <si>
    <t>10130587</t>
  </si>
  <si>
    <t>151008-014</t>
  </si>
  <si>
    <t>CALLED OFF F/5/1 PER PICK-UP# 22152572</t>
  </si>
  <si>
    <t>54765-03RQ</t>
  </si>
  <si>
    <t>151008-022</t>
  </si>
  <si>
    <t>CALLED OFF F/5/15 PER FIDEL</t>
  </si>
  <si>
    <t>BLUELINE</t>
  </si>
  <si>
    <t>5663</t>
  </si>
  <si>
    <t>151008-023</t>
  </si>
  <si>
    <t>10232078</t>
  </si>
  <si>
    <t>151008-027</t>
  </si>
  <si>
    <t>PICKED-UP 3/30  22049627</t>
  </si>
  <si>
    <t>54765-02RQ</t>
  </si>
  <si>
    <t>151008-035</t>
  </si>
  <si>
    <t>PICKED-UP 4/14</t>
  </si>
  <si>
    <t>10116922</t>
  </si>
  <si>
    <t>151008-038</t>
  </si>
  <si>
    <t>10206122</t>
  </si>
  <si>
    <t>151008-039</t>
  </si>
  <si>
    <t>10070116</t>
  </si>
  <si>
    <t>151008-058</t>
  </si>
  <si>
    <t>CALLED OFF F/4/27 PER PICK-UP# 22152472</t>
  </si>
  <si>
    <t xml:space="preserve">30/20N BOOM </t>
  </si>
  <si>
    <t>151011-006</t>
  </si>
  <si>
    <t>WRONG TYPE</t>
  </si>
  <si>
    <t>615528</t>
  </si>
  <si>
    <t>CALLED OFF 2/6 PER UR CONTROL</t>
  </si>
  <si>
    <t>21844344</t>
  </si>
  <si>
    <t>44' OFFICE TRAILER</t>
  </si>
  <si>
    <t>137307</t>
  </si>
  <si>
    <t>151011-021</t>
  </si>
  <si>
    <t>CALLED OFF 7/20 PER CONVERSATION W/MITCH</t>
  </si>
  <si>
    <t>MOD SPACE</t>
  </si>
  <si>
    <t>PS40AAZK8018</t>
  </si>
  <si>
    <t>151011-024</t>
  </si>
  <si>
    <t>CALLED OFF 7/27 PER EMAIL TO FARRAH</t>
  </si>
  <si>
    <t>40976</t>
  </si>
  <si>
    <t>151011-025</t>
  </si>
  <si>
    <t>CALLED OFF 2/6 PER EMAIL TO KEITH</t>
  </si>
  <si>
    <t>AHERN</t>
  </si>
  <si>
    <t>140165</t>
  </si>
  <si>
    <t>151011-029</t>
  </si>
  <si>
    <t>CALLED OFF 2/25 PER EMAIL TO KEITH</t>
  </si>
  <si>
    <t>145204</t>
  </si>
  <si>
    <t>151011-030</t>
  </si>
  <si>
    <t>101589</t>
  </si>
  <si>
    <t>151011-032</t>
  </si>
  <si>
    <t>CALLED OFF 3/17 PER EMAIL TO KEITH</t>
  </si>
  <si>
    <t>40' STR BOOM LIFT</t>
  </si>
  <si>
    <t>570855</t>
  </si>
  <si>
    <t>151011-050</t>
  </si>
  <si>
    <t>CALLE OFF 4/15 FOR 4/24 PER EMAIL TO JAMES</t>
  </si>
  <si>
    <t>509160</t>
  </si>
  <si>
    <t>151011-051</t>
  </si>
  <si>
    <t>568523</t>
  </si>
  <si>
    <t>151011-052</t>
  </si>
  <si>
    <t>CALLED OFF 3/26 FOR 3/30 PER EMAIL TO JAMES</t>
  </si>
  <si>
    <t>533569</t>
  </si>
  <si>
    <t>151011-053</t>
  </si>
  <si>
    <t>CALLED OFF 7/31 PER EMAIL TO JAMES</t>
  </si>
  <si>
    <t>30' NARROW BOOM</t>
  </si>
  <si>
    <t>559904</t>
  </si>
  <si>
    <t>151011-060</t>
  </si>
  <si>
    <t>CALLED OFF 7/16 PER EMAIL TO JAMES</t>
  </si>
  <si>
    <t>623764</t>
  </si>
  <si>
    <t>151011-065</t>
  </si>
  <si>
    <t>CALLED OFF 4/8 PER EMAIL TO JAMES</t>
  </si>
  <si>
    <t>PS40AAZK8039</t>
  </si>
  <si>
    <t>151011-068</t>
  </si>
  <si>
    <t>LS40LZK4299</t>
  </si>
  <si>
    <t>151011-077</t>
  </si>
  <si>
    <t>CALLED OFF 6/16 PER EMAIL TO FARRAH</t>
  </si>
  <si>
    <t>CBL REEL ROLLER</t>
  </si>
  <si>
    <t>151011-078</t>
  </si>
  <si>
    <t>CALLED OFF 4/2 PER EMAIL TO CINDY</t>
  </si>
  <si>
    <t>GENERAL</t>
  </si>
  <si>
    <t>246728/187868</t>
  </si>
  <si>
    <t>151011-080</t>
  </si>
  <si>
    <t>CALLED OFF 6/22 PER EMAIL TO JAMES</t>
  </si>
  <si>
    <t>349738</t>
  </si>
  <si>
    <t>151011-081</t>
  </si>
  <si>
    <t>19' SCISSOR</t>
  </si>
  <si>
    <t>46736</t>
  </si>
  <si>
    <t>151011-093</t>
  </si>
  <si>
    <t>CALLED OFF 6/26 PER EMAIL TO JAMES</t>
  </si>
  <si>
    <t>10282115</t>
  </si>
  <si>
    <t>151011-096</t>
  </si>
  <si>
    <t>CALLED OFF 6/10 PER UR CONTROL</t>
  </si>
  <si>
    <t>22369885</t>
  </si>
  <si>
    <t>CHICAGO BENDER</t>
  </si>
  <si>
    <t>151011-099</t>
  </si>
  <si>
    <t>CALLED OFF 7/14 FOR 7/15 PER EMAIL TO CINDY</t>
  </si>
  <si>
    <t xml:space="preserve">40RTS </t>
  </si>
  <si>
    <t>159247</t>
  </si>
  <si>
    <t>151011-109</t>
  </si>
  <si>
    <t>CALLED OFF 6/3 PER EMAIL TO JAMES</t>
  </si>
  <si>
    <t>170981</t>
  </si>
  <si>
    <t>151011-110</t>
  </si>
  <si>
    <t>185751</t>
  </si>
  <si>
    <t>151011-111</t>
  </si>
  <si>
    <t>20KW GENERATOR</t>
  </si>
  <si>
    <t>363413</t>
  </si>
  <si>
    <t>151011-113</t>
  </si>
  <si>
    <t>CALLED OFF 4/23 PER GEORGE TO JAMES</t>
  </si>
  <si>
    <t>HR-30</t>
  </si>
  <si>
    <t>151011-119</t>
  </si>
  <si>
    <t>CALLED OFF 5/12 PER EMAIL TO CINDY</t>
  </si>
  <si>
    <t xml:space="preserve">12K LULL </t>
  </si>
  <si>
    <t>151011-133</t>
  </si>
  <si>
    <t>CALLED OFF 5/12 PER EMAIL TO WILLIAM</t>
  </si>
  <si>
    <t>3052783</t>
  </si>
  <si>
    <t>46403</t>
  </si>
  <si>
    <t>151011-144</t>
  </si>
  <si>
    <t>CALLED OFF 5/20 PER EMAIL TO KEITH</t>
  </si>
  <si>
    <t>396557</t>
  </si>
  <si>
    <t>151011-156</t>
  </si>
  <si>
    <t>CALLED OFF 5/20 PER EMAIL TO JAMES</t>
  </si>
  <si>
    <t>151011-157</t>
  </si>
  <si>
    <t>CALLED OFF 5/28 PER EMAIL TO CINDY</t>
  </si>
  <si>
    <t>5000LB CHAIN FALL</t>
  </si>
  <si>
    <t>151011-162</t>
  </si>
  <si>
    <t>CALLED OFF 5/26 PER EMAIL TO MIKE</t>
  </si>
  <si>
    <t>736137</t>
  </si>
  <si>
    <t>151011-177</t>
  </si>
  <si>
    <t>CALLED OFF 6/9 PER EMAIL TO JAMES</t>
  </si>
  <si>
    <t>TRENCHER/TAMPER</t>
  </si>
  <si>
    <t>745694/396557</t>
  </si>
  <si>
    <t>151011-190</t>
  </si>
  <si>
    <t>151011-193</t>
  </si>
  <si>
    <t>1072022</t>
  </si>
  <si>
    <t>157268-002</t>
  </si>
  <si>
    <t>CALLED OFF 2/4 PER EMAIL TO ERIC</t>
  </si>
  <si>
    <t>1045529</t>
  </si>
  <si>
    <t>157268-003</t>
  </si>
  <si>
    <t>20' CONTAINER</t>
  </si>
  <si>
    <t>A1103</t>
  </si>
  <si>
    <t>141112-012</t>
  </si>
  <si>
    <t>CALLED OFF 6/18 PER CONVERSATION W/LISA</t>
  </si>
  <si>
    <t>518160</t>
  </si>
  <si>
    <t>40' OFFICE CONTAINER</t>
  </si>
  <si>
    <t>AS40VY120398</t>
  </si>
  <si>
    <t>153002-004</t>
  </si>
  <si>
    <t>CALLED OFF 8/14 PER MATT'S EMAIL TO FARRAH</t>
  </si>
  <si>
    <t>J06022/J06022</t>
  </si>
  <si>
    <t>153002-014</t>
  </si>
  <si>
    <t>CANCELLED ON THIS PO AND MOVED OVER TO DISTILLERY 10/21</t>
  </si>
  <si>
    <t>15' LIFT</t>
  </si>
  <si>
    <t>310207</t>
  </si>
  <si>
    <t>153002-015</t>
  </si>
  <si>
    <t>CALLED OFF 7/2 PER EMAIL TO WILL</t>
  </si>
  <si>
    <t>J05144</t>
  </si>
  <si>
    <t>153002-016</t>
  </si>
  <si>
    <t>JS40IZJ235</t>
  </si>
  <si>
    <t>153002-036</t>
  </si>
  <si>
    <t>MOVED TO PO# 153007-089 FOR CYCLE STARTING 12/9</t>
  </si>
  <si>
    <t>1012751</t>
  </si>
  <si>
    <t>153002-047</t>
  </si>
  <si>
    <t>CALLED OF 7/20 PER UR CONTROL</t>
  </si>
  <si>
    <t>22549144</t>
  </si>
  <si>
    <t xml:space="preserve">40' SCISSOR LIFT </t>
  </si>
  <si>
    <t>05749</t>
  </si>
  <si>
    <t>153002-065</t>
  </si>
  <si>
    <t>CALLED OFF 11/18 FOR 11/20 PER EMAIL TO WILL.</t>
  </si>
  <si>
    <t>RENT WILL START BACK</t>
  </si>
  <si>
    <t>05831</t>
  </si>
  <si>
    <t>153002-066</t>
  </si>
  <si>
    <t>34/22N BOOM LIFT</t>
  </si>
  <si>
    <t>636420</t>
  </si>
  <si>
    <t>153002-088</t>
  </si>
  <si>
    <t>CALLED OFF 11/29</t>
  </si>
  <si>
    <t>10037769</t>
  </si>
  <si>
    <t>153007-003</t>
  </si>
  <si>
    <t>CALLED OFF 9/1 FOR 9/2 PER EMAIL TO SHANE</t>
  </si>
  <si>
    <t>817467</t>
  </si>
  <si>
    <t>153007-006</t>
  </si>
  <si>
    <t>CALLED OFF 9-17 PER UR CONTROL</t>
  </si>
  <si>
    <t>22833297</t>
  </si>
  <si>
    <t>712607</t>
  </si>
  <si>
    <t>153007-012</t>
  </si>
  <si>
    <t>OS40ACZK0001</t>
  </si>
  <si>
    <t>153007-016</t>
  </si>
  <si>
    <t>310023</t>
  </si>
  <si>
    <t>153007-021</t>
  </si>
  <si>
    <t>CALLED OFF 10/19 PER EMAIL TO WILL</t>
  </si>
  <si>
    <t>26' RTS SCISSOR</t>
  </si>
  <si>
    <t>118937</t>
  </si>
  <si>
    <t>153007-041</t>
  </si>
  <si>
    <t>CALLED OFF 10/26 PER EMAIL TO JAMES</t>
  </si>
  <si>
    <t>JS40LWKO402</t>
  </si>
  <si>
    <t>153007-043</t>
  </si>
  <si>
    <t>350323</t>
  </si>
  <si>
    <t>153007-060</t>
  </si>
  <si>
    <t>33RTS</t>
  </si>
  <si>
    <t>658714</t>
  </si>
  <si>
    <t>153007-063</t>
  </si>
  <si>
    <t>DS20TZJ1050</t>
  </si>
  <si>
    <t>153007-067</t>
  </si>
  <si>
    <t>270748</t>
  </si>
  <si>
    <t>153007-072</t>
  </si>
  <si>
    <t>213185</t>
  </si>
  <si>
    <t>153007-081</t>
  </si>
  <si>
    <t>611615</t>
  </si>
  <si>
    <t>153007-082</t>
  </si>
  <si>
    <t>153007-089</t>
  </si>
  <si>
    <t>OS40ABZK0001</t>
  </si>
  <si>
    <t>153007-091</t>
  </si>
  <si>
    <t>LS40NZK3146</t>
  </si>
  <si>
    <t>153007-092</t>
  </si>
  <si>
    <t>J05831</t>
  </si>
  <si>
    <t>153007-108</t>
  </si>
  <si>
    <t>SENT BACK</t>
  </si>
  <si>
    <t>320228</t>
  </si>
  <si>
    <t>153007-109</t>
  </si>
  <si>
    <t>611614</t>
  </si>
  <si>
    <t>153007-116</t>
  </si>
  <si>
    <t>LS40NZJ1006</t>
  </si>
  <si>
    <t>153007-118</t>
  </si>
  <si>
    <t>488631</t>
  </si>
  <si>
    <t>153007-124</t>
  </si>
  <si>
    <t xml:space="preserve">20' 1-MAN </t>
  </si>
  <si>
    <t>783616</t>
  </si>
  <si>
    <t>153007-125</t>
  </si>
  <si>
    <t xml:space="preserve">36' PUSH AROUND </t>
  </si>
  <si>
    <t>10277581</t>
  </si>
  <si>
    <t>153007-129</t>
  </si>
  <si>
    <t xml:space="preserve">34/22 ELECTRIC BOOM </t>
  </si>
  <si>
    <t>1187687</t>
  </si>
  <si>
    <t>153007-134</t>
  </si>
  <si>
    <t>1178892</t>
  </si>
  <si>
    <t>153007-142</t>
  </si>
  <si>
    <t>60' ART LIFT</t>
  </si>
  <si>
    <t>153007-146</t>
  </si>
  <si>
    <t>153007-152</t>
  </si>
  <si>
    <t>153007-165</t>
  </si>
  <si>
    <t>153007-168</t>
  </si>
  <si>
    <t>1065185</t>
  </si>
  <si>
    <t>155123-009</t>
  </si>
  <si>
    <t>PICKED-UP 5/22</t>
  </si>
  <si>
    <t>22293871</t>
  </si>
  <si>
    <t>40' CONTAINER OFFICE</t>
  </si>
  <si>
    <t>AS40MYU0191</t>
  </si>
  <si>
    <t>151017-006</t>
  </si>
  <si>
    <t>CALLED OFF 2/1 PER EMAIL TO FARRAH</t>
  </si>
  <si>
    <t>10120024</t>
  </si>
  <si>
    <t>151017-023</t>
  </si>
  <si>
    <t>CALLED OFF 1/29 PER EMAIL TO ADAM</t>
  </si>
  <si>
    <t>10298700</t>
  </si>
  <si>
    <t>151017-025</t>
  </si>
  <si>
    <t>CALLED OFF 8/4 PER EMAIL TO ADAM</t>
  </si>
  <si>
    <t>10045475</t>
  </si>
  <si>
    <t>151017-036</t>
  </si>
  <si>
    <t>CALLED OFF 12/16 PER EMAIL TO ADAM</t>
  </si>
  <si>
    <t xml:space="preserve">40' CONTAINER  </t>
  </si>
  <si>
    <t>HS40LZK0036</t>
  </si>
  <si>
    <t>151017-040</t>
  </si>
  <si>
    <t>CALLED OFF 12/29 PER EMAIL TO FARRAH</t>
  </si>
  <si>
    <t>40' RTS</t>
  </si>
  <si>
    <t>10053650</t>
  </si>
  <si>
    <t>151017-054</t>
  </si>
  <si>
    <t>CALLED OFF 12/30 PER UR CONTROL</t>
  </si>
  <si>
    <t>23329572</t>
  </si>
  <si>
    <t>10228113</t>
  </si>
  <si>
    <t>151017-055</t>
  </si>
  <si>
    <t>23329575</t>
  </si>
  <si>
    <t xml:space="preserve">WAREHOUSE FORKLIFT </t>
  </si>
  <si>
    <t>10375481</t>
  </si>
  <si>
    <t>151017-059</t>
  </si>
  <si>
    <t>CALLED OFF 12/11 PER UR CONTROL</t>
  </si>
  <si>
    <t>23253991</t>
  </si>
  <si>
    <t>14486</t>
  </si>
  <si>
    <t>151017-060</t>
  </si>
  <si>
    <t>CALLED OFF 1/8 PER EMIAL TO JORDAN</t>
  </si>
  <si>
    <t>971945</t>
  </si>
  <si>
    <t>151017-064</t>
  </si>
  <si>
    <t xml:space="preserve">CALLED OFF 1/8 PER UR CONTROL </t>
  </si>
  <si>
    <t>23361785</t>
  </si>
  <si>
    <t>1012975</t>
  </si>
  <si>
    <t>151017-068</t>
  </si>
  <si>
    <t>CALLED OFF 12/15 PER EMAIL TO ADAM F/12/17</t>
  </si>
  <si>
    <t>42889</t>
  </si>
  <si>
    <t>151017-073</t>
  </si>
  <si>
    <t>CALLED OFF 11/19 PER EMAIL TO NATE</t>
  </si>
  <si>
    <t>CAT</t>
  </si>
  <si>
    <t>AUGER UNIT W/BIT</t>
  </si>
  <si>
    <t>877964</t>
  </si>
  <si>
    <t>151017-081</t>
  </si>
  <si>
    <t>40' STR BOOM</t>
  </si>
  <si>
    <t>54774-38</t>
  </si>
  <si>
    <t>151017-087</t>
  </si>
  <si>
    <t>CALLED OFF 12/10 PER EMAIL TO JORDAN</t>
  </si>
  <si>
    <t>529014</t>
  </si>
  <si>
    <t>151017-098</t>
  </si>
  <si>
    <t>CALLED OFF 12/16 PER EMAIL TO DUANE</t>
  </si>
  <si>
    <t>10402066</t>
  </si>
  <si>
    <t>151017-110</t>
  </si>
  <si>
    <t>1143558</t>
  </si>
  <si>
    <t>151017-111</t>
  </si>
  <si>
    <t>1193135</t>
  </si>
  <si>
    <t>151017-113</t>
  </si>
  <si>
    <t>10407251</t>
  </si>
  <si>
    <t>151017-120</t>
  </si>
  <si>
    <t>10237604</t>
  </si>
  <si>
    <t>151017-130</t>
  </si>
  <si>
    <t>10355529</t>
  </si>
  <si>
    <t>157309-004</t>
  </si>
  <si>
    <t>CALLED OFF 6/29 PER UR CONTROL</t>
  </si>
  <si>
    <t>22456357</t>
  </si>
  <si>
    <t>848733</t>
  </si>
  <si>
    <t>157309-005</t>
  </si>
  <si>
    <t>CALLED OFF 9/4 FOR 9/5 PER EMAIL TO SHANE</t>
  </si>
  <si>
    <t>60' ATRIUM LIFT</t>
  </si>
  <si>
    <t>752176</t>
  </si>
  <si>
    <t>157309-010</t>
  </si>
  <si>
    <t>CALLED OFF 8/7 PER EMAIL TO MIKE</t>
  </si>
  <si>
    <t>752175</t>
  </si>
  <si>
    <t>157309-011</t>
  </si>
  <si>
    <t>40' SCISSOR LIFT</t>
  </si>
  <si>
    <t>10136470</t>
  </si>
  <si>
    <t>157309-013</t>
  </si>
  <si>
    <t>10107974</t>
  </si>
  <si>
    <t>157263-006</t>
  </si>
  <si>
    <t>CALLED OFF 8/5 PER UR CONTROL</t>
  </si>
  <si>
    <t>22625912</t>
  </si>
  <si>
    <t>32' SCISSOR LIFT</t>
  </si>
  <si>
    <t>800051543</t>
  </si>
  <si>
    <t>157302-005</t>
  </si>
  <si>
    <t>CALLED OFF 9/15 PER EMAIL TO BRIAN MITCHELL</t>
  </si>
  <si>
    <t>800051550</t>
  </si>
  <si>
    <t>157302-006</t>
  </si>
  <si>
    <t>SENT BACK 9/10 PER KRIS CROMER DAMAGED</t>
  </si>
  <si>
    <t>157302-026</t>
  </si>
  <si>
    <t>CALLED OFF 1/27 PER EMAIL TO BRIAN MITCHELL</t>
  </si>
  <si>
    <t>4660450</t>
  </si>
  <si>
    <t>157302-035</t>
  </si>
  <si>
    <t>CALLED OFF 2/12 PER EMAIL TO BRAIN</t>
  </si>
  <si>
    <t>PS40YXU7000</t>
  </si>
  <si>
    <t>151018-001</t>
  </si>
  <si>
    <t>CALLED OFF 5/17 PER EMAIL TO FARRAH</t>
  </si>
  <si>
    <t>440709/565343</t>
  </si>
  <si>
    <t>151018-009</t>
  </si>
  <si>
    <t>CALLED OFF 12/14 FOR 12/17 PER EMAIL TO ROB</t>
  </si>
  <si>
    <t>364320</t>
  </si>
  <si>
    <t>151018-013</t>
  </si>
  <si>
    <t>552674/55305/552672</t>
  </si>
  <si>
    <t>151018-014</t>
  </si>
  <si>
    <t>CALLED OFF 3/17 PER EMAIL TO ROB</t>
  </si>
  <si>
    <t>778576</t>
  </si>
  <si>
    <t>151018-019</t>
  </si>
  <si>
    <t>CALLED OFF 10/14</t>
  </si>
  <si>
    <t>396944</t>
  </si>
  <si>
    <t>151018-027</t>
  </si>
  <si>
    <t>WALK BEHIND TRENCHER</t>
  </si>
  <si>
    <t>151018-042</t>
  </si>
  <si>
    <t>CALLED OFF 12/15 FOR 12/17 PER EMAIL TO ROB</t>
  </si>
  <si>
    <t>750599</t>
  </si>
  <si>
    <t>151018-045</t>
  </si>
  <si>
    <t>CALLED OFF 1/11 PER EMAIL TO ROB</t>
  </si>
  <si>
    <t>PS40AAZS7010</t>
  </si>
  <si>
    <t>151018-052</t>
  </si>
  <si>
    <t>CALLED OFF 3/14 PER EMAIL TO FARRAH</t>
  </si>
  <si>
    <t>647130</t>
  </si>
  <si>
    <t>151018-067</t>
  </si>
  <si>
    <t>CALLED OFF 6/16 PER EMAIL TO BOB</t>
  </si>
  <si>
    <t>32' ELECTRIC SCISSOR</t>
  </si>
  <si>
    <t>579603</t>
  </si>
  <si>
    <t>151018-076</t>
  </si>
  <si>
    <t>527818</t>
  </si>
  <si>
    <t>151018-077</t>
  </si>
  <si>
    <t>CALLED OFF 6/7 PER EMAIL TO ROB</t>
  </si>
  <si>
    <t>530779</t>
  </si>
  <si>
    <t>151018-078</t>
  </si>
  <si>
    <t>CALLED OFF 3/9 PER EMAIL TO ROB</t>
  </si>
  <si>
    <t>5500LB LULL</t>
  </si>
  <si>
    <t>709116</t>
  </si>
  <si>
    <t>151018-086</t>
  </si>
  <si>
    <t>CVALLED OFF 5/1 PER EMAILT O BOB</t>
  </si>
  <si>
    <t>579605</t>
  </si>
  <si>
    <t>151018-090</t>
  </si>
  <si>
    <t>CALLED OFF RENT 9/2 PER EMAIL TO BOB</t>
  </si>
  <si>
    <t>352074</t>
  </si>
  <si>
    <t>151018-109</t>
  </si>
  <si>
    <t>COMPRESSOR</t>
  </si>
  <si>
    <t>151018-118</t>
  </si>
  <si>
    <t>60' BOOM LIFT</t>
  </si>
  <si>
    <t>529247</t>
  </si>
  <si>
    <t>151018-119</t>
  </si>
  <si>
    <t>CALLED OFF 4/27 PER EMAIL TO BOB</t>
  </si>
  <si>
    <t>774257</t>
  </si>
  <si>
    <t>167031-003</t>
  </si>
  <si>
    <t>CALLED OFF 5/24 FOR 5/31 PER EMAIL TO BOB</t>
  </si>
  <si>
    <t>40' ART BOOM</t>
  </si>
  <si>
    <t>333217</t>
  </si>
  <si>
    <t>151018-170</t>
  </si>
  <si>
    <t>CALLED OFF 10/4 PER EMAIL TO BOB</t>
  </si>
  <si>
    <t>177041-001</t>
  </si>
  <si>
    <t>CALLED OFF 12/30 PER JANSON'S EMAIL TO FRANKIE</t>
  </si>
  <si>
    <t>70024819</t>
  </si>
  <si>
    <t>177041-002</t>
  </si>
  <si>
    <t xml:space="preserve">40' OFFICE/STORAGE </t>
  </si>
  <si>
    <t>GLDU049297-7</t>
  </si>
  <si>
    <t>151015-029</t>
  </si>
  <si>
    <t>CALLED OFF 2/16 PER EMAIL TO FARRAH</t>
  </si>
  <si>
    <t>A-1 PORTABLE</t>
  </si>
  <si>
    <t>LS40MZJ1725</t>
  </si>
  <si>
    <t>151015-094</t>
  </si>
  <si>
    <t>CALLED OFF 2/13 PER EMAIL TO FARRAH</t>
  </si>
  <si>
    <t>JS40KXJ152</t>
  </si>
  <si>
    <t>151015-125</t>
  </si>
  <si>
    <t>CALLED OFF 1/3 PER EMAIL TO FARRAH</t>
  </si>
  <si>
    <t>LS40MZJ1418</t>
  </si>
  <si>
    <t>151015-131</t>
  </si>
  <si>
    <t>CALLED OFF 12/22 PER EMAIL TO FARRAH</t>
  </si>
  <si>
    <t>JS40JX267</t>
  </si>
  <si>
    <t>151015-167</t>
  </si>
  <si>
    <t>DOUBLE WIDE TRAILER</t>
  </si>
  <si>
    <t>151022-004</t>
  </si>
  <si>
    <t>CALLED OFF 3/10 F/3/15 PER EMAIL TO RUSSELL</t>
  </si>
  <si>
    <t>CAROLINA MODULAR</t>
  </si>
  <si>
    <t xml:space="preserve">40' TUNNEL CONTAINER </t>
  </si>
  <si>
    <t>PS40VZS00082</t>
  </si>
  <si>
    <t>151022-006</t>
  </si>
  <si>
    <t>TRANSFERRED TO TORAY SUPPORT JOB#</t>
  </si>
  <si>
    <t>10142757/10434015</t>
  </si>
  <si>
    <t>151022-010</t>
  </si>
  <si>
    <t>CALLED OFF 10/18 PER UR CONTROL</t>
  </si>
  <si>
    <t>24674740</t>
  </si>
  <si>
    <t>10263774</t>
  </si>
  <si>
    <t>151022-013</t>
  </si>
  <si>
    <t>CALLED OFF 10/5 PER EMAIL TO WILL</t>
  </si>
  <si>
    <t>916420</t>
  </si>
  <si>
    <t>151022-014</t>
  </si>
  <si>
    <t>CALLED OFF 10/21 PER UR CONTROL</t>
  </si>
  <si>
    <t>23001111</t>
  </si>
  <si>
    <t>10399584</t>
  </si>
  <si>
    <t>151022-015</t>
  </si>
  <si>
    <t>CALLED OFF 12/19 PER UR CONTROL</t>
  </si>
  <si>
    <t>24984046</t>
  </si>
  <si>
    <t>10305875</t>
  </si>
  <si>
    <t>151022-016</t>
  </si>
  <si>
    <t>23001115</t>
  </si>
  <si>
    <t>868779</t>
  </si>
  <si>
    <t>151022-023</t>
  </si>
  <si>
    <t>10391249</t>
  </si>
  <si>
    <t>151022-029</t>
  </si>
  <si>
    <t>CALLED OFF 10/8 PER EMAIL TO WILL</t>
  </si>
  <si>
    <t>10423096</t>
  </si>
  <si>
    <t>151022-032</t>
  </si>
  <si>
    <t>HOLDING TANK</t>
  </si>
  <si>
    <t>151022-035</t>
  </si>
  <si>
    <t>CALLED OFF ONE TANK 3/14 PER EMAIL TO KEVIN</t>
  </si>
  <si>
    <t>BRAGG WASTE</t>
  </si>
  <si>
    <t>850633</t>
  </si>
  <si>
    <t>151022-038</t>
  </si>
  <si>
    <t>MOVED TO PRAXAIR IN SC OFFICE 10/10/16</t>
  </si>
  <si>
    <t>JACK HAMMER</t>
  </si>
  <si>
    <t>10276825</t>
  </si>
  <si>
    <t>151022-040</t>
  </si>
  <si>
    <t xml:space="preserve">CALLED OFF 10/14 </t>
  </si>
  <si>
    <t>22968955</t>
  </si>
  <si>
    <t>10429035/10483790</t>
  </si>
  <si>
    <t>151022-054</t>
  </si>
  <si>
    <t>868780</t>
  </si>
  <si>
    <t>161002-003</t>
  </si>
  <si>
    <t>CALLED OFF 12/29 PER UR CONTROL</t>
  </si>
  <si>
    <t>23324858</t>
  </si>
  <si>
    <t>10423094/10449599</t>
  </si>
  <si>
    <t>161002-011</t>
  </si>
  <si>
    <t>CALLED OFF 10/12 PER UR CONTROL</t>
  </si>
  <si>
    <t>24641552</t>
  </si>
  <si>
    <t>PS40AA258033</t>
  </si>
  <si>
    <t>161002-012</t>
  </si>
  <si>
    <t>CALLED OFF 3/2 PER EMAIL TO FARRAH</t>
  </si>
  <si>
    <t>PS40ZZS0110</t>
  </si>
  <si>
    <t>161002-013</t>
  </si>
  <si>
    <t>PLATE TAMPER</t>
  </si>
  <si>
    <t>10362289/10442589</t>
  </si>
  <si>
    <t>161002-015</t>
  </si>
  <si>
    <t>24641547</t>
  </si>
  <si>
    <t>808479/10409955</t>
  </si>
  <si>
    <t>161002-017</t>
  </si>
  <si>
    <t>PS40MZK1049</t>
  </si>
  <si>
    <t>161002-028</t>
  </si>
  <si>
    <t>10434013</t>
  </si>
  <si>
    <t>161002-033</t>
  </si>
  <si>
    <t>CALLED OFF 3/1 PER EMAIL TO WILL AND KEVIN</t>
  </si>
  <si>
    <t>10409767</t>
  </si>
  <si>
    <t>161002-037</t>
  </si>
  <si>
    <t>21641475</t>
  </si>
  <si>
    <t>SCAFOLDING</t>
  </si>
  <si>
    <t>161002-039</t>
  </si>
  <si>
    <t>CALLED OFF 12/21 PER EMAIL TO BEAU</t>
  </si>
  <si>
    <t>798785</t>
  </si>
  <si>
    <t>161002-041</t>
  </si>
  <si>
    <t>CALLED OFF 7/14 PER KEVIN'S EMAIL TO BEAU</t>
  </si>
  <si>
    <t>798786/841272</t>
  </si>
  <si>
    <t>161002-042</t>
  </si>
  <si>
    <t>755025</t>
  </si>
  <si>
    <t>161002-043</t>
  </si>
  <si>
    <t>CALLED OFF 5/3 PER WEBSITE</t>
  </si>
  <si>
    <t>11414981</t>
  </si>
  <si>
    <t>547171/752875</t>
  </si>
  <si>
    <t>161002-044</t>
  </si>
  <si>
    <t>60' ART BOOM LIFT</t>
  </si>
  <si>
    <t>489337/580396</t>
  </si>
  <si>
    <t>161002-056</t>
  </si>
  <si>
    <t>CALLED OFF 6-13 PER EMAIL TO BEAU</t>
  </si>
  <si>
    <t>535938</t>
  </si>
  <si>
    <t>161002-057</t>
  </si>
  <si>
    <t>CALLED OFF 3/1 PER EMAIL TO BEAU</t>
  </si>
  <si>
    <t>LS40SZK0422</t>
  </si>
  <si>
    <t>161002-098</t>
  </si>
  <si>
    <t>CALLED OFF 5/4 PER EMAIL TO FARRAH</t>
  </si>
  <si>
    <t>ES40TZK6203</t>
  </si>
  <si>
    <t>161002-104</t>
  </si>
  <si>
    <t xml:space="preserve">CALLED OFF 9/13 PER KEVIN'S CALL TO ART </t>
  </si>
  <si>
    <t>ES40PZK6049</t>
  </si>
  <si>
    <t>161002-118</t>
  </si>
  <si>
    <t>PS40AAZS8032</t>
  </si>
  <si>
    <t>161002-119</t>
  </si>
  <si>
    <t>CALLED OFF 8/24 PER EMAIL TO FARRAH</t>
  </si>
  <si>
    <t>24' SINGLE MAN LIFT</t>
  </si>
  <si>
    <t>327197</t>
  </si>
  <si>
    <t>161002-123</t>
  </si>
  <si>
    <t>314262/785314</t>
  </si>
  <si>
    <t>161002-124</t>
  </si>
  <si>
    <t>CALLED OFF 2/27 PER EMAIL TO BEAU</t>
  </si>
  <si>
    <t>303629</t>
  </si>
  <si>
    <t>161002-125</t>
  </si>
  <si>
    <t>326896/690434</t>
  </si>
  <si>
    <t>161002-126</t>
  </si>
  <si>
    <t>736778</t>
  </si>
  <si>
    <t>161002-127</t>
  </si>
  <si>
    <t>26' RTS</t>
  </si>
  <si>
    <t>307095/709364</t>
  </si>
  <si>
    <t>161002-134</t>
  </si>
  <si>
    <t>SENT BACK 6/24</t>
  </si>
  <si>
    <t>536398</t>
  </si>
  <si>
    <t>161002-135</t>
  </si>
  <si>
    <t>736770</t>
  </si>
  <si>
    <t>161002-136</t>
  </si>
  <si>
    <t>715074</t>
  </si>
  <si>
    <t>161002-137</t>
  </si>
  <si>
    <t>AUGER AND BIT</t>
  </si>
  <si>
    <t>10436028</t>
  </si>
  <si>
    <t>161002-150</t>
  </si>
  <si>
    <t>CALLED OFF 5/24 PER UR CONTROL</t>
  </si>
  <si>
    <t>23964872</t>
  </si>
  <si>
    <t>10464867/10086572</t>
  </si>
  <si>
    <t>161002-165</t>
  </si>
  <si>
    <t>24674450</t>
  </si>
  <si>
    <t>10464868</t>
  </si>
  <si>
    <t>161002-166</t>
  </si>
  <si>
    <t>24674457</t>
  </si>
  <si>
    <t>856877</t>
  </si>
  <si>
    <t>161002-167</t>
  </si>
  <si>
    <t>CALLED OFF 5/9 PER UR CONTROL</t>
  </si>
  <si>
    <t>23891161</t>
  </si>
  <si>
    <t>CONCRETE VIBRATOR</t>
  </si>
  <si>
    <t>10353546</t>
  </si>
  <si>
    <t>161002-168</t>
  </si>
  <si>
    <t>23964869</t>
  </si>
  <si>
    <t>26' SCISSOR LIFT</t>
  </si>
  <si>
    <t>731282</t>
  </si>
  <si>
    <t>161002-186</t>
  </si>
  <si>
    <t>11415009</t>
  </si>
  <si>
    <t>161002-189</t>
  </si>
  <si>
    <t>CALLED OFF 4/27 PER UR CONTROL</t>
  </si>
  <si>
    <t>23838104</t>
  </si>
  <si>
    <t>10066053/10483789</t>
  </si>
  <si>
    <t>161002-196</t>
  </si>
  <si>
    <t>24674466</t>
  </si>
  <si>
    <t>10481511</t>
  </si>
  <si>
    <t>161002-198</t>
  </si>
  <si>
    <t>10037169</t>
  </si>
  <si>
    <t>161002-199</t>
  </si>
  <si>
    <t>24674474</t>
  </si>
  <si>
    <t>10K LULL</t>
  </si>
  <si>
    <t>10248597</t>
  </si>
  <si>
    <t>161002-214</t>
  </si>
  <si>
    <t>CALLED OFF 5/18 PER UR CONTROL</t>
  </si>
  <si>
    <t>23938459</t>
  </si>
  <si>
    <t>161002-226</t>
  </si>
  <si>
    <t>470649</t>
  </si>
  <si>
    <t>161002-239</t>
  </si>
  <si>
    <t>11415014</t>
  </si>
  <si>
    <t>100KW GENERATOR</t>
  </si>
  <si>
    <t>722587</t>
  </si>
  <si>
    <t>161002-248</t>
  </si>
  <si>
    <t>CALLED OFF 7/20 PER ANN'S EMAIL TO BEAU</t>
  </si>
  <si>
    <t>320193</t>
  </si>
  <si>
    <t>161002-260</t>
  </si>
  <si>
    <t>CALLED OFF 8/3 PER EMAIL TO BEAU</t>
  </si>
  <si>
    <t>FLOOR SAW</t>
  </si>
  <si>
    <t>736731</t>
  </si>
  <si>
    <t>161002-261</t>
  </si>
  <si>
    <t>CALLED OFF 7/15 PER ANN'S EMAIL TO BEAU</t>
  </si>
  <si>
    <t>803265</t>
  </si>
  <si>
    <t>161002-262</t>
  </si>
  <si>
    <t>349048/755024</t>
  </si>
  <si>
    <t>161002-277</t>
  </si>
  <si>
    <t>11417368</t>
  </si>
  <si>
    <t>758719</t>
  </si>
  <si>
    <t>161002-278</t>
  </si>
  <si>
    <t>11417372</t>
  </si>
  <si>
    <t>14' SCISSOR</t>
  </si>
  <si>
    <t>883421</t>
  </si>
  <si>
    <t>161002-279</t>
  </si>
  <si>
    <t>11417377</t>
  </si>
  <si>
    <t>883422</t>
  </si>
  <si>
    <t>161002-280</t>
  </si>
  <si>
    <t>11415028</t>
  </si>
  <si>
    <t>890861</t>
  </si>
  <si>
    <t>161002-301</t>
  </si>
  <si>
    <t>681939</t>
  </si>
  <si>
    <t>161002-302</t>
  </si>
  <si>
    <t>34' TOWABLE LIFT</t>
  </si>
  <si>
    <t>733518</t>
  </si>
  <si>
    <t>161002-310</t>
  </si>
  <si>
    <t>CALLED OFF 8/15</t>
  </si>
  <si>
    <t>494344</t>
  </si>
  <si>
    <t>161002-323</t>
  </si>
  <si>
    <t>497677</t>
  </si>
  <si>
    <t>161002-338</t>
  </si>
  <si>
    <t>11414994</t>
  </si>
  <si>
    <t>14X66 OFFICE TRAILER</t>
  </si>
  <si>
    <t>161002-358</t>
  </si>
  <si>
    <t>375884</t>
  </si>
  <si>
    <t>161002-377</t>
  </si>
  <si>
    <t>CALLED OFF 10/10 PER EMAIL TO BEAU</t>
  </si>
  <si>
    <t>451630</t>
  </si>
  <si>
    <t>161002-421</t>
  </si>
  <si>
    <t>CALLED OFF 4/12 F/4/14 PER EMAIL TO BEAU</t>
  </si>
  <si>
    <t>10409955</t>
  </si>
  <si>
    <t>161002-451</t>
  </si>
  <si>
    <t>CALLED OFF 4/12 F/4/14 PER UR CONTROL</t>
  </si>
  <si>
    <t>25497208</t>
  </si>
  <si>
    <t>1197364</t>
  </si>
  <si>
    <t>161002-452</t>
  </si>
  <si>
    <t>25497231</t>
  </si>
  <si>
    <t>40' ART BOOM (CHARGED TO P5)</t>
  </si>
  <si>
    <t>331402/625491</t>
  </si>
  <si>
    <t>161007-005</t>
  </si>
  <si>
    <t>724040</t>
  </si>
  <si>
    <t>161007-006</t>
  </si>
  <si>
    <t>890862</t>
  </si>
  <si>
    <t>161008-012</t>
  </si>
  <si>
    <t>11415021</t>
  </si>
  <si>
    <t>10426167</t>
  </si>
  <si>
    <t>167113-006</t>
  </si>
  <si>
    <t xml:space="preserve">250A WELDER </t>
  </si>
  <si>
    <t>401123</t>
  </si>
  <si>
    <t>161013-005</t>
  </si>
  <si>
    <t>775421</t>
  </si>
  <si>
    <t>161013-006</t>
  </si>
  <si>
    <t>533113</t>
  </si>
  <si>
    <t>161013-014</t>
  </si>
  <si>
    <t>380218</t>
  </si>
  <si>
    <t>161013-015</t>
  </si>
  <si>
    <t xml:space="preserve">SKYGLAZIER </t>
  </si>
  <si>
    <t>161013-024</t>
  </si>
  <si>
    <t>547171</t>
  </si>
  <si>
    <t>161013-025</t>
  </si>
  <si>
    <t>533133</t>
  </si>
  <si>
    <t>161013-026</t>
  </si>
  <si>
    <t>FORKLIFT</t>
  </si>
  <si>
    <t>620469</t>
  </si>
  <si>
    <t>161013-028</t>
  </si>
  <si>
    <t>833431</t>
  </si>
  <si>
    <t>161013-037</t>
  </si>
  <si>
    <t>CALLED OFF 4/18 PER STEVE ABBITT</t>
  </si>
  <si>
    <t>12K LULL</t>
  </si>
  <si>
    <t>593797</t>
  </si>
  <si>
    <t>161013-068</t>
  </si>
  <si>
    <t>15K REEL ROLLER</t>
  </si>
  <si>
    <t>161013-072</t>
  </si>
  <si>
    <t>CALLED OFF 3/1 PER EMAIL TO KEITH</t>
  </si>
  <si>
    <t>581266</t>
  </si>
  <si>
    <t>161013-078</t>
  </si>
  <si>
    <t>155209-001</t>
  </si>
  <si>
    <t>CALLED OFF 10/16 PER UR CONTROL</t>
  </si>
  <si>
    <t>22983062</t>
  </si>
  <si>
    <t>10004914</t>
  </si>
  <si>
    <t>155209-002</t>
  </si>
  <si>
    <t>22983070</t>
  </si>
  <si>
    <t>919002</t>
  </si>
  <si>
    <t>155198-007</t>
  </si>
  <si>
    <t>CALLED OFF 2/7 PER UR CONTROL</t>
  </si>
  <si>
    <t>23483607</t>
  </si>
  <si>
    <t>10037334</t>
  </si>
  <si>
    <t>155198-008</t>
  </si>
  <si>
    <t>CALLED OFF 2/26 PER UR CONTROL</t>
  </si>
  <si>
    <t>23567021</t>
  </si>
  <si>
    <t>10040415</t>
  </si>
  <si>
    <t>155198-009</t>
  </si>
  <si>
    <t>CALLED OFF 11/24 PER UR CONTROL  23175267</t>
  </si>
  <si>
    <t>14' SCISSOR LIFT</t>
  </si>
  <si>
    <t>10052553</t>
  </si>
  <si>
    <t>155198-033</t>
  </si>
  <si>
    <t>CALLED OFF 12/16 PER UR CONTROL  23275164</t>
  </si>
  <si>
    <t xml:space="preserve">60' BOOM LIFT </t>
  </si>
  <si>
    <t>10385192</t>
  </si>
  <si>
    <t>155198-053</t>
  </si>
  <si>
    <t>CALLED OFF 1/5 PER UR CONTROL</t>
  </si>
  <si>
    <t>23345622</t>
  </si>
  <si>
    <t>10392920</t>
  </si>
  <si>
    <t>155198-054</t>
  </si>
  <si>
    <t>CALLED OFF 1/25 PER UR CONTROL</t>
  </si>
  <si>
    <t>23428427</t>
  </si>
  <si>
    <t>1195527</t>
  </si>
  <si>
    <t>155198-083</t>
  </si>
  <si>
    <t>23567019</t>
  </si>
  <si>
    <t>DSI3107</t>
  </si>
  <si>
    <t>161000-002</t>
  </si>
  <si>
    <t>CALLED OFF 5/24 F/6/7 PER EMAIL TO STEVE</t>
  </si>
  <si>
    <t>MODSPACE</t>
  </si>
  <si>
    <t>BACKHOE W/FORKS</t>
  </si>
  <si>
    <t>10019969</t>
  </si>
  <si>
    <t>161000-006</t>
  </si>
  <si>
    <t>CALLED OFF 12/18 PER UR CONTROL</t>
  </si>
  <si>
    <t>23290384</t>
  </si>
  <si>
    <t>10119383</t>
  </si>
  <si>
    <t>161000-007</t>
  </si>
  <si>
    <t>23290389</t>
  </si>
  <si>
    <t>LS40LZK5776</t>
  </si>
  <si>
    <t>161000-018</t>
  </si>
  <si>
    <t>CALLED OFF F/5/20 PER EMAIL TO FARRAH 5/18</t>
  </si>
  <si>
    <t>ES40SZK6243</t>
  </si>
  <si>
    <t>161000-019</t>
  </si>
  <si>
    <t>CALLED OFF 3/10 PER EMAIL TO FARRAH</t>
  </si>
  <si>
    <t>62439</t>
  </si>
  <si>
    <t>161000-024</t>
  </si>
  <si>
    <t>CALLED OFF 1/5 PER EMAIL TO SCOTT</t>
  </si>
  <si>
    <t>45012</t>
  </si>
  <si>
    <t>161000-025</t>
  </si>
  <si>
    <t>CALLED OFF 3/1 PER EMAIL TO SCOTT</t>
  </si>
  <si>
    <t>GT40ABZK0009</t>
  </si>
  <si>
    <t>161000-027</t>
  </si>
  <si>
    <t>GS40SZK0108</t>
  </si>
  <si>
    <t>161000-028</t>
  </si>
  <si>
    <t>CALLED OFF 3/9 PER EMAIL TO FARAH</t>
  </si>
  <si>
    <t>56819/165106/64869</t>
  </si>
  <si>
    <t>161000-033</t>
  </si>
  <si>
    <t>46399</t>
  </si>
  <si>
    <t>161000-034</t>
  </si>
  <si>
    <t>143507</t>
  </si>
  <si>
    <t>161000-035</t>
  </si>
  <si>
    <t>123752/145979</t>
  </si>
  <si>
    <t>161000-036</t>
  </si>
  <si>
    <t>CALLED OFF 5/17 PER EMAIL TO SCOTT</t>
  </si>
  <si>
    <t>145980/136034</t>
  </si>
  <si>
    <t>161000-037</t>
  </si>
  <si>
    <t>10444579</t>
  </si>
  <si>
    <t>161000-040</t>
  </si>
  <si>
    <t>CALLED OFF 4/7 PER UR CONTROL  23747123</t>
  </si>
  <si>
    <t>46402</t>
  </si>
  <si>
    <t>161000-048</t>
  </si>
  <si>
    <t>CALLED OFF 3/8 PER BILL'S EMAIL TO SCOTT</t>
  </si>
  <si>
    <t>132270/132271</t>
  </si>
  <si>
    <t>161000-049</t>
  </si>
  <si>
    <t>CALLED OFF 3/24 F/4/10 PER EMAIL TO SCOTT</t>
  </si>
  <si>
    <t>47265</t>
  </si>
  <si>
    <t>161000-055</t>
  </si>
  <si>
    <t>69699</t>
  </si>
  <si>
    <t>161000-056</t>
  </si>
  <si>
    <t>CALLED OFF 3/24 F/3/31 PER EMAIL TO SCOTT</t>
  </si>
  <si>
    <t>69026</t>
  </si>
  <si>
    <t>161000-057</t>
  </si>
  <si>
    <t>679851</t>
  </si>
  <si>
    <t>161000-065</t>
  </si>
  <si>
    <t>CALLED OFF 5-2 PER EMAIL TO JAMEY</t>
  </si>
  <si>
    <t>618851</t>
  </si>
  <si>
    <t>161000-066</t>
  </si>
  <si>
    <t>CALLED OFF 3/22 PER EMAIL TO JAMEY</t>
  </si>
  <si>
    <t>434268/430514</t>
  </si>
  <si>
    <t>161000-067</t>
  </si>
  <si>
    <t>583558</t>
  </si>
  <si>
    <t>161000-069</t>
  </si>
  <si>
    <t>575921</t>
  </si>
  <si>
    <t>161000-070</t>
  </si>
  <si>
    <t>600929</t>
  </si>
  <si>
    <t>161000-074</t>
  </si>
  <si>
    <t>590124</t>
  </si>
  <si>
    <t>161000-075</t>
  </si>
  <si>
    <t>525197</t>
  </si>
  <si>
    <t>161000-076</t>
  </si>
  <si>
    <t>CALLED OFF F/3/9 PER BILL'S EMAIL 3/8</t>
  </si>
  <si>
    <t>434400</t>
  </si>
  <si>
    <t>161000-077</t>
  </si>
  <si>
    <t>344810</t>
  </si>
  <si>
    <t>161000-078</t>
  </si>
  <si>
    <t>CALLED OFF 4/4 PER IAN'S EMAIL TO JAMEY</t>
  </si>
  <si>
    <t>347272</t>
  </si>
  <si>
    <t>161000-079</t>
  </si>
  <si>
    <t>592044</t>
  </si>
  <si>
    <t>161000-087</t>
  </si>
  <si>
    <t>821018</t>
  </si>
  <si>
    <t>161000-088</t>
  </si>
  <si>
    <t>CALLED OFF 6/16 PER EMAIL TO JAMEY</t>
  </si>
  <si>
    <t>517325</t>
  </si>
  <si>
    <t>161000-094</t>
  </si>
  <si>
    <t>CALLED OFF 5/12 PER NATHAN'S EMAIL TO JAMEY</t>
  </si>
  <si>
    <t>591353</t>
  </si>
  <si>
    <t>161000-095</t>
  </si>
  <si>
    <t>GS40YZK0027</t>
  </si>
  <si>
    <t>161000-098</t>
  </si>
  <si>
    <t>634648</t>
  </si>
  <si>
    <t>161000-109</t>
  </si>
  <si>
    <t>CALLED 5/4</t>
  </si>
  <si>
    <t>577762</t>
  </si>
  <si>
    <t>161000-110</t>
  </si>
  <si>
    <t>CALLED OFF 5/4 PER EMAIL TO JAMEY</t>
  </si>
  <si>
    <t>746945</t>
  </si>
  <si>
    <t>161000-111</t>
  </si>
  <si>
    <t>735394</t>
  </si>
  <si>
    <t>161000-112</t>
  </si>
  <si>
    <t>831704</t>
  </si>
  <si>
    <t>161000-121</t>
  </si>
  <si>
    <t>CALLED OFF 7/8 PER EMAIL TO JAMEY</t>
  </si>
  <si>
    <t>835051</t>
  </si>
  <si>
    <t>161000-122</t>
  </si>
  <si>
    <t>5K WAREHOUSE FORKLIFT</t>
  </si>
  <si>
    <t>235475</t>
  </si>
  <si>
    <t>161000-131</t>
  </si>
  <si>
    <t>517323</t>
  </si>
  <si>
    <t>161000-133</t>
  </si>
  <si>
    <t>643165</t>
  </si>
  <si>
    <t>161000-134</t>
  </si>
  <si>
    <t>364642</t>
  </si>
  <si>
    <t>161000-139</t>
  </si>
  <si>
    <t>769186</t>
  </si>
  <si>
    <t>161000-140</t>
  </si>
  <si>
    <t>772376</t>
  </si>
  <si>
    <t>161000-141</t>
  </si>
  <si>
    <t>45' ART BOOM</t>
  </si>
  <si>
    <t>787154</t>
  </si>
  <si>
    <t>161000-142</t>
  </si>
  <si>
    <t>577698</t>
  </si>
  <si>
    <t>161000-143</t>
  </si>
  <si>
    <t>750191</t>
  </si>
  <si>
    <t>161000-164</t>
  </si>
  <si>
    <t>490467</t>
  </si>
  <si>
    <t>161000-165</t>
  </si>
  <si>
    <t>768865</t>
  </si>
  <si>
    <t>161000-166</t>
  </si>
  <si>
    <t>310925</t>
  </si>
  <si>
    <t>161000-167</t>
  </si>
  <si>
    <t>40' 1-MAN LIFT</t>
  </si>
  <si>
    <t>241051</t>
  </si>
  <si>
    <t>161000-189</t>
  </si>
  <si>
    <t>CALLED OFF 5/12 PER  EMAIL TO JAMEY</t>
  </si>
  <si>
    <t>211992</t>
  </si>
  <si>
    <t>161000-192</t>
  </si>
  <si>
    <t>527353</t>
  </si>
  <si>
    <t>157345-003</t>
  </si>
  <si>
    <t>CALLED OFF 3/31 PER EMAIL TO JAMEY</t>
  </si>
  <si>
    <t>527354</t>
  </si>
  <si>
    <t>157345-004</t>
  </si>
  <si>
    <t>CALLED OFF 5/11 PER EMAIL TO JAMEY</t>
  </si>
  <si>
    <t>425624</t>
  </si>
  <si>
    <t>157345-008</t>
  </si>
  <si>
    <t>CALLED OFF 5/26 PER EMAILTO JAMEY</t>
  </si>
  <si>
    <t>614468</t>
  </si>
  <si>
    <t>157345-009</t>
  </si>
  <si>
    <t>CALLED OFF 5/26 PER EMAIL TO JAMEY</t>
  </si>
  <si>
    <t>434400/840853</t>
  </si>
  <si>
    <t>157345-011</t>
  </si>
  <si>
    <t>40' GROUND LEVEL OFFICE</t>
  </si>
  <si>
    <t>5501328</t>
  </si>
  <si>
    <t>151033-004</t>
  </si>
  <si>
    <t>CALLED OFF 9/26 F/9/30 PER EMAIL SENT TO CRAIG</t>
  </si>
  <si>
    <t>PAC-VAN</t>
  </si>
  <si>
    <t>SKID STEER W/FORKS</t>
  </si>
  <si>
    <t>OFTL02273</t>
  </si>
  <si>
    <t>151033-006</t>
  </si>
  <si>
    <t>CALLED OFF 6/2 PER MATT'S EMAIL TO CHRIS</t>
  </si>
  <si>
    <t>CAROLINA CAT</t>
  </si>
  <si>
    <t>TRENCHER ATTACHMENT</t>
  </si>
  <si>
    <t>JAJ04352</t>
  </si>
  <si>
    <t>151033-007</t>
  </si>
  <si>
    <t>CALLED OFF 1/12 PER MATT'S EMAIL TO CHRIS</t>
  </si>
  <si>
    <t>ES40SZK6418</t>
  </si>
  <si>
    <t>151033-013</t>
  </si>
  <si>
    <t>CALLED OFF 9/15</t>
  </si>
  <si>
    <t>ODJX01224</t>
  </si>
  <si>
    <t>151033-022</t>
  </si>
  <si>
    <t>CALLED OFF 7/7 PER MATT'S EMAIL TO CHRIS</t>
  </si>
  <si>
    <t>158568</t>
  </si>
  <si>
    <t>151033-032</t>
  </si>
  <si>
    <t>CALLED OFF 9/26 F/9/30 PER MATT'S EMAIL TO CHRIS</t>
  </si>
  <si>
    <t>PS40SZK1191</t>
  </si>
  <si>
    <t>151033-036</t>
  </si>
  <si>
    <t>CALLED OFF 9/26 F/9/30 PER EMAIL TO FARRAH</t>
  </si>
  <si>
    <t>767843</t>
  </si>
  <si>
    <t>151033-044</t>
  </si>
  <si>
    <t>SENT BACK 4/7</t>
  </si>
  <si>
    <t>PS40AAZK2003</t>
  </si>
  <si>
    <t>151033-068</t>
  </si>
  <si>
    <t>09317</t>
  </si>
  <si>
    <t>151033-071</t>
  </si>
  <si>
    <t>SENT BACK 8/3</t>
  </si>
  <si>
    <t>0209135/09806</t>
  </si>
  <si>
    <t>151033-072</t>
  </si>
  <si>
    <t>CALLED OFF 10/10 PER MATT</t>
  </si>
  <si>
    <t>PS40MZK0006</t>
  </si>
  <si>
    <t>151033-073</t>
  </si>
  <si>
    <t>LS40LZK5875</t>
  </si>
  <si>
    <t>151033-074</t>
  </si>
  <si>
    <t>CALLED OFF 8/1</t>
  </si>
  <si>
    <t>03811/09807</t>
  </si>
  <si>
    <t>151033-077</t>
  </si>
  <si>
    <t>09446</t>
  </si>
  <si>
    <t>151033-078</t>
  </si>
  <si>
    <t>128866</t>
  </si>
  <si>
    <t>151033-090</t>
  </si>
  <si>
    <t>85936/168743</t>
  </si>
  <si>
    <t>151033-091</t>
  </si>
  <si>
    <t>162794</t>
  </si>
  <si>
    <t>151033-097</t>
  </si>
  <si>
    <t>132920</t>
  </si>
  <si>
    <t>151033-098</t>
  </si>
  <si>
    <t>FLOOR SCUBBER</t>
  </si>
  <si>
    <t>472154</t>
  </si>
  <si>
    <t>151033-108</t>
  </si>
  <si>
    <t>CALLED OFF 5/18</t>
  </si>
  <si>
    <t xml:space="preserve">COMPRESSOR </t>
  </si>
  <si>
    <t>09470</t>
  </si>
  <si>
    <t>151033-111</t>
  </si>
  <si>
    <t>CALLED OFF 5/2</t>
  </si>
  <si>
    <t>85' BOOM LIFT</t>
  </si>
  <si>
    <t>RR03811RF</t>
  </si>
  <si>
    <t>151033-119</t>
  </si>
  <si>
    <t>162810</t>
  </si>
  <si>
    <t>151033-126</t>
  </si>
  <si>
    <t>168873</t>
  </si>
  <si>
    <t>151033-127</t>
  </si>
  <si>
    <t>09292/09283</t>
  </si>
  <si>
    <t>151033-130</t>
  </si>
  <si>
    <t>151033-159</t>
  </si>
  <si>
    <t>CALLED OFF 9/27 PER GRAY</t>
  </si>
  <si>
    <t>488373</t>
  </si>
  <si>
    <t>151033-169</t>
  </si>
  <si>
    <t>CALLED OFF 7/5 PER MATT'S EMAIL TO JOHN</t>
  </si>
  <si>
    <t>473030</t>
  </si>
  <si>
    <t>151033-176</t>
  </si>
  <si>
    <t>151033-208</t>
  </si>
  <si>
    <t>CALLED OFF 11/15 PER MATT'S EMAIL TO CHRIS</t>
  </si>
  <si>
    <t>151033-209</t>
  </si>
  <si>
    <t>CALLED OFF 11/18 PER MATT'S EMAIL TO CHRIS</t>
  </si>
  <si>
    <t>827883</t>
  </si>
  <si>
    <t>162079-001</t>
  </si>
  <si>
    <t>CALLED OFF 2/19 PER UR CONTROL</t>
  </si>
  <si>
    <t>23541247</t>
  </si>
  <si>
    <t>10343546</t>
  </si>
  <si>
    <t>162079-002</t>
  </si>
  <si>
    <t>23541249</t>
  </si>
  <si>
    <t>1184465</t>
  </si>
  <si>
    <t>162079-003</t>
  </si>
  <si>
    <t>23541250</t>
  </si>
  <si>
    <t>20' COMBO OFFICE</t>
  </si>
  <si>
    <t>PS20AAZX8046</t>
  </si>
  <si>
    <t>164000-002</t>
  </si>
  <si>
    <t>050061-8</t>
  </si>
  <si>
    <t>164000-003</t>
  </si>
  <si>
    <t>L&amp;L</t>
  </si>
  <si>
    <t>10160444</t>
  </si>
  <si>
    <t>164000-005</t>
  </si>
  <si>
    <t>CALLED OFF 2/15 PER EMAIL TO ROB</t>
  </si>
  <si>
    <t>10220976</t>
  </si>
  <si>
    <t>164000-006</t>
  </si>
  <si>
    <t>CALLED OFF 2/22 PER UR CONTROL</t>
  </si>
  <si>
    <t>23545197</t>
  </si>
  <si>
    <t>10423097</t>
  </si>
  <si>
    <t>164000-015</t>
  </si>
  <si>
    <t>23545203</t>
  </si>
  <si>
    <t>10423094</t>
  </si>
  <si>
    <t>164000-021</t>
  </si>
  <si>
    <t>CALLED OFF 3/15 PER UR CONTROL</t>
  </si>
  <si>
    <t>23642495</t>
  </si>
  <si>
    <t>164000-022</t>
  </si>
  <si>
    <t>CALLED OFF PER EMAIL TO ED</t>
  </si>
  <si>
    <t>RIDE ON TRENCHER</t>
  </si>
  <si>
    <t>835925</t>
  </si>
  <si>
    <t>164000-027</t>
  </si>
  <si>
    <t>23642494</t>
  </si>
  <si>
    <t>712612</t>
  </si>
  <si>
    <t>164000-029</t>
  </si>
  <si>
    <t>CALLED OFF 3/24 PER EMAIL TO GENE</t>
  </si>
  <si>
    <t>770005</t>
  </si>
  <si>
    <t>164000-030</t>
  </si>
  <si>
    <t>585408</t>
  </si>
  <si>
    <t>164000-031</t>
  </si>
  <si>
    <t>45' ELECTRIC BOOM LIFT</t>
  </si>
  <si>
    <t>164000-038</t>
  </si>
  <si>
    <t>50X10 OFFICE TRAILER</t>
  </si>
  <si>
    <t>PS-06704</t>
  </si>
  <si>
    <t>161004-006</t>
  </si>
  <si>
    <t>CALLED OFF 5/10 PER EMAIL TO VICKI</t>
  </si>
  <si>
    <t>WILLIAM SCOTSMAN</t>
  </si>
  <si>
    <t xml:space="preserve">120KW GENERATOR </t>
  </si>
  <si>
    <t>90105</t>
  </si>
  <si>
    <t>161004-013</t>
  </si>
  <si>
    <t>CALLED OFF 2/8 PER EMAIL TO MICHEAL</t>
  </si>
  <si>
    <t>863671</t>
  </si>
  <si>
    <t>161004-042</t>
  </si>
  <si>
    <t>23838122</t>
  </si>
  <si>
    <t>827135</t>
  </si>
  <si>
    <t>161004-046</t>
  </si>
  <si>
    <t>CALLED OFF 8/9 PER EMAIL TO BRYN</t>
  </si>
  <si>
    <t>161004-047</t>
  </si>
  <si>
    <t>CALLED OFF 4/18</t>
  </si>
  <si>
    <t>10039911/10114238</t>
  </si>
  <si>
    <t>161004-059</t>
  </si>
  <si>
    <t>24580163</t>
  </si>
  <si>
    <t>879568</t>
  </si>
  <si>
    <t>161004-060</t>
  </si>
  <si>
    <t>24580166</t>
  </si>
  <si>
    <t>DS40TZK1002</t>
  </si>
  <si>
    <t>161004-064</t>
  </si>
  <si>
    <t>CALLED OFF 1/9 PER EMAIL TO GINGER</t>
  </si>
  <si>
    <t>10162687</t>
  </si>
  <si>
    <t>161004-068</t>
  </si>
  <si>
    <t>23937772</t>
  </si>
  <si>
    <t>10037331</t>
  </si>
  <si>
    <t>161004-080</t>
  </si>
  <si>
    <t>CALLED OFF 9/20 PER UR CONTROL</t>
  </si>
  <si>
    <t>24531635</t>
  </si>
  <si>
    <t>10252526</t>
  </si>
  <si>
    <t>161004-081</t>
  </si>
  <si>
    <t>CALLED OFF 9/7 PER UR CONTROL</t>
  </si>
  <si>
    <t>24467266</t>
  </si>
  <si>
    <t>385929</t>
  </si>
  <si>
    <t>161004-105</t>
  </si>
  <si>
    <t>CALLED OFF 1/13 PER EMAIL TO PAUL</t>
  </si>
  <si>
    <t>161004-120</t>
  </si>
  <si>
    <t>CANCELLED</t>
  </si>
  <si>
    <t>DS40TZJ1041</t>
  </si>
  <si>
    <t>161004-141</t>
  </si>
  <si>
    <t>CALLED OFF 9/16 PER EMAIL TO FARRAH</t>
  </si>
  <si>
    <t>HS40PZK0009</t>
  </si>
  <si>
    <t>161004-143</t>
  </si>
  <si>
    <t>TRANSFERRED TO MESSER 3/14 PER EMAIL TO FARRAH</t>
  </si>
  <si>
    <t>JS40LZK0338</t>
  </si>
  <si>
    <t>161004-144</t>
  </si>
  <si>
    <t>CALLED OFF 4/27 PER EMAIL TO FARRAH</t>
  </si>
  <si>
    <t>SC02175</t>
  </si>
  <si>
    <t>161004-160</t>
  </si>
  <si>
    <t>CALLED OFF 3/15 PER EMAIL TO TELISA</t>
  </si>
  <si>
    <t>A-1</t>
  </si>
  <si>
    <t xml:space="preserve">32' ELECTRIC SCISSOR </t>
  </si>
  <si>
    <t>355145</t>
  </si>
  <si>
    <t>161004-230</t>
  </si>
  <si>
    <t>CALLED OFF 3/13 PER EMAIL TO PAUL</t>
  </si>
  <si>
    <t>MATERIAL LIFT</t>
  </si>
  <si>
    <t>10523898</t>
  </si>
  <si>
    <t>161004-258</t>
  </si>
  <si>
    <t>CALLED OFF 2/27 PER UR CONTROL</t>
  </si>
  <si>
    <t>25280869</t>
  </si>
  <si>
    <t>20' OFFICE</t>
  </si>
  <si>
    <t>FBZU622678</t>
  </si>
  <si>
    <t>161001-006</t>
  </si>
  <si>
    <t>CALLED OFF 7/25 PER EMAIL TO TELISA</t>
  </si>
  <si>
    <t>FBXU898096-01</t>
  </si>
  <si>
    <t>161001-015</t>
  </si>
  <si>
    <t>CALLED OFF 5/19 PER EMAIL TO TELISA</t>
  </si>
  <si>
    <t>ECMU425604</t>
  </si>
  <si>
    <t>161001-018</t>
  </si>
  <si>
    <t>435987</t>
  </si>
  <si>
    <t>161001-019</t>
  </si>
  <si>
    <t>CALLED OFF 7/13 PER EMAIL TO TELISA</t>
  </si>
  <si>
    <t xml:space="preserve">45' BOOM LIFT  (CHARGED TO DIAGEO UNTIL JUNE) </t>
  </si>
  <si>
    <t>10351866</t>
  </si>
  <si>
    <t>161001-028</t>
  </si>
  <si>
    <t>CALLED OFF 7/12 UR CONTROL</t>
  </si>
  <si>
    <t>24189664</t>
  </si>
  <si>
    <t xml:space="preserve">40' SCISSOR LIFT  (CHARGED TO DIAGEO UNTIL JUNE) </t>
  </si>
  <si>
    <t>10228111</t>
  </si>
  <si>
    <t>161001-029</t>
  </si>
  <si>
    <t>24189658</t>
  </si>
  <si>
    <t>315000</t>
  </si>
  <si>
    <t>161001-038</t>
  </si>
  <si>
    <t>CALLED OFF 7/15 PER EMAIL TO PAUL</t>
  </si>
  <si>
    <t xml:space="preserve">45' BOOM LIFT    </t>
  </si>
  <si>
    <t>1062976</t>
  </si>
  <si>
    <t>161001-041</t>
  </si>
  <si>
    <t>CALLED OFF 7/22 PER SHANE'S TEXT</t>
  </si>
  <si>
    <t>658713</t>
  </si>
  <si>
    <t>161001-044</t>
  </si>
  <si>
    <t>PS20ADZW8007</t>
  </si>
  <si>
    <t>164002-001</t>
  </si>
  <si>
    <t>PS40MZS0065</t>
  </si>
  <si>
    <t>164002-002</t>
  </si>
  <si>
    <t xml:space="preserve">33' SCISSOR </t>
  </si>
  <si>
    <t>78709</t>
  </si>
  <si>
    <t>164002-008</t>
  </si>
  <si>
    <t>61622</t>
  </si>
  <si>
    <t>164002-009</t>
  </si>
  <si>
    <t>CALLED OFF 4/5 PER EMAIL TO SCOTT</t>
  </si>
  <si>
    <t>67180</t>
  </si>
  <si>
    <t>164002-013</t>
  </si>
  <si>
    <t>76812</t>
  </si>
  <si>
    <t>164002-014</t>
  </si>
  <si>
    <t>81023</t>
  </si>
  <si>
    <t>164002-021</t>
  </si>
  <si>
    <t>64617</t>
  </si>
  <si>
    <t>164002-022</t>
  </si>
  <si>
    <t>CALLED OFF 3/31 PER EMAIL TO SCOTT</t>
  </si>
  <si>
    <t>214746</t>
  </si>
  <si>
    <t>164002-026</t>
  </si>
  <si>
    <t>836083</t>
  </si>
  <si>
    <t>164002-027</t>
  </si>
  <si>
    <t>560360</t>
  </si>
  <si>
    <t>164002-048</t>
  </si>
  <si>
    <t>810264</t>
  </si>
  <si>
    <t>164002-051</t>
  </si>
  <si>
    <t>810257</t>
  </si>
  <si>
    <t>164002-052</t>
  </si>
  <si>
    <t>PS40ZZS8062</t>
  </si>
  <si>
    <t>164001-025</t>
  </si>
  <si>
    <t>CALLED OFF 11/9</t>
  </si>
  <si>
    <t>10309743</t>
  </si>
  <si>
    <t>164001-032</t>
  </si>
  <si>
    <t>CALLED OFF 4/20 F/4/26 PER ROB</t>
  </si>
  <si>
    <t>PS40TZS0024</t>
  </si>
  <si>
    <t>164001-036</t>
  </si>
  <si>
    <t>CALLED OFF 7/11 PER EMAIL TO FARRAH</t>
  </si>
  <si>
    <t>10333714</t>
  </si>
  <si>
    <t>164001-040</t>
  </si>
  <si>
    <t>CALLED OFF 4/27 FOR 5/2 PER GEORGE'S EMAIL TO ROB</t>
  </si>
  <si>
    <t>10292664</t>
  </si>
  <si>
    <t>164001-041</t>
  </si>
  <si>
    <t>CALLED OFF 1/6 PER UR CONTROL</t>
  </si>
  <si>
    <t>25054992</t>
  </si>
  <si>
    <t>40' ELECTRIC BOOM</t>
  </si>
  <si>
    <t>10177085</t>
  </si>
  <si>
    <t>164001-042</t>
  </si>
  <si>
    <t>CALLED OFF 3/21 PER EMAIL TO KEVIN</t>
  </si>
  <si>
    <t>10062080</t>
  </si>
  <si>
    <t>164001-043</t>
  </si>
  <si>
    <t>25055005</t>
  </si>
  <si>
    <t>10053053</t>
  </si>
  <si>
    <t>164001-044</t>
  </si>
  <si>
    <t>CALLED OFF 2/14 PER GEORGE'S EMAIL TO ROB</t>
  </si>
  <si>
    <t>10442590</t>
  </si>
  <si>
    <t>164001-045</t>
  </si>
  <si>
    <t>WALK BEHIND SAW</t>
  </si>
  <si>
    <t>10338168</t>
  </si>
  <si>
    <t>164001-047</t>
  </si>
  <si>
    <t>CALLED OFF PER EMAIL TO ROB</t>
  </si>
  <si>
    <t xml:space="preserve">40' OFFICE TRAILER </t>
  </si>
  <si>
    <t>504405-1</t>
  </si>
  <si>
    <t>164001-052</t>
  </si>
  <si>
    <t>CALLED OFF 11/21 PER EMAIL TO GREG</t>
  </si>
  <si>
    <t>50KVA GENERATOR</t>
  </si>
  <si>
    <t>164001-058</t>
  </si>
  <si>
    <t>CALLED OFF 3/14 PER GEORGE'S EMAIL TO ROB</t>
  </si>
  <si>
    <t>PS40V258032</t>
  </si>
  <si>
    <t>164001-064</t>
  </si>
  <si>
    <t>CALLED OFF 1/20 PER EMAIL TO FARRAH</t>
  </si>
  <si>
    <t>VR3284</t>
  </si>
  <si>
    <t>164001-070</t>
  </si>
  <si>
    <t>CALLED OFF 6/28 PER GEORGE'S EMAIL TO ROB</t>
  </si>
  <si>
    <t>10248987</t>
  </si>
  <si>
    <t>164001-071</t>
  </si>
  <si>
    <t>CALLED OFF 7/15 PER GEORGE'S EMAIL TO ROB</t>
  </si>
  <si>
    <t>625249</t>
  </si>
  <si>
    <t>164001-072</t>
  </si>
  <si>
    <t>648881</t>
  </si>
  <si>
    <t>164001-073</t>
  </si>
  <si>
    <t>CALLED OFF 11/7</t>
  </si>
  <si>
    <t>PS40VZS8017</t>
  </si>
  <si>
    <t>164001-089</t>
  </si>
  <si>
    <t>CALLED OFF 8/23 PER EMAIL TO FARRAH</t>
  </si>
  <si>
    <t>10047052</t>
  </si>
  <si>
    <t>164001-092</t>
  </si>
  <si>
    <t>CALLED OFF 10/3 PER EMAIL TO KEVIN BONNER</t>
  </si>
  <si>
    <t>10271026</t>
  </si>
  <si>
    <t>164001-093</t>
  </si>
  <si>
    <t>CALLED OFF 3/16 PER GEORGE'S EMAIL TO ROB F/3/20</t>
  </si>
  <si>
    <t>10241069</t>
  </si>
  <si>
    <t>164001-094</t>
  </si>
  <si>
    <t>10110944/10387959</t>
  </si>
  <si>
    <t>164001-095</t>
  </si>
  <si>
    <t>848420</t>
  </si>
  <si>
    <t>164001-108</t>
  </si>
  <si>
    <t>10110543</t>
  </si>
  <si>
    <t>164001-109</t>
  </si>
  <si>
    <t>1055291</t>
  </si>
  <si>
    <t>164001-110</t>
  </si>
  <si>
    <t>CALLED OFF 8/9 PER GEORGE'S EMAIL TO ROB</t>
  </si>
  <si>
    <t>10451233</t>
  </si>
  <si>
    <t>164001-111</t>
  </si>
  <si>
    <t>953575</t>
  </si>
  <si>
    <t>164001-113</t>
  </si>
  <si>
    <t>CALLED OFF 4/27 FOR 5/3 PER GEORGE'S EMAIL TO ROB</t>
  </si>
  <si>
    <t>1082912</t>
  </si>
  <si>
    <t>164001-114</t>
  </si>
  <si>
    <t>10027453</t>
  </si>
  <si>
    <t>164001-115</t>
  </si>
  <si>
    <t>1005030</t>
  </si>
  <si>
    <t>164001-125</t>
  </si>
  <si>
    <t>902609</t>
  </si>
  <si>
    <t>164001-126</t>
  </si>
  <si>
    <t>CALLED OFF 4/27 FOR 4/28 PER GEORGE'S EMAIL TO ROB</t>
  </si>
  <si>
    <t>45' ELECTRIC BOOM</t>
  </si>
  <si>
    <t>10177181</t>
  </si>
  <si>
    <t>164001-128</t>
  </si>
  <si>
    <t>CALLED OFF 4/20 F/4/27 PER ROB</t>
  </si>
  <si>
    <t>PS40ACK8124</t>
  </si>
  <si>
    <t>164001-130</t>
  </si>
  <si>
    <t>CALLED OFF 10/11 PER EMAIL TO FARRAH</t>
  </si>
  <si>
    <t>1011338</t>
  </si>
  <si>
    <t>164001-141</t>
  </si>
  <si>
    <t>SENT BACK 6/28</t>
  </si>
  <si>
    <t>1013518</t>
  </si>
  <si>
    <t>164001-142</t>
  </si>
  <si>
    <t>10159524</t>
  </si>
  <si>
    <t>164001-146</t>
  </si>
  <si>
    <t>25055013</t>
  </si>
  <si>
    <t>ROAD PLATES</t>
  </si>
  <si>
    <t>9449924</t>
  </si>
  <si>
    <t>164001-147</t>
  </si>
  <si>
    <t>10053881</t>
  </si>
  <si>
    <t>164001-161</t>
  </si>
  <si>
    <t>CALLED OFF 6/14 PER EMAILTO ROB</t>
  </si>
  <si>
    <t>10178047</t>
  </si>
  <si>
    <t>164001-162</t>
  </si>
  <si>
    <t>10471169</t>
  </si>
  <si>
    <t>164001-163</t>
  </si>
  <si>
    <t>6K FORKLIFT</t>
  </si>
  <si>
    <t>10121939</t>
  </si>
  <si>
    <t>164001-173</t>
  </si>
  <si>
    <t>CALLED OFF 5/6 PER GEORGE'S EMAIL TO ROB</t>
  </si>
  <si>
    <t>944769</t>
  </si>
  <si>
    <t>164001-190</t>
  </si>
  <si>
    <t>990647</t>
  </si>
  <si>
    <t>164001-191</t>
  </si>
  <si>
    <t>629794</t>
  </si>
  <si>
    <t>164001-204</t>
  </si>
  <si>
    <t>VR3166</t>
  </si>
  <si>
    <t>164001-205</t>
  </si>
  <si>
    <t>10154250</t>
  </si>
  <si>
    <t>164001-262</t>
  </si>
  <si>
    <t>CALLED OFF 6/23 PER GEORGE'S EMAIL TO ROB</t>
  </si>
  <si>
    <t>10333707</t>
  </si>
  <si>
    <t>164001-263</t>
  </si>
  <si>
    <t>902575</t>
  </si>
  <si>
    <t>164001-286</t>
  </si>
  <si>
    <t>10442294</t>
  </si>
  <si>
    <t>164001-288</t>
  </si>
  <si>
    <t>CALLED OFF 9/27 PER UR CONTROL</t>
  </si>
  <si>
    <t>24566840</t>
  </si>
  <si>
    <t>1197363</t>
  </si>
  <si>
    <t>164001-289</t>
  </si>
  <si>
    <t>24566846</t>
  </si>
  <si>
    <t>FORKLIFT JIB</t>
  </si>
  <si>
    <t>10156263</t>
  </si>
  <si>
    <t>164001-299</t>
  </si>
  <si>
    <t>CALLED OFF 11/28 PER UR CONTROL</t>
  </si>
  <si>
    <t>24883470</t>
  </si>
  <si>
    <t>30KVA GENERATOR</t>
  </si>
  <si>
    <t>10385534</t>
  </si>
  <si>
    <t>164001-303</t>
  </si>
  <si>
    <t>CALLED OFF 11/21 PER UR CONTROL</t>
  </si>
  <si>
    <t>24853451</t>
  </si>
  <si>
    <t>10411285</t>
  </si>
  <si>
    <t>164001-306</t>
  </si>
  <si>
    <t>24566832</t>
  </si>
  <si>
    <t>164001-324</t>
  </si>
  <si>
    <t>24700455</t>
  </si>
  <si>
    <t xml:space="preserve">10KVA GENERATOR </t>
  </si>
  <si>
    <t>878925</t>
  </si>
  <si>
    <t>164001-326</t>
  </si>
  <si>
    <t>CALLED OFF 8/18 PER EMAIL TO BEAU</t>
  </si>
  <si>
    <t xml:space="preserve">25KVA GENERATOR </t>
  </si>
  <si>
    <t>164001-327</t>
  </si>
  <si>
    <t xml:space="preserve">60' STR BOOM </t>
  </si>
  <si>
    <t>851773</t>
  </si>
  <si>
    <t>164001-389</t>
  </si>
  <si>
    <t>CALLED OFF 3/21 PER EMAIL TO BEAU</t>
  </si>
  <si>
    <t>646091</t>
  </si>
  <si>
    <t>164001-390</t>
  </si>
  <si>
    <t>CALLED OFF 3/22 PER CONVERSATION W/AMY</t>
  </si>
  <si>
    <t>11260794</t>
  </si>
  <si>
    <t>10177210</t>
  </si>
  <si>
    <t>164001-407</t>
  </si>
  <si>
    <t>CALLED OFF 8/14</t>
  </si>
  <si>
    <t>17018654</t>
  </si>
  <si>
    <t>10196431</t>
  </si>
  <si>
    <t>164001-408</t>
  </si>
  <si>
    <t>17018653</t>
  </si>
  <si>
    <t>CS20ACZS0025</t>
  </si>
  <si>
    <t>157273-002</t>
  </si>
  <si>
    <t>CALLED OFF 6/20 PER EMAIL TO FARRAH</t>
  </si>
  <si>
    <t>56806</t>
  </si>
  <si>
    <t>157273-004</t>
  </si>
  <si>
    <t>101702/161707/57821</t>
  </si>
  <si>
    <t>157273-005</t>
  </si>
  <si>
    <t>CALLED OFF 6/3</t>
  </si>
  <si>
    <t>128553</t>
  </si>
  <si>
    <t>157273-065</t>
  </si>
  <si>
    <t>CALLED OFF 6/20 PER EMAIL TO SCOTT</t>
  </si>
  <si>
    <t>157273-080</t>
  </si>
  <si>
    <t>CALLED OFF 8/26 PER EMAIL TO SCOTT</t>
  </si>
  <si>
    <t>720558</t>
  </si>
  <si>
    <t>167060-001</t>
  </si>
  <si>
    <t>CALLED OFF 4/7 PER RYAN</t>
  </si>
  <si>
    <t>1158134/10369932</t>
  </si>
  <si>
    <t>167060-004</t>
  </si>
  <si>
    <t>CALLED OFF 6/6 PER EMAIL TO SHANE</t>
  </si>
  <si>
    <t>SC1856</t>
  </si>
  <si>
    <t>162109-004</t>
  </si>
  <si>
    <t>CALLED OFF 6/3 PER EMAIL TO TELISA</t>
  </si>
  <si>
    <t>10058244</t>
  </si>
  <si>
    <t>167065-006</t>
  </si>
  <si>
    <t>CALLED OFF 3/16 PER UR CONTROL</t>
  </si>
  <si>
    <t>23651056</t>
  </si>
  <si>
    <t>162127-007</t>
  </si>
  <si>
    <t>CALLED OFF 4/14 PER EMAIL TO SHANE</t>
  </si>
  <si>
    <t>1215186</t>
  </si>
  <si>
    <t>CALLED OFF 6/22 PER UR CONTROL</t>
  </si>
  <si>
    <t>24099263</t>
  </si>
  <si>
    <t>627436</t>
  </si>
  <si>
    <t>162127-012</t>
  </si>
  <si>
    <t>CALLED OFF 5/34 PER EMAIL TO BRYN</t>
  </si>
  <si>
    <t>48" FAN</t>
  </si>
  <si>
    <t>475483</t>
  </si>
  <si>
    <t>162127-013</t>
  </si>
  <si>
    <t>CALLED OFF 6-1 PER EMAIL TO BRYN</t>
  </si>
  <si>
    <t>PS40ACZK7015</t>
  </si>
  <si>
    <t>164003-008</t>
  </si>
  <si>
    <t>CALLED OFF 11/6 PER EMAIL TO FARRAH</t>
  </si>
  <si>
    <t>10335990</t>
  </si>
  <si>
    <t>164003-026</t>
  </si>
  <si>
    <t>CALLED OFF 3/6 PER ROCKY'S EMAIL TO HUNTER</t>
  </si>
  <si>
    <t>10465166</t>
  </si>
  <si>
    <t>164003-035</t>
  </si>
  <si>
    <t>PS40ZNU7002</t>
  </si>
  <si>
    <t>164003-037</t>
  </si>
  <si>
    <t>CALLED OFF 11/17 PER ROCKY'S EMAIL TO FARRAH</t>
  </si>
  <si>
    <t xml:space="preserve">FORKLIFT </t>
  </si>
  <si>
    <t>882435/10383472</t>
  </si>
  <si>
    <t>164003-040</t>
  </si>
  <si>
    <t>CALLED OFF 7/12 PER EMAIL TO MARK</t>
  </si>
  <si>
    <t>10482705</t>
  </si>
  <si>
    <t>164003-043</t>
  </si>
  <si>
    <t>PS40ACZK7125</t>
  </si>
  <si>
    <t>164003-052</t>
  </si>
  <si>
    <t>PS40ACZK7124</t>
  </si>
  <si>
    <t>164003-053</t>
  </si>
  <si>
    <t>806736</t>
  </si>
  <si>
    <t>164003-056</t>
  </si>
  <si>
    <t>CALLED OFF 6/8 PER EMAIL TO MARK</t>
  </si>
  <si>
    <t>80' BOOM LIFT</t>
  </si>
  <si>
    <t>588811</t>
  </si>
  <si>
    <t>164003-073</t>
  </si>
  <si>
    <t>CALLED OFF 8/12 PER EMAIL TO BEN ON 8/9</t>
  </si>
  <si>
    <t>2331160</t>
  </si>
  <si>
    <t>164003-087</t>
  </si>
  <si>
    <t>RETURNED 12/1 PER ROCKY</t>
  </si>
  <si>
    <t>1208592</t>
  </si>
  <si>
    <t>164003-089</t>
  </si>
  <si>
    <t>CALLED OFF 1/10 PER ROCKY'S EMAIL TO MARK</t>
  </si>
  <si>
    <t>10226111</t>
  </si>
  <si>
    <t>164003-090</t>
  </si>
  <si>
    <t>10213611</t>
  </si>
  <si>
    <t>164003-091</t>
  </si>
  <si>
    <t>10046398</t>
  </si>
  <si>
    <t>164003-110</t>
  </si>
  <si>
    <t>CALLED OFF 1/4 PER ROCKY'S EMAIL TO HUNTER</t>
  </si>
  <si>
    <t>10512299</t>
  </si>
  <si>
    <t>164003-111</t>
  </si>
  <si>
    <t>CALLED OFF 9/27 PER ROCKY'S EMAIL TO SAVANNAH</t>
  </si>
  <si>
    <t>10415939</t>
  </si>
  <si>
    <t>164003-113</t>
  </si>
  <si>
    <t xml:space="preserve">SENT BACK 8/4 </t>
  </si>
  <si>
    <t>10164691</t>
  </si>
  <si>
    <t>164003-123</t>
  </si>
  <si>
    <t>CALLED OFF 9/21 PER ROCKY'S EMAIL TO MARK</t>
  </si>
  <si>
    <t>PS40MZK1064</t>
  </si>
  <si>
    <t>164003-125</t>
  </si>
  <si>
    <t>CALLED OFF 11/13 PER EMAIL TO FARRAH</t>
  </si>
  <si>
    <t>ES40SZK6238</t>
  </si>
  <si>
    <t>164003-126</t>
  </si>
  <si>
    <t>EZ40MZK6312</t>
  </si>
  <si>
    <t>164003-127</t>
  </si>
  <si>
    <t>ES40PZK6002</t>
  </si>
  <si>
    <t>164003-128</t>
  </si>
  <si>
    <t>CALLED OFF 8/28 PER EMAIL TO FARRAH</t>
  </si>
  <si>
    <t>ES40NZK6008</t>
  </si>
  <si>
    <t>164003-129</t>
  </si>
  <si>
    <t>CALLED OFF 5-19 PER EMAIL TO FARRAH</t>
  </si>
  <si>
    <t>PS40WZK7012</t>
  </si>
  <si>
    <t>164003-130</t>
  </si>
  <si>
    <t>10433748/10465162</t>
  </si>
  <si>
    <t>164003-131</t>
  </si>
  <si>
    <t>CALLED OFF 9/2 PER ROCKY'S EMAIL TO SAVANNA</t>
  </si>
  <si>
    <t>10062346</t>
  </si>
  <si>
    <t>164003-132</t>
  </si>
  <si>
    <t>10505954</t>
  </si>
  <si>
    <t>164003-136</t>
  </si>
  <si>
    <t>CALLED OFF 6/1 PER ROCKY'S EMAIL TO MARK</t>
  </si>
  <si>
    <t>10505956</t>
  </si>
  <si>
    <t>164003-137</t>
  </si>
  <si>
    <t>10505953</t>
  </si>
  <si>
    <t>164003-138</t>
  </si>
  <si>
    <t>10505950</t>
  </si>
  <si>
    <t>164003-146</t>
  </si>
  <si>
    <t>10505952</t>
  </si>
  <si>
    <t>164003-147</t>
  </si>
  <si>
    <t>10021920</t>
  </si>
  <si>
    <t>164003-148</t>
  </si>
  <si>
    <t>CALLED OFF 12/5 PER EMAIL TO MARK</t>
  </si>
  <si>
    <t>10165564</t>
  </si>
  <si>
    <t>164003-149</t>
  </si>
  <si>
    <t>718784</t>
  </si>
  <si>
    <t>164003-154</t>
  </si>
  <si>
    <t>10072884</t>
  </si>
  <si>
    <t>164003-156</t>
  </si>
  <si>
    <t>10505955</t>
  </si>
  <si>
    <t>164003-157</t>
  </si>
  <si>
    <t>CALLED OFF 3/21 PER ROCKY'S EMAIL TO MARK</t>
  </si>
  <si>
    <t>1195176</t>
  </si>
  <si>
    <t>164003-158</t>
  </si>
  <si>
    <t>CALLED OFF 8/10 PER ROCKY'S EMAIL TO SAVANNA</t>
  </si>
  <si>
    <t>10176526</t>
  </si>
  <si>
    <t>164003-168</t>
  </si>
  <si>
    <t>10313323</t>
  </si>
  <si>
    <t>164003-169</t>
  </si>
  <si>
    <t>10147226</t>
  </si>
  <si>
    <t>164003-170</t>
  </si>
  <si>
    <t>CALLED OFF 9/28 PER ROCKY'S EMAIL TO SAVANNAH</t>
  </si>
  <si>
    <t>PS40YZS7011</t>
  </si>
  <si>
    <t>164003-171</t>
  </si>
  <si>
    <t>CALLED OFF 11/30 PER EMAIL TO FARRAH</t>
  </si>
  <si>
    <t>40' CONTAINER TRANSFERRED TO C17CM17202</t>
  </si>
  <si>
    <t>ES40SZS5080</t>
  </si>
  <si>
    <t>164003-172</t>
  </si>
  <si>
    <t>PS40ACZS7066</t>
  </si>
  <si>
    <t>164003-173</t>
  </si>
  <si>
    <t xml:space="preserve">PS40SZS3046 </t>
  </si>
  <si>
    <t>164003-174</t>
  </si>
  <si>
    <t>PS40ACZS0111</t>
  </si>
  <si>
    <t>164003-175</t>
  </si>
  <si>
    <t>PS40AAZS3060</t>
  </si>
  <si>
    <t>164003-176</t>
  </si>
  <si>
    <t>26' SCISSOR</t>
  </si>
  <si>
    <t>10287471</t>
  </si>
  <si>
    <t>164003-184</t>
  </si>
  <si>
    <t>10493495</t>
  </si>
  <si>
    <t>164003-185</t>
  </si>
  <si>
    <t>10361017</t>
  </si>
  <si>
    <t>164003-199</t>
  </si>
  <si>
    <t>CALLED OFF 8/9 PER ROCKY'S EMAIL TO SAVANNAH</t>
  </si>
  <si>
    <t>10361020</t>
  </si>
  <si>
    <t>164003-200</t>
  </si>
  <si>
    <t>10150185</t>
  </si>
  <si>
    <t>164003-201</t>
  </si>
  <si>
    <t>10281849</t>
  </si>
  <si>
    <t>164003-202</t>
  </si>
  <si>
    <t>10444676</t>
  </si>
  <si>
    <t>164003-203</t>
  </si>
  <si>
    <t>10017595</t>
  </si>
  <si>
    <t>164003-204</t>
  </si>
  <si>
    <t>10159856</t>
  </si>
  <si>
    <t>164003-205</t>
  </si>
  <si>
    <t>10513579</t>
  </si>
  <si>
    <t>164003-207</t>
  </si>
  <si>
    <t>CALLED OFF 11/28</t>
  </si>
  <si>
    <t>10147923</t>
  </si>
  <si>
    <t>164003-208</t>
  </si>
  <si>
    <t>10292759</t>
  </si>
  <si>
    <t>164003-233</t>
  </si>
  <si>
    <t>10546846</t>
  </si>
  <si>
    <t>164003-236</t>
  </si>
  <si>
    <t>CALLED OFF 12/22 PER ROCKY'S EMAIL TO MARK</t>
  </si>
  <si>
    <t>10546847</t>
  </si>
  <si>
    <t>164003-237</t>
  </si>
  <si>
    <t>10546848</t>
  </si>
  <si>
    <t>164003-238</t>
  </si>
  <si>
    <t>10546853</t>
  </si>
  <si>
    <t>164003-239</t>
  </si>
  <si>
    <t>25K FORKLIFT</t>
  </si>
  <si>
    <t>192183-1</t>
  </si>
  <si>
    <t>164003-248</t>
  </si>
  <si>
    <t>CALLED OFF 11/11 PER EMAIL TO DONALD</t>
  </si>
  <si>
    <t>10114311</t>
  </si>
  <si>
    <t>164003-265</t>
  </si>
  <si>
    <t>CALLED OFF 1/4 PER UR CONTROL</t>
  </si>
  <si>
    <t>25043227</t>
  </si>
  <si>
    <t>10114310</t>
  </si>
  <si>
    <t>164003-266</t>
  </si>
  <si>
    <t>25043225</t>
  </si>
  <si>
    <t xml:space="preserve">45' ELECTRIC BOOM </t>
  </si>
  <si>
    <t>10003425</t>
  </si>
  <si>
    <t>164003-302</t>
  </si>
  <si>
    <t>1048732</t>
  </si>
  <si>
    <t>164003-303</t>
  </si>
  <si>
    <t>80' ART BOOM LIFT</t>
  </si>
  <si>
    <t>1065292</t>
  </si>
  <si>
    <t>164003-312</t>
  </si>
  <si>
    <t>CALLED OFF 3/13 PER ROCKY'S EMAIL TO HUNTER</t>
  </si>
  <si>
    <t>10562557</t>
  </si>
  <si>
    <t>164003-317</t>
  </si>
  <si>
    <t>15K FORKLIFT</t>
  </si>
  <si>
    <t>30699</t>
  </si>
  <si>
    <t>164003-328</t>
  </si>
  <si>
    <t xml:space="preserve">CALLED OFF 5/23 PER EMAIL TO DONALD </t>
  </si>
  <si>
    <t xml:space="preserve">35' PUSH AROUND </t>
  </si>
  <si>
    <t>10285778</t>
  </si>
  <si>
    <t>164003-329</t>
  </si>
  <si>
    <t>CALLED OFF 2/16</t>
  </si>
  <si>
    <t xml:space="preserve">85KVA GENERATOR </t>
  </si>
  <si>
    <t>164003-350</t>
  </si>
  <si>
    <t>CALLED OFF 3/8 PER ROCKY'S EMAIL TO HUNTER</t>
  </si>
  <si>
    <t>10501671</t>
  </si>
  <si>
    <t>164003-351</t>
  </si>
  <si>
    <t>CALLED OFF 3/9 PER ROCKY'S EMAIL TO HUNTER</t>
  </si>
  <si>
    <t>32' NARROW SCISSOR</t>
  </si>
  <si>
    <t>10231485</t>
  </si>
  <si>
    <t>164003-369</t>
  </si>
  <si>
    <t>TURNED IN 10/31 PER ROCKY</t>
  </si>
  <si>
    <t>101985205</t>
  </si>
  <si>
    <t>164003-373</t>
  </si>
  <si>
    <t>10469862</t>
  </si>
  <si>
    <t>164003-408</t>
  </si>
  <si>
    <t>10087884</t>
  </si>
  <si>
    <t>164003-442</t>
  </si>
  <si>
    <t>CALLED OFF 9/18 PER ROCKY'S EMAIL TO SAVANNAH</t>
  </si>
  <si>
    <t>10539971</t>
  </si>
  <si>
    <t>164003-477</t>
  </si>
  <si>
    <t>10531777</t>
  </si>
  <si>
    <t>164003-478</t>
  </si>
  <si>
    <t>164003-514</t>
  </si>
  <si>
    <t>15' VERT LIFT</t>
  </si>
  <si>
    <t>10631771</t>
  </si>
  <si>
    <t>177202-010</t>
  </si>
  <si>
    <t>10352773</t>
  </si>
  <si>
    <t>177202-011</t>
  </si>
  <si>
    <t>10497783</t>
  </si>
  <si>
    <t>177202-015</t>
  </si>
  <si>
    <t>872870</t>
  </si>
  <si>
    <t>164004-003</t>
  </si>
  <si>
    <t>CALLED OFF 6/2 PER UR CONTROL</t>
  </si>
  <si>
    <t>24007375</t>
  </si>
  <si>
    <t>OFFICE TRAILER</t>
  </si>
  <si>
    <t>AS40VYW0189</t>
  </si>
  <si>
    <t>164004-006</t>
  </si>
  <si>
    <t>CALLED OFF 12/1 PER EMAIL TO FARRAH</t>
  </si>
  <si>
    <t>PS40ADZS8026</t>
  </si>
  <si>
    <t>164004-007</t>
  </si>
  <si>
    <t>PS40ZZS0098</t>
  </si>
  <si>
    <t>164004-008</t>
  </si>
  <si>
    <t>CALLED OFF 11/1 PER EMAIL TO FARRAH</t>
  </si>
  <si>
    <t>60' ART BOOM</t>
  </si>
  <si>
    <t>330224</t>
  </si>
  <si>
    <t>164004-013</t>
  </si>
  <si>
    <t>10031593</t>
  </si>
  <si>
    <t>164004-020</t>
  </si>
  <si>
    <t>CALLED OFF 8/3 PER LEE</t>
  </si>
  <si>
    <t>10478410/10038309</t>
  </si>
  <si>
    <t>164004-021</t>
  </si>
  <si>
    <t>CALLED OFF 11/14 FOR 11/21</t>
  </si>
  <si>
    <t>164004-030</t>
  </si>
  <si>
    <t>CALLED OFF 12/1 PER UR CONTROL</t>
  </si>
  <si>
    <t>1160114/10375239</t>
  </si>
  <si>
    <t>164004-031</t>
  </si>
  <si>
    <t>3 - 5KW GENERATORS</t>
  </si>
  <si>
    <t>164004-032</t>
  </si>
  <si>
    <t>CALLED OFF 7-5 PER EMAIL TO JAMES</t>
  </si>
  <si>
    <t>684836/10402102</t>
  </si>
  <si>
    <t>164004-041</t>
  </si>
  <si>
    <t>PS40ADZS8055</t>
  </si>
  <si>
    <t>164004-047</t>
  </si>
  <si>
    <t>1199647</t>
  </si>
  <si>
    <t>164004-052</t>
  </si>
  <si>
    <t>CALLED OFF 11/17 PER UR CONTROL</t>
  </si>
  <si>
    <t>24843140</t>
  </si>
  <si>
    <t>10356695</t>
  </si>
  <si>
    <t>164004-054</t>
  </si>
  <si>
    <t>CALLED OFF 11/10 PER JOSH</t>
  </si>
  <si>
    <t>10261853</t>
  </si>
  <si>
    <t>164004-059</t>
  </si>
  <si>
    <t>CALLED OFF 8/18 PER LEE</t>
  </si>
  <si>
    <t>10402499</t>
  </si>
  <si>
    <t>164004-060</t>
  </si>
  <si>
    <t>CALLED OFF 9/22 PER LEE</t>
  </si>
  <si>
    <t>10414665</t>
  </si>
  <si>
    <t>164004-081</t>
  </si>
  <si>
    <t>10414656</t>
  </si>
  <si>
    <t>164004-082</t>
  </si>
  <si>
    <t>6000LB MINI EX</t>
  </si>
  <si>
    <t>10277219</t>
  </si>
  <si>
    <t>164004-095</t>
  </si>
  <si>
    <t>24843130</t>
  </si>
  <si>
    <t>923694</t>
  </si>
  <si>
    <t>164004-134</t>
  </si>
  <si>
    <t>24843119</t>
  </si>
  <si>
    <t>164004-153</t>
  </si>
  <si>
    <t>164004-154</t>
  </si>
  <si>
    <t xml:space="preserve">10K LULL </t>
  </si>
  <si>
    <t>10286069</t>
  </si>
  <si>
    <t>164004-156</t>
  </si>
  <si>
    <t>24X60 OFFICE</t>
  </si>
  <si>
    <t>161006-001</t>
  </si>
  <si>
    <t>CALLED OFF 7/20 PER CHRIS  831091</t>
  </si>
  <si>
    <t>UTILITY CART</t>
  </si>
  <si>
    <t>10227718</t>
  </si>
  <si>
    <t>161006-003</t>
  </si>
  <si>
    <t xml:space="preserve">CALLED OFF 8/23 PER MARSHALL </t>
  </si>
  <si>
    <t>10042139</t>
  </si>
  <si>
    <t>161006-025</t>
  </si>
  <si>
    <t>CALLED 11/4 PER UR CONTROL</t>
  </si>
  <si>
    <t>24769559</t>
  </si>
  <si>
    <t>908378</t>
  </si>
  <si>
    <t>161006-026</t>
  </si>
  <si>
    <t>CALLED OFF 9/12 F/9/16 PER EMAIL TO CHRIS</t>
  </si>
  <si>
    <t>916474</t>
  </si>
  <si>
    <t>161006-039</t>
  </si>
  <si>
    <t>10124130</t>
  </si>
  <si>
    <t>161006-050</t>
  </si>
  <si>
    <t>SENT BACK 7/26</t>
  </si>
  <si>
    <t xml:space="preserve">SKID STEER </t>
  </si>
  <si>
    <t>10501131</t>
  </si>
  <si>
    <t>161006-064</t>
  </si>
  <si>
    <t>10493799</t>
  </si>
  <si>
    <t>161006-058</t>
  </si>
  <si>
    <t>24769566</t>
  </si>
  <si>
    <t>10500606</t>
  </si>
  <si>
    <t>161006-059</t>
  </si>
  <si>
    <t>723573</t>
  </si>
  <si>
    <t>161006-061</t>
  </si>
  <si>
    <t>CALLED OFF 7/25 PER CHRIS</t>
  </si>
  <si>
    <t>10292142</t>
  </si>
  <si>
    <t>161006-068</t>
  </si>
  <si>
    <t>SENT BACK 8/4</t>
  </si>
  <si>
    <t>8000LB LULL</t>
  </si>
  <si>
    <t>2331370</t>
  </si>
  <si>
    <t>161006-084</t>
  </si>
  <si>
    <t>TO BE SENT BACK 8/26 PER MARSHALL</t>
  </si>
  <si>
    <t xml:space="preserve">45' ART BOOM </t>
  </si>
  <si>
    <t>10141400</t>
  </si>
  <si>
    <t>167094-005</t>
  </si>
  <si>
    <t>CALLED OFF 5/4</t>
  </si>
  <si>
    <t>10037728</t>
  </si>
  <si>
    <t>167094-011</t>
  </si>
  <si>
    <t>CALLED OFF 6-1 PER UR CONTROL</t>
  </si>
  <si>
    <t>23999247</t>
  </si>
  <si>
    <t>10106598</t>
  </si>
  <si>
    <t>162172-003</t>
  </si>
  <si>
    <t>CALLED OFF 7/25 PER UR CONTROL</t>
  </si>
  <si>
    <t>24248349</t>
  </si>
  <si>
    <t>SC01782</t>
  </si>
  <si>
    <t>162172-011</t>
  </si>
  <si>
    <t>CALLED OFF 1/17 PER EMAIL TO TELISA</t>
  </si>
  <si>
    <t>854451</t>
  </si>
  <si>
    <t>162172-014</t>
  </si>
  <si>
    <t>CALLED OFF 7/20</t>
  </si>
  <si>
    <t>1202933</t>
  </si>
  <si>
    <t>162172-022</t>
  </si>
  <si>
    <t>24248344</t>
  </si>
  <si>
    <t>IA23333</t>
  </si>
  <si>
    <t>162172-050</t>
  </si>
  <si>
    <t>25186221</t>
  </si>
  <si>
    <t>609960</t>
  </si>
  <si>
    <t>162179-006</t>
  </si>
  <si>
    <t>CALLED OFF 9/1 PER EMAIL TO BRYN</t>
  </si>
  <si>
    <t>60' ELECTRIC BOOM</t>
  </si>
  <si>
    <t>615473</t>
  </si>
  <si>
    <t>162179-007</t>
  </si>
  <si>
    <t>438828</t>
  </si>
  <si>
    <t>162179-011</t>
  </si>
  <si>
    <t>10180031</t>
  </si>
  <si>
    <t>162179-030</t>
  </si>
  <si>
    <t>SENT BACK 12/2</t>
  </si>
  <si>
    <t>10386567</t>
  </si>
  <si>
    <t>162179-034</t>
  </si>
  <si>
    <t>25049078</t>
  </si>
  <si>
    <t>1076921</t>
  </si>
  <si>
    <t>162179-035</t>
  </si>
  <si>
    <t>25049075</t>
  </si>
  <si>
    <t>10507985</t>
  </si>
  <si>
    <t>162179-039</t>
  </si>
  <si>
    <t>25049073</t>
  </si>
  <si>
    <t>10460146</t>
  </si>
  <si>
    <t>162205-002</t>
  </si>
  <si>
    <t>CALLED OFF 9/22 PER UR CONTROLLER</t>
  </si>
  <si>
    <t>24540273</t>
  </si>
  <si>
    <t>DSI7635</t>
  </si>
  <si>
    <t>161009-005</t>
  </si>
  <si>
    <t>CALLED OFF 7/31 FOR 8/4 PER EMAIL TO PAT</t>
  </si>
  <si>
    <t>ANYU753657-X</t>
  </si>
  <si>
    <t>161009-008</t>
  </si>
  <si>
    <t>CALLED OFF 7/6 PER EMAIL TO PAT NOVELLI</t>
  </si>
  <si>
    <t>10481258</t>
  </si>
  <si>
    <t>161009-011</t>
  </si>
  <si>
    <t>SKID STEER CALLED OFF 10/30 PER UR CONTROL</t>
  </si>
  <si>
    <t>24738228</t>
  </si>
  <si>
    <t>10223234</t>
  </si>
  <si>
    <t>161009-012</t>
  </si>
  <si>
    <t>CALLED OFF 10/30 PER UR CONTROL</t>
  </si>
  <si>
    <t>24738227</t>
  </si>
  <si>
    <t>10299178</t>
  </si>
  <si>
    <t>161009-013</t>
  </si>
  <si>
    <t>TRANSFERRED TO DAVID ONAN ON 11/10</t>
  </si>
  <si>
    <t>10023687</t>
  </si>
  <si>
    <t>161009-021</t>
  </si>
  <si>
    <t>CALLED OFF 7/6 PER UR CONTROL</t>
  </si>
  <si>
    <t>25936641</t>
  </si>
  <si>
    <t>LS40LZK5784</t>
  </si>
  <si>
    <t>161009-023</t>
  </si>
  <si>
    <t>10269303/10537750</t>
  </si>
  <si>
    <t>161009-024</t>
  </si>
  <si>
    <t>CALLED OFF 12/5 PER UR CONTROL</t>
  </si>
  <si>
    <t>24914685</t>
  </si>
  <si>
    <t>69B00037</t>
  </si>
  <si>
    <t>161009-026</t>
  </si>
  <si>
    <t>CALLED OFF 8/4 PER CONVERSATION W/TRISHA</t>
  </si>
  <si>
    <t>10536696</t>
  </si>
  <si>
    <t>161009-035</t>
  </si>
  <si>
    <t>CALLED OFF 11/17 PER BILL'S EMAIL TO CODY</t>
  </si>
  <si>
    <t xml:space="preserve">SKID STEER   </t>
  </si>
  <si>
    <t>10025751</t>
  </si>
  <si>
    <t>161009-038</t>
  </si>
  <si>
    <t>CALLED OFF 12/21 PER BILL'S EMAIL TO CODY</t>
  </si>
  <si>
    <t>868135</t>
  </si>
  <si>
    <t>161009-039</t>
  </si>
  <si>
    <t>24914696</t>
  </si>
  <si>
    <t>905015/869111</t>
  </si>
  <si>
    <t>161009-040</t>
  </si>
  <si>
    <t>24914708</t>
  </si>
  <si>
    <t>10464737</t>
  </si>
  <si>
    <t>161009-043</t>
  </si>
  <si>
    <t>24914715</t>
  </si>
  <si>
    <t>10114066</t>
  </si>
  <si>
    <t>161009-060</t>
  </si>
  <si>
    <t>903815</t>
  </si>
  <si>
    <t>161009-061</t>
  </si>
  <si>
    <t>24914721</t>
  </si>
  <si>
    <t>861430</t>
  </si>
  <si>
    <t>161009-067</t>
  </si>
  <si>
    <t>10268817</t>
  </si>
  <si>
    <t>161009-071</t>
  </si>
  <si>
    <t>CALLED OFF 1/18 PER BILL'S EMAIL TO CODY</t>
  </si>
  <si>
    <t>697830</t>
  </si>
  <si>
    <t>161009-072</t>
  </si>
  <si>
    <t>CALLED OFF 1/27 PER BILL'S EMAIL TO CODY</t>
  </si>
  <si>
    <t>1058927</t>
  </si>
  <si>
    <t>161009-081</t>
  </si>
  <si>
    <t>CALLED OFF 1/18 PER EMAIL TO CODY</t>
  </si>
  <si>
    <t>10142557</t>
  </si>
  <si>
    <t>161009-082</t>
  </si>
  <si>
    <t>CALLED OFF 1/31 PER BILL TO CODY</t>
  </si>
  <si>
    <t>10250902</t>
  </si>
  <si>
    <t>161009-083</t>
  </si>
  <si>
    <t>CALLED OFF 8/21 PER BILL'S EMAIL TO CODY</t>
  </si>
  <si>
    <t>10505544</t>
  </si>
  <si>
    <t>161009-085</t>
  </si>
  <si>
    <t>CALLED OFF 8/7 PER UR CONTROL</t>
  </si>
  <si>
    <t>26113010</t>
  </si>
  <si>
    <t>LT40LZK3079</t>
  </si>
  <si>
    <t>161009-094</t>
  </si>
  <si>
    <t>MS40MZK0065</t>
  </si>
  <si>
    <t>161009-095</t>
  </si>
  <si>
    <t>CALLED OFF 8/29 PER EMAIL TO FARRAH</t>
  </si>
  <si>
    <t>5K LULL</t>
  </si>
  <si>
    <t>880464</t>
  </si>
  <si>
    <t>161009-096</t>
  </si>
  <si>
    <t>CALLED OFF 9/1 PER BILL'S EMAIL TO CODY</t>
  </si>
  <si>
    <t>10359205</t>
  </si>
  <si>
    <t>161009-097</t>
  </si>
  <si>
    <t>CALLED OFF 3/2 F/3/3 PER BILL'S EMAIL TO CODY</t>
  </si>
  <si>
    <t>10013974</t>
  </si>
  <si>
    <t>161009-098</t>
  </si>
  <si>
    <t>10190469</t>
  </si>
  <si>
    <t>161009-100</t>
  </si>
  <si>
    <t>CALLED OFF 1/24 PER BILL'S EMAIL TO CODY</t>
  </si>
  <si>
    <t>918930</t>
  </si>
  <si>
    <t>161009-101</t>
  </si>
  <si>
    <t>10021579</t>
  </si>
  <si>
    <t>161009-103</t>
  </si>
  <si>
    <t>CALLED OFF 4/25 PER BILL'S EMAIL TO CODY</t>
  </si>
  <si>
    <t>10017327</t>
  </si>
  <si>
    <t>161009-108</t>
  </si>
  <si>
    <t>25936649</t>
  </si>
  <si>
    <t>846145</t>
  </si>
  <si>
    <t>161009-109</t>
  </si>
  <si>
    <t>25936655</t>
  </si>
  <si>
    <t>1215753</t>
  </si>
  <si>
    <t>161009-110</t>
  </si>
  <si>
    <t>ES40AAZK2088</t>
  </si>
  <si>
    <t>161009-114</t>
  </si>
  <si>
    <t>CALLED OFF 9/5 PER EMAIL TO FARRAH</t>
  </si>
  <si>
    <t>ES40SZK2129</t>
  </si>
  <si>
    <t>161009-115</t>
  </si>
  <si>
    <t>CALLED OFF 5/24 PER EMAIL TO FARRAH</t>
  </si>
  <si>
    <t>10314409</t>
  </si>
  <si>
    <t>161009-117</t>
  </si>
  <si>
    <t xml:space="preserve">SENT BACK 3/8 PER BILL'S EMAIL TO CODY </t>
  </si>
  <si>
    <t>10142348</t>
  </si>
  <si>
    <t>161009-118</t>
  </si>
  <si>
    <t>GS40ADZK0142</t>
  </si>
  <si>
    <t>161009-119</t>
  </si>
  <si>
    <t>CALLED OFF 7/6 PER EMAIL TO FARRAH</t>
  </si>
  <si>
    <t>10244297</t>
  </si>
  <si>
    <t>161009-121</t>
  </si>
  <si>
    <t>10492428</t>
  </si>
  <si>
    <t>161009-125</t>
  </si>
  <si>
    <t>25936663</t>
  </si>
  <si>
    <t>10424354</t>
  </si>
  <si>
    <t>161009-127</t>
  </si>
  <si>
    <t>10340860</t>
  </si>
  <si>
    <t>161009-139</t>
  </si>
  <si>
    <t>25936675</t>
  </si>
  <si>
    <t>10258476</t>
  </si>
  <si>
    <t>161009-150</t>
  </si>
  <si>
    <t>25936683</t>
  </si>
  <si>
    <t>910092</t>
  </si>
  <si>
    <t>161009-151</t>
  </si>
  <si>
    <t>10240838</t>
  </si>
  <si>
    <t>161009-152</t>
  </si>
  <si>
    <t>25936830</t>
  </si>
  <si>
    <t>870902</t>
  </si>
  <si>
    <t>161009-153</t>
  </si>
  <si>
    <t>25936832</t>
  </si>
  <si>
    <t>28' OFFICE TRAILER</t>
  </si>
  <si>
    <t>8DB1117</t>
  </si>
  <si>
    <t>161009-183</t>
  </si>
  <si>
    <t>CALLED OFF 8/1 PER CONVERSATION W/TIM COX</t>
  </si>
  <si>
    <t>METRO TRAILER</t>
  </si>
  <si>
    <t>161009-190</t>
  </si>
  <si>
    <t>CALLED OFF 6/12 PER UR CONTROL</t>
  </si>
  <si>
    <t>25808200</t>
  </si>
  <si>
    <t>10175099</t>
  </si>
  <si>
    <t>161009-230</t>
  </si>
  <si>
    <t>CALLED OFF 7/31 PER UR CONTROL</t>
  </si>
  <si>
    <t>26072502</t>
  </si>
  <si>
    <t>10364850</t>
  </si>
  <si>
    <t>161009-231</t>
  </si>
  <si>
    <t>25936840</t>
  </si>
  <si>
    <t>10112260</t>
  </si>
  <si>
    <t>161009-232</t>
  </si>
  <si>
    <t>25936851</t>
  </si>
  <si>
    <t>10151604</t>
  </si>
  <si>
    <t>161009-233</t>
  </si>
  <si>
    <t>25936858</t>
  </si>
  <si>
    <t>814701</t>
  </si>
  <si>
    <t>161009-234</t>
  </si>
  <si>
    <t>CALLED OFF 9/5 PER UR CONTROL</t>
  </si>
  <si>
    <t>26264833</t>
  </si>
  <si>
    <t>801062</t>
  </si>
  <si>
    <t>161009-235</t>
  </si>
  <si>
    <t>26072511</t>
  </si>
  <si>
    <t>10518348</t>
  </si>
  <si>
    <t>177167-007</t>
  </si>
  <si>
    <t>CALLED OFF 7/5 PER UR CONTROL</t>
  </si>
  <si>
    <t>25929243</t>
  </si>
  <si>
    <t>177161-030</t>
  </si>
  <si>
    <t>CALLED OFF 7/24 PER UR CONTROL</t>
  </si>
  <si>
    <t>26028851</t>
  </si>
  <si>
    <t>492387</t>
  </si>
  <si>
    <t>182003-010</t>
  </si>
  <si>
    <t>CALLED OFF 7/11 PER EMAIL TO MATT</t>
  </si>
  <si>
    <t xml:space="preserve">20' CONTAINER  </t>
  </si>
  <si>
    <t>161334</t>
  </si>
  <si>
    <t>182003-022</t>
  </si>
  <si>
    <t>CALLED OFF 9/4 F/9/10 PER EMAIL TO MATT</t>
  </si>
  <si>
    <t>19' SCISSOR LIFT</t>
  </si>
  <si>
    <t>724717</t>
  </si>
  <si>
    <t>182003-024</t>
  </si>
  <si>
    <t>CALLED OFF 3/14 PER EMAIL TO MIKE</t>
  </si>
  <si>
    <t>755051</t>
  </si>
  <si>
    <t>182003-025</t>
  </si>
  <si>
    <t>CALLED OFF 5/29 PER EMAIL TO MIKE</t>
  </si>
  <si>
    <t>630512</t>
  </si>
  <si>
    <t>182003-028</t>
  </si>
  <si>
    <t xml:space="preserve">25KW GENERATOR </t>
  </si>
  <si>
    <t>S18KY12003/011</t>
  </si>
  <si>
    <t>ES40PZK2010</t>
  </si>
  <si>
    <t>171003-001</t>
  </si>
  <si>
    <t>CALLED OFF 7/26 PER EMAIL TO FARRAH</t>
  </si>
  <si>
    <t>921148</t>
  </si>
  <si>
    <t>171003-004</t>
  </si>
  <si>
    <t>25936236</t>
  </si>
  <si>
    <t>10244115</t>
  </si>
  <si>
    <t>171003-005</t>
  </si>
  <si>
    <t>822505</t>
  </si>
  <si>
    <t>171003-006</t>
  </si>
  <si>
    <t>26112999</t>
  </si>
  <si>
    <t>10356201</t>
  </si>
  <si>
    <t>171003-027</t>
  </si>
  <si>
    <t>25936240</t>
  </si>
  <si>
    <t>8-TON RIGGING</t>
  </si>
  <si>
    <t>48092</t>
  </si>
  <si>
    <t>171003-030</t>
  </si>
  <si>
    <t xml:space="preserve">RETURNED 5/8 </t>
  </si>
  <si>
    <t>10278174</t>
  </si>
  <si>
    <t>171003-040</t>
  </si>
  <si>
    <t>26112994</t>
  </si>
  <si>
    <t>873855</t>
  </si>
  <si>
    <t>162217-004</t>
  </si>
  <si>
    <t>CALLED OFF 11/11 PER UR CONTROL</t>
  </si>
  <si>
    <t>24809967</t>
  </si>
  <si>
    <t>879573</t>
  </si>
  <si>
    <t>162217-005</t>
  </si>
  <si>
    <t>CALLED OFF 11/14 PER UR CONTROL</t>
  </si>
  <si>
    <t>24816133</t>
  </si>
  <si>
    <t>867439</t>
  </si>
  <si>
    <t>162217-008</t>
  </si>
  <si>
    <t>CALLED OFF 12/6 PER UR CONTROL</t>
  </si>
  <si>
    <t>24919880</t>
  </si>
  <si>
    <t>12' 1-MAN LIFT</t>
  </si>
  <si>
    <t>162217-009</t>
  </si>
  <si>
    <t>24919873</t>
  </si>
  <si>
    <t>909879</t>
  </si>
  <si>
    <t>162233-003</t>
  </si>
  <si>
    <t>24816146</t>
  </si>
  <si>
    <t>916372</t>
  </si>
  <si>
    <t>162233-004</t>
  </si>
  <si>
    <t>24919868</t>
  </si>
  <si>
    <t>162233-005</t>
  </si>
  <si>
    <t>SC01873</t>
  </si>
  <si>
    <t>162233-006</t>
  </si>
  <si>
    <t>SC2163</t>
  </si>
  <si>
    <t>162233-007</t>
  </si>
  <si>
    <t>CALLED OFF PER EMAIL TO TELISA 11/29</t>
  </si>
  <si>
    <t>SC873</t>
  </si>
  <si>
    <t>162233-019</t>
  </si>
  <si>
    <t>CALLED OFF 12/21 PER EMAIL TO TELISA</t>
  </si>
  <si>
    <t>10106601</t>
  </si>
  <si>
    <t>162233-021</t>
  </si>
  <si>
    <t>24816152</t>
  </si>
  <si>
    <t>10218881</t>
  </si>
  <si>
    <t>162233-027</t>
  </si>
  <si>
    <t>SWITCHED TO GREEN MECHANICAL 10-11-16</t>
  </si>
  <si>
    <t>F - /10/4/16</t>
  </si>
  <si>
    <t>10361972</t>
  </si>
  <si>
    <t>167175-008</t>
  </si>
  <si>
    <t>24672057</t>
  </si>
  <si>
    <t>10038771</t>
  </si>
  <si>
    <t>167175-009</t>
  </si>
  <si>
    <t>24672066</t>
  </si>
  <si>
    <t>10165568</t>
  </si>
  <si>
    <t>167175-026</t>
  </si>
  <si>
    <t>25192731</t>
  </si>
  <si>
    <t>10005058</t>
  </si>
  <si>
    <t>167175-040</t>
  </si>
  <si>
    <t>CALLED OFF 1/17 PER UR CONTROL</t>
  </si>
  <si>
    <t>25099532</t>
  </si>
  <si>
    <t>167175-062</t>
  </si>
  <si>
    <t>DAY RENTAL</t>
  </si>
  <si>
    <t>40' ART BOOM LIFT</t>
  </si>
  <si>
    <t>N70564</t>
  </si>
  <si>
    <t>172098-001</t>
  </si>
  <si>
    <t>CALLED OFF 5/23 PER UR CONTROL</t>
  </si>
  <si>
    <t>25711144</t>
  </si>
  <si>
    <t>838994</t>
  </si>
  <si>
    <t>172015-003</t>
  </si>
  <si>
    <t>2206</t>
  </si>
  <si>
    <t>172030-002</t>
  </si>
  <si>
    <t>CALLED OFF 3/2 PER EMAIL TO JOHN</t>
  </si>
  <si>
    <t>172030-006</t>
  </si>
  <si>
    <t>GOC40427</t>
  </si>
  <si>
    <t>70001126/001</t>
  </si>
  <si>
    <t>CALLED OFF 4/16 PER EMAIL TO BILLING</t>
  </si>
  <si>
    <t>634634</t>
  </si>
  <si>
    <t>70001126/005</t>
  </si>
  <si>
    <t>CALLED OFF 8/21 ONLINE</t>
  </si>
  <si>
    <t>13305139</t>
  </si>
  <si>
    <t>70001126/015</t>
  </si>
  <si>
    <t>CALLED OFF 11/1 PER EMAIL TO JACOB</t>
  </si>
  <si>
    <t xml:space="preserve">6K LULL </t>
  </si>
  <si>
    <t>70001126/021</t>
  </si>
  <si>
    <t>CALLED OFF 11/26 PER EMAIL TO CASEY</t>
  </si>
  <si>
    <t>SC00534D</t>
  </si>
  <si>
    <t>172048-002</t>
  </si>
  <si>
    <t>CALLED OFF 5/1 PER EMAIL TO TELISA</t>
  </si>
  <si>
    <t>19' Scissor</t>
  </si>
  <si>
    <t>868005</t>
  </si>
  <si>
    <t>161012-020A</t>
  </si>
  <si>
    <t>530940</t>
  </si>
  <si>
    <t>161012-045</t>
  </si>
  <si>
    <t>CALLED OFF 9/17 PER WEBSITE</t>
  </si>
  <si>
    <t>13420654</t>
  </si>
  <si>
    <t>40' Container</t>
  </si>
  <si>
    <t>SC1689</t>
  </si>
  <si>
    <t>C16KY01012-069</t>
  </si>
  <si>
    <t>SC01798</t>
  </si>
  <si>
    <t>C16KY01012/070</t>
  </si>
  <si>
    <t>40' SCISSOR</t>
  </si>
  <si>
    <t>628713</t>
  </si>
  <si>
    <t>C16KY01012/082</t>
  </si>
  <si>
    <t>602566</t>
  </si>
  <si>
    <t>70002664/004</t>
  </si>
  <si>
    <t>34' art boom lift</t>
  </si>
  <si>
    <t>10049944</t>
  </si>
  <si>
    <t>C20012</t>
  </si>
  <si>
    <t>181000-008</t>
  </si>
  <si>
    <t>C20203</t>
  </si>
  <si>
    <t>C18KY01000/037</t>
  </si>
  <si>
    <t>429478</t>
  </si>
  <si>
    <t>C18KY01000/050</t>
  </si>
  <si>
    <t>CALLED OFF 3/8 PER EMAIL TO JACOB</t>
  </si>
  <si>
    <t>26' OFFICE TRAILER/PH 2</t>
  </si>
  <si>
    <t>T-1366</t>
  </si>
  <si>
    <t>171000-001</t>
  </si>
  <si>
    <t>CALLED OFF 12/11 PER EMAIL TO TELISA</t>
  </si>
  <si>
    <t>26948280</t>
  </si>
  <si>
    <t>10033925</t>
  </si>
  <si>
    <t>171000-010</t>
  </si>
  <si>
    <t>CALLED OFF 1/13 PER UR CONTROL</t>
  </si>
  <si>
    <t>25085379</t>
  </si>
  <si>
    <t>20' CONTAINER/PH 2</t>
  </si>
  <si>
    <t>SC01907</t>
  </si>
  <si>
    <t>171000-027</t>
  </si>
  <si>
    <t>CALLED OFF 10/10 PER EMAIL TO TELISA</t>
  </si>
  <si>
    <t>618203</t>
  </si>
  <si>
    <t>171000-031</t>
  </si>
  <si>
    <t>CALLED OFF 3/24 PER UR CONTROL</t>
  </si>
  <si>
    <t>25404989</t>
  </si>
  <si>
    <t>40' TUNNEL CONTAINER/PH 2</t>
  </si>
  <si>
    <t>SC00584D</t>
  </si>
  <si>
    <t>171000-033</t>
  </si>
  <si>
    <t>10491183</t>
  </si>
  <si>
    <t>171000-038</t>
  </si>
  <si>
    <t>CALLED OFF 8/9 PER UR CONTROL</t>
  </si>
  <si>
    <t>26124693</t>
  </si>
  <si>
    <t>10480702</t>
  </si>
  <si>
    <t>171000-039</t>
  </si>
  <si>
    <t>CALLED OFF 3/13 PER UR CONTROL</t>
  </si>
  <si>
    <t>25348484</t>
  </si>
  <si>
    <t>10338763</t>
  </si>
  <si>
    <t>171000-047</t>
  </si>
  <si>
    <t>25358474</t>
  </si>
  <si>
    <t>10409650</t>
  </si>
  <si>
    <t>171000-060</t>
  </si>
  <si>
    <t>CALLED OFF 6/2 PER UR CONTROL F/6/5</t>
  </si>
  <si>
    <t>25765949</t>
  </si>
  <si>
    <t>10107268</t>
  </si>
  <si>
    <t>171000-061</t>
  </si>
  <si>
    <t>CALLED OFF 6/27 PER EMAIL TO SHANE</t>
  </si>
  <si>
    <t>1217719</t>
  </si>
  <si>
    <t>171000-065</t>
  </si>
  <si>
    <t>CALLED OFF 9/18 PER UR CONTROL</t>
  </si>
  <si>
    <t>26337869</t>
  </si>
  <si>
    <t>45' ELECTRIC BOOM/34/22 BOOM/PH 2</t>
  </si>
  <si>
    <t>1194352</t>
  </si>
  <si>
    <t>171000-071</t>
  </si>
  <si>
    <t>CALLED OFF 10/26 PER UR CONTROL</t>
  </si>
  <si>
    <t>28687248</t>
  </si>
  <si>
    <t>10046187</t>
  </si>
  <si>
    <t>171000-079</t>
  </si>
  <si>
    <t>CALLED OFF 5/2 PER UR CONTROL</t>
  </si>
  <si>
    <t>25595186</t>
  </si>
  <si>
    <t>10506415</t>
  </si>
  <si>
    <t>171000-080</t>
  </si>
  <si>
    <t>25595218</t>
  </si>
  <si>
    <t>60' ART BOOM/PH 2</t>
  </si>
  <si>
    <t>171000-085</t>
  </si>
  <si>
    <t>CALLED OFF 11/13 PER EMAIL TO MIKE GASH</t>
  </si>
  <si>
    <t>10032404</t>
  </si>
  <si>
    <t>171000-099</t>
  </si>
  <si>
    <t>SC01138</t>
  </si>
  <si>
    <t>171000-121</t>
  </si>
  <si>
    <t>CALLED OFF 6/19 PER EMAIL TO TELISA</t>
  </si>
  <si>
    <t>10357289</t>
  </si>
  <si>
    <t>171000-138</t>
  </si>
  <si>
    <t>26124679</t>
  </si>
  <si>
    <t>1158134</t>
  </si>
  <si>
    <t>171010-011</t>
  </si>
  <si>
    <t>CALLED OFF 8/29 PER UR CONTROL</t>
  </si>
  <si>
    <t>28321438</t>
  </si>
  <si>
    <t>10X40 OFFICE TRAILER</t>
  </si>
  <si>
    <t>MMS08-5480</t>
  </si>
  <si>
    <t>171010-023</t>
  </si>
  <si>
    <t>CALLED OFF 10/15 PER EMAIL TO CRAIG</t>
  </si>
  <si>
    <t>C20047</t>
  </si>
  <si>
    <t>171010-027</t>
  </si>
  <si>
    <t>CALLED OFF 11/20 PER EMAIL TO CRAIG</t>
  </si>
  <si>
    <t>32' SCISSOR/PH3</t>
  </si>
  <si>
    <t>10467599</t>
  </si>
  <si>
    <t>171010-037</t>
  </si>
  <si>
    <t>CALLED OFF 8/20 PER UR CONTROL</t>
  </si>
  <si>
    <t>28255213</t>
  </si>
  <si>
    <t xml:space="preserve">32' SCISSOR/PH2 </t>
  </si>
  <si>
    <t>427210</t>
  </si>
  <si>
    <t>171010-047</t>
  </si>
  <si>
    <t>CALLED OFF 8/6 PER EMAIL TO JACOB</t>
  </si>
  <si>
    <t>19' SCISSOR/PH2</t>
  </si>
  <si>
    <t>643495</t>
  </si>
  <si>
    <t>171010-048</t>
  </si>
  <si>
    <t>CALLED OFF 3/13 PER EMAIL TO MIKE</t>
  </si>
  <si>
    <t>520333</t>
  </si>
  <si>
    <t>171010-049</t>
  </si>
  <si>
    <t>390157</t>
  </si>
  <si>
    <t>171010-066</t>
  </si>
  <si>
    <t>CALLED OFF 7/2 PER ONLINE</t>
  </si>
  <si>
    <t>13079809</t>
  </si>
  <si>
    <t>171010-067</t>
  </si>
  <si>
    <t>CALLED OFF 3/29 PER EMAIL TO SHANE</t>
  </si>
  <si>
    <t>10584292</t>
  </si>
  <si>
    <t>171010-077</t>
  </si>
  <si>
    <t>28321463</t>
  </si>
  <si>
    <t>579194</t>
  </si>
  <si>
    <t>C17KY01010/006</t>
  </si>
  <si>
    <t>738859</t>
  </si>
  <si>
    <t>C17KY01010/007</t>
  </si>
  <si>
    <t>CALLED OFF 10/8 PER EMAIL TO JACOB</t>
  </si>
  <si>
    <t xml:space="preserve">2 - 300KW GENERATOR </t>
  </si>
  <si>
    <t>C17KY01010/028</t>
  </si>
  <si>
    <t>40' CONTAINER PH3</t>
  </si>
  <si>
    <t>SC1766</t>
  </si>
  <si>
    <t>182088-002</t>
  </si>
  <si>
    <t>CALLED OFF 917 F/9/24 PER EMAIL TO TELISA</t>
  </si>
  <si>
    <t>26' SCISSOR/PH 3</t>
  </si>
  <si>
    <t>10019211</t>
  </si>
  <si>
    <t>182088-003</t>
  </si>
  <si>
    <t>CALLED OFF 9/11 PER UR CONTROL</t>
  </si>
  <si>
    <t>28392615</t>
  </si>
  <si>
    <t>20' 1-MAN /PH 3</t>
  </si>
  <si>
    <t>10238240</t>
  </si>
  <si>
    <t>182088-004</t>
  </si>
  <si>
    <t>28392625</t>
  </si>
  <si>
    <t xml:space="preserve">20' 1-MAN/PH3 </t>
  </si>
  <si>
    <t>10358709</t>
  </si>
  <si>
    <t>182088-005</t>
  </si>
  <si>
    <t>CALLED OFF 9/17 PER UR CONTROL</t>
  </si>
  <si>
    <t>28428172</t>
  </si>
  <si>
    <t>901155</t>
  </si>
  <si>
    <t>182088-018</t>
  </si>
  <si>
    <t>CALLED OFF ONLINE 9/11</t>
  </si>
  <si>
    <t>13396491</t>
  </si>
  <si>
    <t>6830-102631</t>
  </si>
  <si>
    <t>S18KY12088/008</t>
  </si>
  <si>
    <t>CALLED OFF 9/11 PER EMAIL TO CASEY</t>
  </si>
  <si>
    <t>BS20ACYX6011</t>
  </si>
  <si>
    <t>171005-003</t>
  </si>
  <si>
    <t>CALLED OFF 4/10 PER EMAIL TO FARRAH</t>
  </si>
  <si>
    <t>44788</t>
  </si>
  <si>
    <t>171005-010</t>
  </si>
  <si>
    <t>CALLED OFF 6/18 PER EMAIL TO GARY</t>
  </si>
  <si>
    <t>AS40HYU082</t>
  </si>
  <si>
    <t>171005-013</t>
  </si>
  <si>
    <t>CALLED OFF 6/18 PER EMAIL TO FARRAH</t>
  </si>
  <si>
    <t>509657-4DD</t>
  </si>
  <si>
    <t>171005-020</t>
  </si>
  <si>
    <t>CALLED OFF 11/13 PER EMAIL TO KIRK</t>
  </si>
  <si>
    <t>897792-0DD</t>
  </si>
  <si>
    <t>171005-023</t>
  </si>
  <si>
    <t>681863-3DD</t>
  </si>
  <si>
    <t>171005-024</t>
  </si>
  <si>
    <t>CALLED OFF 12/11 PER EMAIL TO KIRK</t>
  </si>
  <si>
    <t>680097-5DD</t>
  </si>
  <si>
    <t>171005-025</t>
  </si>
  <si>
    <t>135424</t>
  </si>
  <si>
    <t>171005-043</t>
  </si>
  <si>
    <t>CALLED OFF 5/7 PER EMAIL TO LOUIE</t>
  </si>
  <si>
    <t>135847</t>
  </si>
  <si>
    <t>171005-044</t>
  </si>
  <si>
    <t>CALLED OFF 6/18 PER EMAIL TO LOUIE</t>
  </si>
  <si>
    <t>190815</t>
  </si>
  <si>
    <t>171005-059</t>
  </si>
  <si>
    <t>88934</t>
  </si>
  <si>
    <t>171005-078</t>
  </si>
  <si>
    <t>163801</t>
  </si>
  <si>
    <t>171005-086</t>
  </si>
  <si>
    <t>165435</t>
  </si>
  <si>
    <t>171005-087</t>
  </si>
  <si>
    <t>135740</t>
  </si>
  <si>
    <t>171005-088</t>
  </si>
  <si>
    <t>156429</t>
  </si>
  <si>
    <t>171005-103</t>
  </si>
  <si>
    <t>CALLED OFF 2/23 PER EMAIL TO LOUIE</t>
  </si>
  <si>
    <t>4-PORTA JOHNS T&amp;M</t>
  </si>
  <si>
    <t>171005-121</t>
  </si>
  <si>
    <t>CALLED OFF 5/7 PER EMAIL TO ELVA</t>
  </si>
  <si>
    <t>10148592</t>
  </si>
  <si>
    <t>171005-156</t>
  </si>
  <si>
    <t>CALLED OFF 6/18 PER UR CONTROL</t>
  </si>
  <si>
    <t>27883838</t>
  </si>
  <si>
    <t>154064</t>
  </si>
  <si>
    <t>C17KY01005/001</t>
  </si>
  <si>
    <t>CALLED OFF 4/9 PER JASPER'S EMAIL TO LOUIE</t>
  </si>
  <si>
    <t>C17KY01005/018</t>
  </si>
  <si>
    <t>CALLED OFF 4/30/2018 PER TERRYS EMAIL TO LOUIE</t>
  </si>
  <si>
    <t>10060987</t>
  </si>
  <si>
    <t>177185-006</t>
  </si>
  <si>
    <t>CALLED OFF 6/21 PER MATT</t>
  </si>
  <si>
    <t>25861861</t>
  </si>
  <si>
    <t>10141082</t>
  </si>
  <si>
    <t>177185-007</t>
  </si>
  <si>
    <t>25861866</t>
  </si>
  <si>
    <t>10277159</t>
  </si>
  <si>
    <t>177185-013</t>
  </si>
  <si>
    <t>26967613</t>
  </si>
  <si>
    <t>10350331</t>
  </si>
  <si>
    <t>177185-014</t>
  </si>
  <si>
    <t>CALLED OFF 9/1 POER UR CONTROL</t>
  </si>
  <si>
    <t>26256281</t>
  </si>
  <si>
    <t>10638858</t>
  </si>
  <si>
    <t>177185-025</t>
  </si>
  <si>
    <t>26967596</t>
  </si>
  <si>
    <t>JS40LWK0402</t>
  </si>
  <si>
    <t>172102-002</t>
  </si>
  <si>
    <t>CALLED OFF 10/24 PER EMAIL TO FARRAH</t>
  </si>
  <si>
    <t>468607127</t>
  </si>
  <si>
    <t>172102-003</t>
  </si>
  <si>
    <t>CALLED OFF 10/24 PER EMAIL TO JEFF</t>
  </si>
  <si>
    <t>800033990</t>
  </si>
  <si>
    <t>172102-004</t>
  </si>
  <si>
    <t>800063662</t>
  </si>
  <si>
    <t>172102-005</t>
  </si>
  <si>
    <t>N95987</t>
  </si>
  <si>
    <t>172102-026</t>
  </si>
  <si>
    <t>656918</t>
  </si>
  <si>
    <t>172102-027</t>
  </si>
  <si>
    <t xml:space="preserve">SCAFFOLDING </t>
  </si>
  <si>
    <t>172102-030</t>
  </si>
  <si>
    <t>10238616</t>
  </si>
  <si>
    <t>172151-001</t>
  </si>
  <si>
    <t>25941392</t>
  </si>
  <si>
    <t>PASSENGER VAN</t>
  </si>
  <si>
    <t>10053671</t>
  </si>
  <si>
    <t>172151-002</t>
  </si>
  <si>
    <t>CALLED OFF 7/11 F/7/14 PER UR CONTROL</t>
  </si>
  <si>
    <t>25963474</t>
  </si>
  <si>
    <t>10382794</t>
  </si>
  <si>
    <t>172151-003</t>
  </si>
  <si>
    <t>25941407</t>
  </si>
  <si>
    <t>876315RA</t>
  </si>
  <si>
    <t>172151-010</t>
  </si>
  <si>
    <t>CALLED OFF 7/10 PER UR CONTROL</t>
  </si>
  <si>
    <t>25951409</t>
  </si>
  <si>
    <t>873636</t>
  </si>
  <si>
    <t>172176-001</t>
  </si>
  <si>
    <t>CALLED OFF 8/21 PER UR CONTROL</t>
  </si>
  <si>
    <t>26186126</t>
  </si>
  <si>
    <t>10248772</t>
  </si>
  <si>
    <t>172176-002</t>
  </si>
  <si>
    <t>CALLED OFF 8/3 PER GALE'S TEXT TO SHANE</t>
  </si>
  <si>
    <t>10501901</t>
  </si>
  <si>
    <t>172176-015</t>
  </si>
  <si>
    <t>26297216</t>
  </si>
  <si>
    <t xml:space="preserve">PIPE THREADER </t>
  </si>
  <si>
    <t>850646</t>
  </si>
  <si>
    <t>172176-023</t>
  </si>
  <si>
    <t>CALLED OFF 9/12 PER UR CONTROL</t>
  </si>
  <si>
    <t>26302811</t>
  </si>
  <si>
    <t>681346</t>
  </si>
  <si>
    <t>172183-001</t>
  </si>
  <si>
    <t>CALLED OFF 8/7</t>
  </si>
  <si>
    <t>555475</t>
  </si>
  <si>
    <t>173183-002</t>
  </si>
  <si>
    <t>538681</t>
  </si>
  <si>
    <t>70001282/003</t>
  </si>
  <si>
    <t>618584</t>
  </si>
  <si>
    <t>70001802/002</t>
  </si>
  <si>
    <t>CALLED OFF 10/25</t>
  </si>
  <si>
    <t>26' ELECTRIC SCISSOR</t>
  </si>
  <si>
    <t>100022870</t>
  </si>
  <si>
    <t>70001802/004</t>
  </si>
  <si>
    <t>369383</t>
  </si>
  <si>
    <t>172148-010</t>
  </si>
  <si>
    <t>Called off 10/19</t>
  </si>
  <si>
    <t>LS40NNJ2923</t>
  </si>
  <si>
    <t>172220-001</t>
  </si>
  <si>
    <t>CALLED OFF 3/6 PER EMAIL TO FARRAH</t>
  </si>
  <si>
    <t>747424</t>
  </si>
  <si>
    <t>172220-008</t>
  </si>
  <si>
    <t>CALLED OFF 4/10 ONLINE</t>
  </si>
  <si>
    <t>000012731423</t>
  </si>
  <si>
    <t>428884</t>
  </si>
  <si>
    <t>172220-009</t>
  </si>
  <si>
    <t xml:space="preserve">CALLED OFF 3/19 ONLINE </t>
  </si>
  <si>
    <t>000012649473</t>
  </si>
  <si>
    <t>817361</t>
  </si>
  <si>
    <t>172220-015</t>
  </si>
  <si>
    <t>000012731420</t>
  </si>
  <si>
    <t>157333-002</t>
  </si>
  <si>
    <t>157333-003</t>
  </si>
  <si>
    <t>1212673</t>
  </si>
  <si>
    <t>167077-007</t>
  </si>
  <si>
    <t>CALLED OFF 7/18 PER PAUL'S EMAIL TO BRANNON</t>
  </si>
  <si>
    <t>1208280</t>
  </si>
  <si>
    <t>167077-017</t>
  </si>
  <si>
    <t>CALLED OFF 7/26 PER PAUL'S EMAIL TO BRANNON</t>
  </si>
  <si>
    <t>10268096</t>
  </si>
  <si>
    <t>167077-018</t>
  </si>
  <si>
    <t>919766</t>
  </si>
  <si>
    <t>167077-021</t>
  </si>
  <si>
    <t>CALLED OFF 7/12 PER UR CONTROL</t>
  </si>
  <si>
    <t>24186952</t>
  </si>
  <si>
    <t>1042592</t>
  </si>
  <si>
    <t>70002304/009</t>
  </si>
  <si>
    <t>366457</t>
  </si>
  <si>
    <t>70002304/013</t>
  </si>
  <si>
    <t>CALLED OFF ONLINE 8/19</t>
  </si>
  <si>
    <t>14956282</t>
  </si>
  <si>
    <t>10111850</t>
  </si>
  <si>
    <t>70001559/003</t>
  </si>
  <si>
    <t>CALLED OFF RENT 8/28 UR CONTROL</t>
  </si>
  <si>
    <t>28311449</t>
  </si>
  <si>
    <t>34' ART LIFT</t>
  </si>
  <si>
    <t>10598118</t>
  </si>
  <si>
    <t>70001559/004</t>
  </si>
  <si>
    <t>SWAPPED TO PO# 70001649/001 ON 8/28</t>
  </si>
  <si>
    <t>10248778</t>
  </si>
  <si>
    <t>70001559/005</t>
  </si>
  <si>
    <t>SWAPPED TO PO# 70001649/002 ON 8/28</t>
  </si>
  <si>
    <t>1214784</t>
  </si>
  <si>
    <t>70001559/006</t>
  </si>
  <si>
    <t>SWAPPED TO PO# 70001649/003 ON 8/28</t>
  </si>
  <si>
    <t>CART</t>
  </si>
  <si>
    <t>10286625</t>
  </si>
  <si>
    <t>70001559/018</t>
  </si>
  <si>
    <t>SWAPPED TO PO# 70001649/004 ON 8/28</t>
  </si>
  <si>
    <t>70001649/001</t>
  </si>
  <si>
    <t>CALLED OFF 1/7 PER UR CONTROL</t>
  </si>
  <si>
    <t>29127789</t>
  </si>
  <si>
    <t>70001649/002</t>
  </si>
  <si>
    <t>29127799</t>
  </si>
  <si>
    <t>70001649/003</t>
  </si>
  <si>
    <t>29127811</t>
  </si>
  <si>
    <t>70001649/004</t>
  </si>
  <si>
    <t>29127815</t>
  </si>
  <si>
    <t>10493528</t>
  </si>
  <si>
    <t>70002796/002</t>
  </si>
  <si>
    <t>70003027/002</t>
  </si>
  <si>
    <t>CALLED OFF APPROX 3/3</t>
  </si>
  <si>
    <t>70003027/009</t>
  </si>
  <si>
    <t>SWAPPED TO PO# 70003447/001 ON 4/1</t>
  </si>
  <si>
    <t>10239350</t>
  </si>
  <si>
    <t>70003446/001</t>
  </si>
  <si>
    <t>CALLED OFF 3/12 PER UR CONTROL</t>
  </si>
  <si>
    <t>29517615</t>
  </si>
  <si>
    <t>70003447/001</t>
  </si>
  <si>
    <t>953947</t>
  </si>
  <si>
    <t>70003400/001</t>
  </si>
  <si>
    <t>CALLED OFF ONLINE 5/22</t>
  </si>
  <si>
    <t>14522544</t>
  </si>
  <si>
    <t>38825</t>
  </si>
  <si>
    <t>70003558/001</t>
  </si>
  <si>
    <t xml:space="preserve"> </t>
  </si>
  <si>
    <t>30' SCISSOR</t>
  </si>
  <si>
    <t>0070029</t>
  </si>
  <si>
    <t>T18KY17122/001</t>
  </si>
  <si>
    <t>CALLED OFF 5/1 PER GRACE'S EMAIL TO MIKE G.</t>
  </si>
  <si>
    <t>N85667</t>
  </si>
  <si>
    <t>182074-005</t>
  </si>
  <si>
    <t>CALLED OFF 4/16</t>
  </si>
  <si>
    <t>10272235</t>
  </si>
  <si>
    <t>182074-006</t>
  </si>
  <si>
    <t>10134594</t>
  </si>
  <si>
    <t>182074-008</t>
  </si>
  <si>
    <t>10066009</t>
  </si>
  <si>
    <t>182074-009</t>
  </si>
  <si>
    <t>N94544</t>
  </si>
  <si>
    <t>182074-012</t>
  </si>
  <si>
    <t>10511806</t>
  </si>
  <si>
    <t>182074-030</t>
  </si>
  <si>
    <t>932361</t>
  </si>
  <si>
    <t>70001614/001</t>
  </si>
  <si>
    <t>CALLED OFF 8/1 PER EMAIL TO JACOB</t>
  </si>
  <si>
    <t>1003694</t>
  </si>
  <si>
    <t>70001614/002</t>
  </si>
  <si>
    <t>847915</t>
  </si>
  <si>
    <t>70001614/003</t>
  </si>
  <si>
    <t>CALLED OFF 11/19 PER EMAIL TO JACOB</t>
  </si>
  <si>
    <t>10042477</t>
  </si>
  <si>
    <t>70001614/004</t>
  </si>
  <si>
    <t>5K FORKLIFT</t>
  </si>
  <si>
    <t>10042750</t>
  </si>
  <si>
    <t>70001614/006</t>
  </si>
  <si>
    <t>60' STR BOOM LIFT</t>
  </si>
  <si>
    <t>596173</t>
  </si>
  <si>
    <t xml:space="preserve">40' SCISSOR </t>
  </si>
  <si>
    <t>874867</t>
  </si>
  <si>
    <t>1817044-02</t>
  </si>
  <si>
    <t>CALLED OFF 2/13 PER EMAIL TO MIKE</t>
  </si>
  <si>
    <t>882048</t>
  </si>
  <si>
    <t>1817044-03</t>
  </si>
  <si>
    <t>444161</t>
  </si>
  <si>
    <t>70002302/002</t>
  </si>
  <si>
    <t>CALLED OFF 4/8 ONLINE</t>
  </si>
  <si>
    <t>14313509</t>
  </si>
  <si>
    <t>AS40KYW357</t>
  </si>
  <si>
    <t>171012-005</t>
  </si>
  <si>
    <t>CALLED OFF 11/5 PER EMAIL TO FARRAH</t>
  </si>
  <si>
    <t>107663</t>
  </si>
  <si>
    <t>1817128-03</t>
  </si>
  <si>
    <t>CALLED OFF 5/9 PER ONLINE</t>
  </si>
  <si>
    <t>000012860411</t>
  </si>
  <si>
    <t>621008</t>
  </si>
  <si>
    <t>1817128-04</t>
  </si>
  <si>
    <t>CALLED OFF 5/24 PER ONLINE</t>
  </si>
  <si>
    <t>000012925280</t>
  </si>
  <si>
    <t>679714</t>
  </si>
  <si>
    <t>T17KY17004/002</t>
  </si>
  <si>
    <t>CALLED OFF 4/16 PER EMAIL TO MIKE</t>
  </si>
  <si>
    <t>679715</t>
  </si>
  <si>
    <t>T17KY17004/003</t>
  </si>
  <si>
    <t>658012</t>
  </si>
  <si>
    <t>T17KY17004/004</t>
  </si>
  <si>
    <t>CALLED OFF 6/28 PER ONLINE</t>
  </si>
  <si>
    <t>13070805</t>
  </si>
  <si>
    <t>763558</t>
  </si>
  <si>
    <t>T17KY17004/005</t>
  </si>
  <si>
    <t>CALLED OFF 5/21 PER EMAIL TO MIKE</t>
  </si>
  <si>
    <t>817639</t>
  </si>
  <si>
    <t>T17KY17004/016</t>
  </si>
  <si>
    <t>13070808</t>
  </si>
  <si>
    <t>651835</t>
  </si>
  <si>
    <t>70002056/002</t>
  </si>
  <si>
    <t>CALLED OFF 3/11 PER ONLINE</t>
  </si>
  <si>
    <t>14183323</t>
  </si>
  <si>
    <t>585153</t>
  </si>
  <si>
    <t>70001407/009</t>
  </si>
  <si>
    <t>CALLED OFF 11/29 PER EMAIL TO JACOB</t>
  </si>
  <si>
    <t>439000</t>
  </si>
  <si>
    <t>T18KY17038/006</t>
  </si>
  <si>
    <t>CALLED OFF 7/5 PER ONLINE</t>
  </si>
  <si>
    <t>13092798</t>
  </si>
  <si>
    <t>837191</t>
  </si>
  <si>
    <t>70001179/005</t>
  </si>
  <si>
    <t>GSC01117</t>
  </si>
  <si>
    <t>S19KY12002/001</t>
  </si>
  <si>
    <t>CALLED OFF 10/14 PER EMAIL TO STEVE</t>
  </si>
  <si>
    <t>901600</t>
  </si>
  <si>
    <t>S19KY12002/006</t>
  </si>
  <si>
    <t>31006230</t>
  </si>
  <si>
    <t>10612277</t>
  </si>
  <si>
    <t>S19KY12002/007</t>
  </si>
  <si>
    <t>CALLED OFF 7/23 PER UR CONTROL</t>
  </si>
  <si>
    <t>30413181</t>
  </si>
  <si>
    <t>10037341</t>
  </si>
  <si>
    <t>S19KY12002/024</t>
  </si>
  <si>
    <t>31006246</t>
  </si>
  <si>
    <t>9133188</t>
  </si>
  <si>
    <t>S19KY12002/025</t>
  </si>
  <si>
    <t>31006258</t>
  </si>
  <si>
    <t>10264490</t>
  </si>
  <si>
    <t>S19KY12002/031</t>
  </si>
  <si>
    <t>CALLED OFF 10/16 PER JO</t>
  </si>
  <si>
    <t>SC2037</t>
  </si>
  <si>
    <t>70001302/008</t>
  </si>
  <si>
    <t>CALLED OFF 12/7 PER EMAIL TO BRIAN</t>
  </si>
  <si>
    <t>10009457</t>
  </si>
  <si>
    <t>70001980/003</t>
  </si>
  <si>
    <t xml:space="preserve">536292 </t>
  </si>
  <si>
    <t>70002530/003</t>
  </si>
  <si>
    <t>CALLED OFF 2/28 PER EMAIL TO JACOB</t>
  </si>
  <si>
    <t>840006</t>
  </si>
  <si>
    <t>70002530/007</t>
  </si>
  <si>
    <t>CALLED OFF 3/5 PER ONLINE</t>
  </si>
  <si>
    <t>14156766</t>
  </si>
  <si>
    <t>462875</t>
  </si>
  <si>
    <t>70002530/010</t>
  </si>
  <si>
    <t>CALLED OFF ONLINE 5/13</t>
  </si>
  <si>
    <t>14475513</t>
  </si>
  <si>
    <t>1085796</t>
  </si>
  <si>
    <t>70002823/002</t>
  </si>
  <si>
    <t>CALLED OFF 4/10</t>
  </si>
  <si>
    <t>1086731</t>
  </si>
  <si>
    <t>70002823/003</t>
  </si>
  <si>
    <t>CALLED OFF 5/31 PER EMAIL TO JACOB</t>
  </si>
  <si>
    <t>1086801</t>
  </si>
  <si>
    <t>70002823/004</t>
  </si>
  <si>
    <t>40' NARROW SCISSOR</t>
  </si>
  <si>
    <t>10538669</t>
  </si>
  <si>
    <t>70004358/003</t>
  </si>
  <si>
    <t>30820885</t>
  </si>
  <si>
    <t>45' ELECTRIC ART BOOM</t>
  </si>
  <si>
    <t xml:space="preserve">10183932 </t>
  </si>
  <si>
    <t>70003848/002</t>
  </si>
  <si>
    <t>536019</t>
  </si>
  <si>
    <t>70003848/004</t>
  </si>
  <si>
    <t>CALLED OFF 9/24 ONLINE</t>
  </si>
  <si>
    <t>15140311</t>
  </si>
  <si>
    <t>712305</t>
  </si>
  <si>
    <t>70004500/003</t>
  </si>
  <si>
    <t>CALLED OFF 12/2 ONLINE</t>
  </si>
  <si>
    <t>15492564</t>
  </si>
  <si>
    <t>627616</t>
  </si>
  <si>
    <t>177127-004</t>
  </si>
  <si>
    <t>CALLED OFF 4/12 PER EMAIL TO PAUL</t>
  </si>
  <si>
    <t>442793</t>
  </si>
  <si>
    <t>177127-005</t>
  </si>
  <si>
    <t>897899</t>
  </si>
  <si>
    <t>177127-007</t>
  </si>
  <si>
    <t>11576537</t>
  </si>
  <si>
    <t>829418</t>
  </si>
  <si>
    <t>177127-008</t>
  </si>
  <si>
    <t>11576540</t>
  </si>
  <si>
    <t>N74775</t>
  </si>
  <si>
    <t>177127-016</t>
  </si>
  <si>
    <t>CALLED OFF 6/15 PER UR CONTROL</t>
  </si>
  <si>
    <t>25832657</t>
  </si>
  <si>
    <t xml:space="preserve">40' ART BOOM </t>
  </si>
  <si>
    <t>485143</t>
  </si>
  <si>
    <t>70003730/003</t>
  </si>
  <si>
    <t>CALLED OFF 4/24 ONLINE</t>
  </si>
  <si>
    <t>16139505</t>
  </si>
  <si>
    <t>972071</t>
  </si>
  <si>
    <t>70003730/005</t>
  </si>
  <si>
    <t>16139508</t>
  </si>
  <si>
    <t>Column1</t>
  </si>
  <si>
    <t>COMPLETE</t>
  </si>
  <si>
    <t>NOTES</t>
  </si>
  <si>
    <t xml:space="preserve">70KVA GENERATOR </t>
  </si>
  <si>
    <t>862091RA</t>
  </si>
  <si>
    <t>1000008/001</t>
  </si>
  <si>
    <t>B06851BLA</t>
  </si>
  <si>
    <t>1000008/002</t>
  </si>
  <si>
    <t>CALLED OFF 2/2 PER UR CONTROL [FINAL INVOICE 02/05/21 [DC]</t>
  </si>
  <si>
    <t>33967243</t>
  </si>
  <si>
    <t>10495959</t>
  </si>
  <si>
    <t>1000008/003</t>
  </si>
  <si>
    <t>PICKED UP 4/2 [FINAL INVOICE 04/02/21 [DC]</t>
  </si>
  <si>
    <t>JS40ABZK8024</t>
  </si>
  <si>
    <t>1000008/004</t>
  </si>
  <si>
    <t>JS40ACZK8040</t>
  </si>
  <si>
    <t>1000008/005</t>
  </si>
  <si>
    <t>LS40LNJ1403</t>
  </si>
  <si>
    <t>1000008/006</t>
  </si>
  <si>
    <t>CT40IXK509</t>
  </si>
  <si>
    <t>1000008/007</t>
  </si>
  <si>
    <t>60X24 OFFICE TRAILER</t>
  </si>
  <si>
    <t>CPX-98901</t>
  </si>
  <si>
    <t>1000008/008</t>
  </si>
  <si>
    <t>WILLIAMS SCOTSMAN</t>
  </si>
  <si>
    <t>1000008/020</t>
  </si>
  <si>
    <t>10226434</t>
  </si>
  <si>
    <t>1000008/023</t>
  </si>
  <si>
    <t>CALLED OFF 3/23 PER UR CONTROL [FINAL INVOICE 03/24/21 [DC]</t>
  </si>
  <si>
    <t xml:space="preserve">34255666 </t>
  </si>
  <si>
    <t>1000008/028</t>
  </si>
  <si>
    <t>1000008/029</t>
  </si>
  <si>
    <t>1000008/031</t>
  </si>
  <si>
    <t>PM</t>
  </si>
  <si>
    <t>Mark Hodges</t>
  </si>
  <si>
    <t>Super</t>
  </si>
  <si>
    <t>5000LB WAREHOUSE FORKLIFT</t>
  </si>
  <si>
    <t>10275744</t>
  </si>
  <si>
    <t>1000027/002</t>
  </si>
  <si>
    <t>3246 SCISSOR LIFT</t>
  </si>
  <si>
    <t>10365241</t>
  </si>
  <si>
    <t>1000027/003</t>
  </si>
  <si>
    <t>CALLED OFF 3/19 ONLINE</t>
  </si>
  <si>
    <t xml:space="preserve">34237039 </t>
  </si>
  <si>
    <t>18108BLA</t>
  </si>
  <si>
    <t>1000027/004</t>
  </si>
  <si>
    <t>CALLED OFF 11/9 ONLINE</t>
  </si>
  <si>
    <t>33473319</t>
  </si>
  <si>
    <t>10137050</t>
  </si>
  <si>
    <t>1000027/009</t>
  </si>
  <si>
    <t>CALLED OFF 2/22 ONLINE</t>
  </si>
  <si>
    <t xml:space="preserve">34071340 </t>
  </si>
  <si>
    <t>10465574</t>
  </si>
  <si>
    <t>1000027/010</t>
  </si>
  <si>
    <t xml:space="preserve">34071363 </t>
  </si>
  <si>
    <t>10515104</t>
  </si>
  <si>
    <t>1000027/011</t>
  </si>
  <si>
    <t>CALLED OFF 3/3 ONLINE</t>
  </si>
  <si>
    <t xml:space="preserve">34130037 </t>
  </si>
  <si>
    <t>10516184</t>
  </si>
  <si>
    <t>1000027/019</t>
  </si>
  <si>
    <t>33473305</t>
  </si>
  <si>
    <t>10178952</t>
  </si>
  <si>
    <t>1000027/020</t>
  </si>
  <si>
    <t xml:space="preserve">34130055 </t>
  </si>
  <si>
    <t>10600806</t>
  </si>
  <si>
    <t>1000027/026</t>
  </si>
  <si>
    <t>10728796</t>
  </si>
  <si>
    <t>1000027/027</t>
  </si>
  <si>
    <t>10240402</t>
  </si>
  <si>
    <t>1000027/055</t>
  </si>
  <si>
    <t>CALLED OFF 1/20 PER UR CONTROL</t>
  </si>
  <si>
    <t>33890753</t>
  </si>
  <si>
    <t>10178957</t>
  </si>
  <si>
    <t>1000027/056</t>
  </si>
  <si>
    <t>33890761</t>
  </si>
  <si>
    <t>10401528</t>
  </si>
  <si>
    <t>1000027/057</t>
  </si>
  <si>
    <t>33890768</t>
  </si>
  <si>
    <t>10413721</t>
  </si>
  <si>
    <t>1000027/058</t>
  </si>
  <si>
    <t>33890775</t>
  </si>
  <si>
    <t>Steve Breeds</t>
  </si>
  <si>
    <t>Charles JAmes</t>
  </si>
  <si>
    <t>Audit Date</t>
  </si>
  <si>
    <t>Audit Completion Date</t>
  </si>
  <si>
    <t>Auditor</t>
  </si>
  <si>
    <t>Job Sheet Color Key</t>
  </si>
  <si>
    <t>Rental color key</t>
  </si>
  <si>
    <t>Vendor Abbrebviation</t>
  </si>
  <si>
    <t>DC</t>
  </si>
  <si>
    <t>Active</t>
  </si>
  <si>
    <t>UR</t>
  </si>
  <si>
    <t>United Rentals</t>
  </si>
  <si>
    <t>JS</t>
  </si>
  <si>
    <t>Publix requested sheet</t>
  </si>
  <si>
    <t>AUDIT PENDING</t>
  </si>
  <si>
    <t>Called off</t>
  </si>
  <si>
    <t>ES</t>
  </si>
  <si>
    <t>Equipment Share</t>
  </si>
  <si>
    <t>NOT ACTIVE</t>
  </si>
  <si>
    <t>Expiring soon/Error</t>
  </si>
  <si>
    <t>MM</t>
  </si>
  <si>
    <t>Mobile Mini</t>
  </si>
  <si>
    <t>Expired-Needs attention</t>
  </si>
  <si>
    <t>HE</t>
  </si>
  <si>
    <t>H&amp;E Equipment</t>
  </si>
  <si>
    <t>Recieved final invoice</t>
  </si>
  <si>
    <t>SB</t>
  </si>
  <si>
    <t>Sunbelt</t>
  </si>
  <si>
    <t>Call offs not coming through procurement</t>
  </si>
  <si>
    <t>Needs info</t>
  </si>
  <si>
    <t>USS</t>
  </si>
  <si>
    <t>United Site Services</t>
  </si>
  <si>
    <t>Info missing (total $/equip #'s)</t>
  </si>
  <si>
    <t>EP</t>
  </si>
  <si>
    <t>Evapar</t>
  </si>
  <si>
    <t>BC</t>
  </si>
  <si>
    <t>Boyd Cat</t>
  </si>
  <si>
    <t>WS</t>
  </si>
  <si>
    <t>Williams Scottsman</t>
  </si>
  <si>
    <t>Publix call offs addressed</t>
  </si>
  <si>
    <t>AH</t>
  </si>
  <si>
    <t>Ahern</t>
  </si>
  <si>
    <t>A1-P</t>
  </si>
  <si>
    <t>A1 Portables</t>
  </si>
  <si>
    <t>A1-R</t>
  </si>
  <si>
    <t>A1 Rent</t>
  </si>
  <si>
    <t>HR</t>
  </si>
  <si>
    <t>Herc Rentals</t>
  </si>
  <si>
    <t>MS</t>
  </si>
  <si>
    <t>Martin Sanitation</t>
  </si>
  <si>
    <t>EF</t>
  </si>
  <si>
    <t>Eagle Fuel</t>
  </si>
  <si>
    <t>BL02-BL92</t>
  </si>
  <si>
    <t>20800277/003</t>
  </si>
  <si>
    <t>C &amp; C</t>
  </si>
  <si>
    <t>JACKSON</t>
  </si>
  <si>
    <t>jackson@ccequipmentrental.com</t>
  </si>
  <si>
    <t>32' SCISSOR NARROW</t>
  </si>
  <si>
    <t>20800277/004</t>
  </si>
  <si>
    <t>15542128DG CALLED OFF 12/8 PER EMAIL TO JACKSON [JS]</t>
  </si>
  <si>
    <t>60' RT BOOM</t>
  </si>
  <si>
    <t>20800277/005</t>
  </si>
  <si>
    <t>ON RENT</t>
  </si>
  <si>
    <t>CALLED OFF VIA</t>
  </si>
  <si>
    <t>CALL OFF REQUESTED BY/DATE</t>
  </si>
  <si>
    <t>VENDOR CONTACT/EMAIL</t>
  </si>
  <si>
    <t>710867</t>
  </si>
  <si>
    <t>1000281/010</t>
  </si>
  <si>
    <t>ONLINE</t>
  </si>
  <si>
    <t>JPERKINS 07/06/22 [DC]</t>
  </si>
  <si>
    <t>x</t>
  </si>
  <si>
    <t>TYLER T</t>
  </si>
  <si>
    <t>650110</t>
  </si>
  <si>
    <t>1000281/011</t>
  </si>
  <si>
    <t>40 ' SCISSOR</t>
  </si>
  <si>
    <t>10116469</t>
  </si>
  <si>
    <t>1000281/021</t>
  </si>
  <si>
    <t>EMAIL TO DBERGER</t>
  </si>
  <si>
    <t>JPERKINS 07/25/22 [DC]</t>
  </si>
  <si>
    <t>10059026</t>
  </si>
  <si>
    <t>1000281/024</t>
  </si>
  <si>
    <t>JPERKINS 06/02/22 [DC]</t>
  </si>
  <si>
    <t>10235691</t>
  </si>
  <si>
    <t>1000281/004</t>
  </si>
  <si>
    <t>JPERKINS 09/08/22 [DC]</t>
  </si>
  <si>
    <t>LIGHT TOWER</t>
  </si>
  <si>
    <t>TBD</t>
  </si>
  <si>
    <t>1000281/032</t>
  </si>
  <si>
    <t>SB ONLINE</t>
  </si>
  <si>
    <t>JPERKINS 08/11/22 [DC]</t>
  </si>
  <si>
    <t>DBERGER</t>
  </si>
  <si>
    <t>32' ELEC SCISSOR</t>
  </si>
  <si>
    <t>623108</t>
  </si>
  <si>
    <t>1000281/033</t>
  </si>
  <si>
    <t>JPERKINS 09/09/22 [DC]</t>
  </si>
  <si>
    <t>1000281/001</t>
  </si>
  <si>
    <t>FARRAH B</t>
  </si>
  <si>
    <t>10199545</t>
  </si>
  <si>
    <t>1000281/002</t>
  </si>
  <si>
    <t>JS40LZK0505</t>
  </si>
  <si>
    <t>1000281/003</t>
  </si>
  <si>
    <t>10200259</t>
  </si>
  <si>
    <t>1000281/006</t>
  </si>
  <si>
    <t>JPERKINS 11/21/22 [DC]</t>
  </si>
  <si>
    <t>ACC-22177</t>
  </si>
  <si>
    <t>1000281/009</t>
  </si>
  <si>
    <t>10299034</t>
  </si>
  <si>
    <t>1000281/046</t>
  </si>
  <si>
    <t>JPERKINS 01/0/23 [DC]</t>
  </si>
  <si>
    <t>X</t>
  </si>
  <si>
    <t>10503827</t>
  </si>
  <si>
    <t>1000281/050</t>
  </si>
  <si>
    <t>NOT RECORDED</t>
  </si>
  <si>
    <t>N/A</t>
  </si>
  <si>
    <t>MSUTTON</t>
  </si>
  <si>
    <t>1000281/051</t>
  </si>
  <si>
    <t>770872</t>
  </si>
  <si>
    <t>1000281/053</t>
  </si>
  <si>
    <t>10037696</t>
  </si>
  <si>
    <t>1000281/054</t>
  </si>
  <si>
    <t>Clark Wheeler</t>
  </si>
  <si>
    <t>Jaspar Perkins</t>
  </si>
  <si>
    <t>DS20NZI1002</t>
  </si>
  <si>
    <t>1000241/009</t>
  </si>
  <si>
    <t>CALLED OFF VIA EMAIL TO FBRAY 04/13/22 PER BHAMILTON [DC]</t>
  </si>
  <si>
    <t>HS20AAZS3036</t>
  </si>
  <si>
    <t>1000241/035</t>
  </si>
  <si>
    <t>Mini Ex</t>
  </si>
  <si>
    <t>11275623</t>
  </si>
  <si>
    <t>1000241/060</t>
  </si>
  <si>
    <t>CALLED OFF VIA URCONTROL PER BHAMILTON 03/17/22 [DC]</t>
  </si>
  <si>
    <t>3627105622</t>
  </si>
  <si>
    <t>1000241/111</t>
  </si>
  <si>
    <t>CALLED OFF VIA URCONTROL PER BHAMILTON 05/17/22 [DC]</t>
  </si>
  <si>
    <t>1000241/199</t>
  </si>
  <si>
    <t>Brandon Hamilton</t>
  </si>
  <si>
    <t>8K EXCAVATOR</t>
  </si>
  <si>
    <t>11189146</t>
  </si>
  <si>
    <t>1000328/006</t>
  </si>
  <si>
    <t>UR CONTROL</t>
  </si>
  <si>
    <t>BHAMILTON 07/05/22 [DC]</t>
  </si>
  <si>
    <t>QS20AEXS3041</t>
  </si>
  <si>
    <t>1000328/014</t>
  </si>
  <si>
    <t>This is marked as complete but is the unit requested for call of</t>
  </si>
  <si>
    <t>ACC-20962</t>
  </si>
  <si>
    <t>1000328/020</t>
  </si>
  <si>
    <t>1000328/149</t>
  </si>
  <si>
    <t>ART</t>
  </si>
  <si>
    <t>250KW GENERATOR</t>
  </si>
  <si>
    <t>10923309</t>
  </si>
  <si>
    <t>1000119/026</t>
  </si>
  <si>
    <t>CALLED OFF VIA UR CONTROL PER CLARK W 10/11/21[DC]</t>
  </si>
  <si>
    <t>SHANE B</t>
  </si>
  <si>
    <t>11177518</t>
  </si>
  <si>
    <t>1000119/021</t>
  </si>
  <si>
    <t>SWAPPED TO VIB PLATE - 1000119/030</t>
  </si>
  <si>
    <t>10998901</t>
  </si>
  <si>
    <t>1000119/009</t>
  </si>
  <si>
    <t>CALLED OFF 12/1 ONLINE 35953801 [JL]</t>
  </si>
  <si>
    <t xml:space="preserve">VIB PLATE </t>
  </si>
  <si>
    <t>1920-2010</t>
  </si>
  <si>
    <t>1000119/030</t>
  </si>
  <si>
    <t>CALLED OFF 12/1 ONLINE 35953779 [JL]</t>
  </si>
  <si>
    <t>60' OFFICE TRAILER</t>
  </si>
  <si>
    <t>TRC-39416</t>
  </si>
  <si>
    <t>1000119/007</t>
  </si>
  <si>
    <t>CALLED OFF VIA EMAIL TO MATT FOR 03/04/22 [02/28/22 DC]</t>
  </si>
  <si>
    <t>MATTHEW ORR</t>
  </si>
  <si>
    <t>Matthew.Orr@willscot.com</t>
  </si>
  <si>
    <t>WATER/HOLDING TANKS</t>
  </si>
  <si>
    <t>1000119/023</t>
  </si>
  <si>
    <t>CALLED OFF VIA EMAIL TO CUSTOMER CARE FOR 03/04/22 [02/18 DC]</t>
  </si>
  <si>
    <t>1-866-974-0843</t>
  </si>
  <si>
    <t>VS40AGZS0033</t>
  </si>
  <si>
    <t>1000119/012</t>
  </si>
  <si>
    <t>10653710</t>
  </si>
  <si>
    <t>1000119/014</t>
  </si>
  <si>
    <t>CALL OFF NOT RECORDED [DC]</t>
  </si>
  <si>
    <t>=COUNTBLANK(K3:K31)-COUNTBLANK(B3:B31)</t>
  </si>
  <si>
    <t>10278338</t>
  </si>
  <si>
    <t>2000064/010</t>
  </si>
  <si>
    <t>20' TUNNEL CONTAINER</t>
  </si>
  <si>
    <t>SC00439</t>
  </si>
  <si>
    <t>2000508/014</t>
  </si>
  <si>
    <t>A1</t>
  </si>
  <si>
    <t>SC00181</t>
  </si>
  <si>
    <t>2000508/015</t>
  </si>
  <si>
    <t>85' ART BOOM</t>
  </si>
  <si>
    <t>2000508/043</t>
  </si>
  <si>
    <t>KEITH D</t>
  </si>
  <si>
    <t>80' ART BOOM</t>
  </si>
  <si>
    <t>2000508/055</t>
  </si>
  <si>
    <t>CAIU231129</t>
  </si>
  <si>
    <t>2001074/001</t>
  </si>
  <si>
    <t>20' GLO</t>
  </si>
  <si>
    <t>FBXI133784</t>
  </si>
  <si>
    <t>2001074/002</t>
  </si>
  <si>
    <t>2000990/001</t>
  </si>
  <si>
    <t>JOB NAME</t>
  </si>
  <si>
    <t>CALL OFF REQUESTD BY/DATE</t>
  </si>
  <si>
    <t>BLDG 7</t>
  </si>
  <si>
    <t>SC02632</t>
  </si>
  <si>
    <t>2000508/012</t>
  </si>
  <si>
    <t>MOVED TO 2001074/001</t>
  </si>
  <si>
    <t>DCRAFT 12/01/21</t>
  </si>
  <si>
    <t>DCRAFT</t>
  </si>
  <si>
    <t>GSC01374</t>
  </si>
  <si>
    <t>2000508/013</t>
  </si>
  <si>
    <t>MOVED TO 2001074/002</t>
  </si>
  <si>
    <t>80' RT ART BOOM</t>
  </si>
  <si>
    <t>10274617</t>
  </si>
  <si>
    <t>2000508/033</t>
  </si>
  <si>
    <t>DCRAFT 09/22/21</t>
  </si>
  <si>
    <t>SBURDEN</t>
  </si>
  <si>
    <t>3108526</t>
  </si>
  <si>
    <t>2000508/038</t>
  </si>
  <si>
    <t>DCRAFT 12/31/21</t>
  </si>
  <si>
    <t>70006635/002</t>
  </si>
  <si>
    <t xml:space="preserve">MOVED TO 2000064/010 </t>
  </si>
  <si>
    <t>DCRAFT 04/14/21</t>
  </si>
  <si>
    <t>TTONCRAY</t>
  </si>
  <si>
    <t>553538</t>
  </si>
  <si>
    <t>70006635/011</t>
  </si>
  <si>
    <t xml:space="preserve">MOVED TO 2000064/011 </t>
  </si>
  <si>
    <t>INFILTRATOR</t>
  </si>
  <si>
    <t>2000064/003</t>
  </si>
  <si>
    <t>MOVED TO 2000508/015</t>
  </si>
  <si>
    <t>DCRAFT 07/11/21</t>
  </si>
  <si>
    <t>2000064/004</t>
  </si>
  <si>
    <t>MOVED TO 2000508/014</t>
  </si>
  <si>
    <t>MOVED TO 2001074/003</t>
  </si>
  <si>
    <t>DCRAFT 01/20/22</t>
  </si>
  <si>
    <t>MOVED TO 2001074/004</t>
  </si>
  <si>
    <t>WATER TREATMENT</t>
  </si>
  <si>
    <t>MOVED TO 2001250/001</t>
  </si>
  <si>
    <t>DCRAFT 05/03/22</t>
  </si>
  <si>
    <t>MOVED TO 2001250/002</t>
  </si>
  <si>
    <t>INFILTRATOR SYSTEMS</t>
  </si>
  <si>
    <t>Moved to 2001074/005</t>
  </si>
  <si>
    <t>DCRAFT 01/31/22</t>
  </si>
  <si>
    <t>2001074/003</t>
  </si>
  <si>
    <t>MOVED TO 2001250/003</t>
  </si>
  <si>
    <t>2001074/004</t>
  </si>
  <si>
    <t>MOVED TO 2001250/004</t>
  </si>
  <si>
    <t>2001074/005</t>
  </si>
  <si>
    <t>INFILTRATOR B7</t>
  </si>
  <si>
    <t>2001250/001</t>
  </si>
  <si>
    <t>2001250/002</t>
  </si>
  <si>
    <t>2001250/003</t>
  </si>
  <si>
    <t>2001250/004</t>
  </si>
  <si>
    <t>AHART</t>
  </si>
  <si>
    <t>GSC00407</t>
  </si>
  <si>
    <t>2001278/009</t>
  </si>
  <si>
    <t>EMAIL TO BRIAN</t>
  </si>
  <si>
    <t>09/26 SCOTTG [DC]</t>
  </si>
  <si>
    <t>PLATE COMPACTOR</t>
  </si>
  <si>
    <t>11173960</t>
  </si>
  <si>
    <t>2001278/017</t>
  </si>
  <si>
    <t>32 SCISSOR</t>
  </si>
  <si>
    <t>11234888</t>
  </si>
  <si>
    <t>2001278/023</t>
  </si>
  <si>
    <t>CALLED OFF 2/22 PER EMAIL TO MICHAEL</t>
  </si>
  <si>
    <t>10968402</t>
  </si>
  <si>
    <t>2001278/024</t>
  </si>
  <si>
    <t>11435963</t>
  </si>
  <si>
    <t>2001278/048</t>
  </si>
  <si>
    <t>SINGLE MAN LIFT</t>
  </si>
  <si>
    <t>11230406</t>
  </si>
  <si>
    <t>2001278/064</t>
  </si>
  <si>
    <t>11297943</t>
  </si>
  <si>
    <t>2001278/078</t>
  </si>
  <si>
    <t>BCOX 03/06/23 [DC]</t>
  </si>
  <si>
    <t>45' BOOM</t>
  </si>
  <si>
    <t>10498427</t>
  </si>
  <si>
    <t>2001278/101</t>
  </si>
  <si>
    <t>01/19/23 BCOX [DC]</t>
  </si>
  <si>
    <t>Scott Gussler</t>
  </si>
  <si>
    <t>Brian Cox</t>
  </si>
  <si>
    <t>PICKUP#</t>
  </si>
  <si>
    <t>60x24 Modular Office</t>
  </si>
  <si>
    <t>CPX-112488</t>
  </si>
  <si>
    <t>C20TN02003/003</t>
  </si>
  <si>
    <t>CALLED OFF 08/17/22 PER EMAIL TO MCKENNA</t>
  </si>
  <si>
    <t>64x12 Office</t>
  </si>
  <si>
    <t>AMO-17442</t>
  </si>
  <si>
    <t>C20TN02003/004</t>
  </si>
  <si>
    <t>888113</t>
  </si>
  <si>
    <t>CALLED OFF 07/21/22 PER PHONE CALL</t>
  </si>
  <si>
    <t>JENNA</t>
  </si>
  <si>
    <t>Forklift #10000</t>
  </si>
  <si>
    <t>10357391</t>
  </si>
  <si>
    <t>C20TN02003/005</t>
  </si>
  <si>
    <t>CALL OFF NOT RECORDED [JS]</t>
  </si>
  <si>
    <t>UTV 4 Seat</t>
  </si>
  <si>
    <t>10481743</t>
  </si>
  <si>
    <t>C20TN02003/006</t>
  </si>
  <si>
    <t>FINAL INVOICE 12/31/20 [DC]</t>
  </si>
  <si>
    <t>UTV 2 Seat</t>
  </si>
  <si>
    <t>11065878</t>
  </si>
  <si>
    <t>C20TN02003/007</t>
  </si>
  <si>
    <t>37185554</t>
  </si>
  <si>
    <t>CALLED OFF 06/13/22</t>
  </si>
  <si>
    <t xml:space="preserve">Trencher </t>
  </si>
  <si>
    <t>10625071</t>
  </si>
  <si>
    <t>C20TN02003/008</t>
  </si>
  <si>
    <t>Mini X</t>
  </si>
  <si>
    <t>10946496</t>
  </si>
  <si>
    <t>C20TN02003/011</t>
  </si>
  <si>
    <t>CALLED OFF 8/18 PER MATT'S EMAIL TO PHILLIP</t>
  </si>
  <si>
    <t>Generator 50-59 KVA</t>
  </si>
  <si>
    <t>10521082</t>
  </si>
  <si>
    <t>C20TN02003/014</t>
  </si>
  <si>
    <t>182600451</t>
  </si>
  <si>
    <t>called off by Matt Roberts #32656661</t>
  </si>
  <si>
    <t>Pump 2" Trash/hoses</t>
  </si>
  <si>
    <t>57342BLA</t>
  </si>
  <si>
    <t>C20TN02003/025</t>
  </si>
  <si>
    <t>FINAL INVOICE 02/22/21 [DC]</t>
  </si>
  <si>
    <t xml:space="preserve">Generator 45-49 </t>
  </si>
  <si>
    <t>10847377</t>
  </si>
  <si>
    <t>C20TN02003/031</t>
  </si>
  <si>
    <t>183173357</t>
  </si>
  <si>
    <t>called off by Matt Roberts by email to UR #32708970</t>
  </si>
  <si>
    <t>500 Gallon Diesel Tank</t>
  </si>
  <si>
    <t>C20TN02003/032</t>
  </si>
  <si>
    <t>called off by matt Roberts found better price with Atlantic (eubanks Oil)</t>
  </si>
  <si>
    <t>Berico Fuels</t>
  </si>
  <si>
    <t>NO INVOICES FOUND</t>
  </si>
  <si>
    <t>40x8 Containers</t>
  </si>
  <si>
    <t>ACC-42285</t>
  </si>
  <si>
    <t>C20TN02003/034</t>
  </si>
  <si>
    <t>ACC-21829</t>
  </si>
  <si>
    <t>C20TN02003/035</t>
  </si>
  <si>
    <t>OWL-25904</t>
  </si>
  <si>
    <t>C20TN02003/037</t>
  </si>
  <si>
    <t>C20TN02003/040</t>
  </si>
  <si>
    <t>Eubanks Oil (Atlantic)</t>
  </si>
  <si>
    <t>Skid Steer</t>
  </si>
  <si>
    <t>10750481</t>
  </si>
  <si>
    <t>C20TN02003/066</t>
  </si>
  <si>
    <t>Truck Dump</t>
  </si>
  <si>
    <t>10784476</t>
  </si>
  <si>
    <t>C20TN02003/067</t>
  </si>
  <si>
    <t>CALLED OF VIA EMAIL TO PHUNTER FROM MROBERTS 11/15 [DC]</t>
  </si>
  <si>
    <t>C20TN02003/068</t>
  </si>
  <si>
    <t>CALL OFF NOT RECORDED 01/18/22 [DC]</t>
  </si>
  <si>
    <t>LRG EXCAVATOR</t>
  </si>
  <si>
    <t>10586402</t>
  </si>
  <si>
    <t>C20TN02003/070</t>
  </si>
  <si>
    <t>LRG SKID STEER</t>
  </si>
  <si>
    <t>10623120</t>
  </si>
  <si>
    <t>C20TN02003/074</t>
  </si>
  <si>
    <t>Gator</t>
  </si>
  <si>
    <t>C20TN02003/079</t>
  </si>
  <si>
    <t>38036424</t>
  </si>
  <si>
    <t>ONLINE 10/13/22</t>
  </si>
  <si>
    <t>PHILLIP HUNTER</t>
  </si>
  <si>
    <t>10834073</t>
  </si>
  <si>
    <t>C20TN02003/081</t>
  </si>
  <si>
    <t>37777389</t>
  </si>
  <si>
    <t>CALLED OFF 09/07/22 ONLINE</t>
  </si>
  <si>
    <t>10683224</t>
  </si>
  <si>
    <t>C20TN02003/103</t>
  </si>
  <si>
    <t>37583193</t>
  </si>
  <si>
    <t>CALLED OFF 08/10/22 PER EMAIL TO VAN</t>
  </si>
  <si>
    <t>10309235</t>
  </si>
  <si>
    <t>C20TN02003/104</t>
  </si>
  <si>
    <t>17815BLA</t>
  </si>
  <si>
    <t>C20TN02003/105</t>
  </si>
  <si>
    <t>Moved to 1000023/073 10/26</t>
  </si>
  <si>
    <t>10781729</t>
  </si>
  <si>
    <t>C20TN02003/106</t>
  </si>
  <si>
    <t>CALLED OFF, NOT SURE BY WHO BUT RECIEVED FINAL INVOICE</t>
  </si>
  <si>
    <t>10460868</t>
  </si>
  <si>
    <t>C20TN02003/107</t>
  </si>
  <si>
    <t>CALLED OFF 8/3/21 PER MHOWARD [DC]</t>
  </si>
  <si>
    <t>PS40SZK1192</t>
  </si>
  <si>
    <t>C20TN02003/125</t>
  </si>
  <si>
    <t>2001934485</t>
  </si>
  <si>
    <t>CALLED OFF 09/15/22 PER EMAIL TO SAM</t>
  </si>
  <si>
    <t>FARRAH BREY</t>
  </si>
  <si>
    <t>10691047</t>
  </si>
  <si>
    <t>C20TN02003/126</t>
  </si>
  <si>
    <t>37583523</t>
  </si>
  <si>
    <t>CALLED OFF 08/10/22 ONLINE PER EMAIL FROM JUSTIN W/ WRONG NUMBER</t>
  </si>
  <si>
    <t>EXCAVATOR BREAKER</t>
  </si>
  <si>
    <t>AC0183NF</t>
  </si>
  <si>
    <t>C20TN02003/130</t>
  </si>
  <si>
    <t>FINAL INVOICE 11/18/20 [DC]</t>
  </si>
  <si>
    <t>10921426</t>
  </si>
  <si>
    <t>C20TN02003/140</t>
  </si>
  <si>
    <t>CALLED OFF 12/1 PER MATT'S EMAIL TO VAN</t>
  </si>
  <si>
    <t>20K MINI EX</t>
  </si>
  <si>
    <t>11074425</t>
  </si>
  <si>
    <t>C20TN02003/141</t>
  </si>
  <si>
    <t>37872119</t>
  </si>
  <si>
    <t>ONLINE 09/21/22</t>
  </si>
  <si>
    <t>60' TELESCOPIC BOOM</t>
  </si>
  <si>
    <t>10503484</t>
  </si>
  <si>
    <t>C20TN02003/143</t>
  </si>
  <si>
    <t>10309311</t>
  </si>
  <si>
    <t>C20TN02003/146</t>
  </si>
  <si>
    <t>10798082</t>
  </si>
  <si>
    <t>C20TN02003/147</t>
  </si>
  <si>
    <t>10383530</t>
  </si>
  <si>
    <t>C20TN02003/148</t>
  </si>
  <si>
    <t>10291896</t>
  </si>
  <si>
    <t>C20TN02003/149</t>
  </si>
  <si>
    <t>SWAPPED TO PO# 1000023/131 ON 12/21 TO START RENTAL ON 12/23/21</t>
  </si>
  <si>
    <t>LS40NZK8898</t>
  </si>
  <si>
    <t>C20TN02003/150</t>
  </si>
  <si>
    <t>PS40TZK1214</t>
  </si>
  <si>
    <t>C20TN02003/151</t>
  </si>
  <si>
    <t>PS40MZK0079</t>
  </si>
  <si>
    <t>C20TN02003/152</t>
  </si>
  <si>
    <t>PS40SZK1097</t>
  </si>
  <si>
    <t>C20TN02003/154</t>
  </si>
  <si>
    <t>CALLED OFF 5/24/22 PER EMAIL TO SAM</t>
  </si>
  <si>
    <t>LS40SZK1430</t>
  </si>
  <si>
    <t>C20TN02003/155</t>
  </si>
  <si>
    <t>10283745</t>
  </si>
  <si>
    <t>C20TN02003/158</t>
  </si>
  <si>
    <t>10572710</t>
  </si>
  <si>
    <t>C20TN02003/159</t>
  </si>
  <si>
    <t xml:space="preserve">AIR COMPRESSOR </t>
  </si>
  <si>
    <t>10783333</t>
  </si>
  <si>
    <t>C20TN02003/170</t>
  </si>
  <si>
    <t>37158335</t>
  </si>
  <si>
    <t>CALLED OFF 06/08/22 PER EMAIL FROM ASHLIE TO VAN</t>
  </si>
  <si>
    <t>PS40AGZK2051</t>
  </si>
  <si>
    <t>C20TN02003/175</t>
  </si>
  <si>
    <t>MOVED TO 1000023/060 10/13</t>
  </si>
  <si>
    <t>C20TN02003/176</t>
  </si>
  <si>
    <t>MOVED TO 1000023/061 10/13</t>
  </si>
  <si>
    <t>10413320</t>
  </si>
  <si>
    <t>C20TN02003/183</t>
  </si>
  <si>
    <t>37204869</t>
  </si>
  <si>
    <t>CALLED OFF 06/15/22</t>
  </si>
  <si>
    <t>SKID STEER/DEAN'S HOUSE</t>
  </si>
  <si>
    <t>10400966</t>
  </si>
  <si>
    <t>C20TN02003/184</t>
  </si>
  <si>
    <t>CALLED OFF 1/21 PER DEAN</t>
  </si>
  <si>
    <t>MINI EX/DEAN'S HOUSE</t>
  </si>
  <si>
    <t>10405394</t>
  </si>
  <si>
    <t>C20TN02003/185</t>
  </si>
  <si>
    <t>10860343</t>
  </si>
  <si>
    <t>C20TN02003/186</t>
  </si>
  <si>
    <t>37045628</t>
  </si>
  <si>
    <t>CALLED OFF 5/23/22 PER EMIAL TO VAN</t>
  </si>
  <si>
    <t>10473614</t>
  </si>
  <si>
    <t>C20TN02003/201</t>
  </si>
  <si>
    <t>FINAL INVOICE</t>
  </si>
  <si>
    <t>10810196</t>
  </si>
  <si>
    <t>C20TN02003/202</t>
  </si>
  <si>
    <t>37583216</t>
  </si>
  <si>
    <t>11043688</t>
  </si>
  <si>
    <t>C20TN02003/203</t>
  </si>
  <si>
    <t>37185580</t>
  </si>
  <si>
    <t>10889007</t>
  </si>
  <si>
    <t>C20TN02003/204</t>
  </si>
  <si>
    <t>38036397</t>
  </si>
  <si>
    <t>C20TN02003/210</t>
  </si>
  <si>
    <t>10762933</t>
  </si>
  <si>
    <t>C20TN02003/211</t>
  </si>
  <si>
    <t>36449966</t>
  </si>
  <si>
    <t>CALLED OFF 2/22/22</t>
  </si>
  <si>
    <t>10935853</t>
  </si>
  <si>
    <t>C20TN02003/212</t>
  </si>
  <si>
    <t>38036409</t>
  </si>
  <si>
    <t>10485210</t>
  </si>
  <si>
    <t>C20TN02003/214</t>
  </si>
  <si>
    <t>377360480</t>
  </si>
  <si>
    <t>CALLED OFF 07/08/22 PER EMAIL TO VAN</t>
  </si>
  <si>
    <t xml:space="preserve">MINI EX  </t>
  </si>
  <si>
    <t>10600038</t>
  </si>
  <si>
    <t>C20TN02003/217</t>
  </si>
  <si>
    <t>CALLED OFF 6/1 PER MATT TO VAN</t>
  </si>
  <si>
    <t>10801680</t>
  </si>
  <si>
    <t>C20TN02003/231</t>
  </si>
  <si>
    <t>CALLED OFF 4/20 PER 34431999</t>
  </si>
  <si>
    <t>10894127</t>
  </si>
  <si>
    <t>C20TN02003/232</t>
  </si>
  <si>
    <t>CALLED OFF 6/14 PER MATT</t>
  </si>
  <si>
    <t>54766-25</t>
  </si>
  <si>
    <t>C20TN02003/233</t>
  </si>
  <si>
    <t>N95024</t>
  </si>
  <si>
    <t>C20TN02003/234</t>
  </si>
  <si>
    <t>34994042</t>
  </si>
  <si>
    <t>CALLED OFF 7/14 PER EMAIL TO PHILLIP</t>
  </si>
  <si>
    <t>10298446</t>
  </si>
  <si>
    <t>C20TN02003/235</t>
  </si>
  <si>
    <t>36878541</t>
  </si>
  <si>
    <t>CALLED OFF 4/27/22</t>
  </si>
  <si>
    <t>54766-29</t>
  </si>
  <si>
    <t>C20TN02003/236</t>
  </si>
  <si>
    <t>10179154</t>
  </si>
  <si>
    <t>C20TN02003/237</t>
  </si>
  <si>
    <t>11122151</t>
  </si>
  <si>
    <t>C20TN02003/238</t>
  </si>
  <si>
    <t>34994031</t>
  </si>
  <si>
    <t>LS40MZK3093</t>
  </si>
  <si>
    <t>C20TN02003/241</t>
  </si>
  <si>
    <t>PS40AAZK0001</t>
  </si>
  <si>
    <t>C20TN02003/242</t>
  </si>
  <si>
    <t>MOVED TO 1000023/062 10/13</t>
  </si>
  <si>
    <t>PS40MZK1060</t>
  </si>
  <si>
    <t>C20TN02003/243</t>
  </si>
  <si>
    <t>2001891431</t>
  </si>
  <si>
    <t>CALLED OFF 08/02/22 PER EMAIL TO FARRAH</t>
  </si>
  <si>
    <t>VS40TZK1008</t>
  </si>
  <si>
    <t>C20TN02003/244</t>
  </si>
  <si>
    <t>2001891432</t>
  </si>
  <si>
    <t>29778BLA</t>
  </si>
  <si>
    <t>C20TN02003/258</t>
  </si>
  <si>
    <t>SWAPPED TO PO# 1000023/130 ON 12/21 TO START RENTAL ON 1/2/22</t>
  </si>
  <si>
    <t>10552449</t>
  </si>
  <si>
    <t>C20TN02003/259</t>
  </si>
  <si>
    <t>PS40PZK3011</t>
  </si>
  <si>
    <t>C20TN02003/281</t>
  </si>
  <si>
    <t>MOVED TO 1000023/063 10/13</t>
  </si>
  <si>
    <t>JS40LXK0240</t>
  </si>
  <si>
    <t>C20TN02003/282</t>
  </si>
  <si>
    <t>2001934480</t>
  </si>
  <si>
    <t>CALLED OFF 9/15/22 PER EMAIL TO SAM</t>
  </si>
  <si>
    <t>20' VERT LIFT</t>
  </si>
  <si>
    <t>40724BLA</t>
  </si>
  <si>
    <t>C20TN02003/283</t>
  </si>
  <si>
    <t>36873938</t>
  </si>
  <si>
    <t>36873938, CALLED OFF 4/27/2022</t>
  </si>
  <si>
    <t>11165178</t>
  </si>
  <si>
    <t>C20TN02003/284</t>
  </si>
  <si>
    <t>37794280</t>
  </si>
  <si>
    <t>09/09/22 ONLINE</t>
  </si>
  <si>
    <t>LS40MZK0919</t>
  </si>
  <si>
    <t>C20TN02003/289</t>
  </si>
  <si>
    <t>PS40MZK0088</t>
  </si>
  <si>
    <t>C20TN02003/290</t>
  </si>
  <si>
    <t>CALLED OFF 09/13/22 PER EMAIL TO SAM</t>
  </si>
  <si>
    <t>PS40TZK1170</t>
  </si>
  <si>
    <t>C20TN02003/291</t>
  </si>
  <si>
    <t>10933406</t>
  </si>
  <si>
    <t>C20TN02003/293</t>
  </si>
  <si>
    <t>37204881</t>
  </si>
  <si>
    <t>37204881, CALLED OFF 06/16/22</t>
  </si>
  <si>
    <t>10712819</t>
  </si>
  <si>
    <t>C20TN02003/306</t>
  </si>
  <si>
    <t>SWAPPED TO PH 2 - PO 1000023/080 11/01 [DC]</t>
  </si>
  <si>
    <t>phunter1@ur.com</t>
  </si>
  <si>
    <t>10616811</t>
  </si>
  <si>
    <t>C20TN02003/307</t>
  </si>
  <si>
    <t>36878557</t>
  </si>
  <si>
    <t>36878557, CALLED OFF 4/27/22</t>
  </si>
  <si>
    <t>10406662</t>
  </si>
  <si>
    <t>C20TN02003/317</t>
  </si>
  <si>
    <t>Phunter1@ur.com</t>
  </si>
  <si>
    <t>10462171</t>
  </si>
  <si>
    <t>C20TN02003/321</t>
  </si>
  <si>
    <t>37587970</t>
  </si>
  <si>
    <t>08/10/22 EMAIL FROM MICHELLE TO VAN</t>
  </si>
  <si>
    <t>10623973</t>
  </si>
  <si>
    <t>C20TN02003/322</t>
  </si>
  <si>
    <t>37360486</t>
  </si>
  <si>
    <t>37360486, CALLED OFF 07/08/22 PER EMAIL TO VAN</t>
  </si>
  <si>
    <t>10143819</t>
  </si>
  <si>
    <t>C20TN02003/323</t>
  </si>
  <si>
    <t>CALLED OFF VIA EMAIL TO PHUNTER PER JLEIDECKER 10/29 [DC]</t>
  </si>
  <si>
    <t>10588665</t>
  </si>
  <si>
    <t>C20TN02003/334</t>
  </si>
  <si>
    <t>C20TN02003/335</t>
  </si>
  <si>
    <t>36878568</t>
  </si>
  <si>
    <t>36878568, CALLED OFF 4/27/22</t>
  </si>
  <si>
    <t>10174104</t>
  </si>
  <si>
    <t>C20TN02003/336</t>
  </si>
  <si>
    <t>10928654</t>
  </si>
  <si>
    <t>C20TN02003/339</t>
  </si>
  <si>
    <t>37360492</t>
  </si>
  <si>
    <t>37360492, CALLED OFF 07/08/22 PER EMAIL TO VAN</t>
  </si>
  <si>
    <t>11122155</t>
  </si>
  <si>
    <t>C20TN02003/343</t>
  </si>
  <si>
    <t>10739158</t>
  </si>
  <si>
    <t>C20TN02003/346</t>
  </si>
  <si>
    <t>10244253</t>
  </si>
  <si>
    <t xml:space="preserve">C20TN02003/347 </t>
  </si>
  <si>
    <t>36878577</t>
  </si>
  <si>
    <t>36878577, CALLED OFF 4/27/22</t>
  </si>
  <si>
    <t>10338617</t>
  </si>
  <si>
    <t>C20TN02003/360</t>
  </si>
  <si>
    <t>37587957</t>
  </si>
  <si>
    <t>10466357</t>
  </si>
  <si>
    <t>C20TN02003/361</t>
  </si>
  <si>
    <t>36878595</t>
  </si>
  <si>
    <t>36878595, CALLED OFF 4/27/22</t>
  </si>
  <si>
    <t>10757170</t>
  </si>
  <si>
    <t>C20TN02003/362</t>
  </si>
  <si>
    <t>37994686</t>
  </si>
  <si>
    <t>ONLINE 10/07/22</t>
  </si>
  <si>
    <t>10338433</t>
  </si>
  <si>
    <t>C20TN02003/381</t>
  </si>
  <si>
    <t>37360505</t>
  </si>
  <si>
    <t>37360505, CALLED OFF 07/08/22 PER EMAIL TO VAN</t>
  </si>
  <si>
    <t>C20TN02003/387</t>
  </si>
  <si>
    <t>59937BLA</t>
  </si>
  <si>
    <t>C20TN02003/388</t>
  </si>
  <si>
    <t>NU161751NF</t>
  </si>
  <si>
    <t>C20TN02003/390</t>
  </si>
  <si>
    <t>10412453</t>
  </si>
  <si>
    <t>C20TN02003/394</t>
  </si>
  <si>
    <t>11216108</t>
  </si>
  <si>
    <t>C20TN02003/403</t>
  </si>
  <si>
    <t>11216109</t>
  </si>
  <si>
    <t>C20TN02003/404</t>
  </si>
  <si>
    <t>10849648</t>
  </si>
  <si>
    <t>C20TN02003/405</t>
  </si>
  <si>
    <t>NU15915NF</t>
  </si>
  <si>
    <t>C20TN02003/406</t>
  </si>
  <si>
    <t>BREAKER</t>
  </si>
  <si>
    <t>C20TN02003/417</t>
  </si>
  <si>
    <t>10467959</t>
  </si>
  <si>
    <t>C20TN02003/424</t>
  </si>
  <si>
    <t>36878621</t>
  </si>
  <si>
    <t>36878621, CALLED OFF 4/27/22</t>
  </si>
  <si>
    <t>1170641</t>
  </si>
  <si>
    <t>C20TN02003/425</t>
  </si>
  <si>
    <t>CALL OFF NOT RECORDED</t>
  </si>
  <si>
    <t>TRACKHOE W/BREAKER</t>
  </si>
  <si>
    <t>10819521</t>
  </si>
  <si>
    <t>C20TN02003/433</t>
  </si>
  <si>
    <t>BUCKET STILL ON RENT - TRACK HOE CALLED OFF - NOT RECORDED [DC]</t>
  </si>
  <si>
    <t>UTIL CART</t>
  </si>
  <si>
    <t>145713</t>
  </si>
  <si>
    <t>C20TN02003/437</t>
  </si>
  <si>
    <t>CSELLERS</t>
  </si>
  <si>
    <t>236142</t>
  </si>
  <si>
    <t>C20TN02003/438</t>
  </si>
  <si>
    <t>C20TN02003/443</t>
  </si>
  <si>
    <t>CALLED OFF 8/16 PER MATT'S EMAIL TO VAN</t>
  </si>
  <si>
    <t>C20TN02003/447</t>
  </si>
  <si>
    <t>SWAPPED TO PO# 1000023/128 ON 12/20/21</t>
  </si>
  <si>
    <t>11157464</t>
  </si>
  <si>
    <t>36378628</t>
  </si>
  <si>
    <t>36378628, CALLED OFF 2/9/22</t>
  </si>
  <si>
    <t>10271768</t>
  </si>
  <si>
    <t>C20TN02003/449</t>
  </si>
  <si>
    <t>10775972</t>
  </si>
  <si>
    <t>C20TN02003/451</t>
  </si>
  <si>
    <t>60122BLA</t>
  </si>
  <si>
    <t>C20TN02003/452</t>
  </si>
  <si>
    <t>36527371</t>
  </si>
  <si>
    <t>36527371, CALLED OFF 3/4/2022</t>
  </si>
  <si>
    <t>11067132</t>
  </si>
  <si>
    <t>C20TN02003/453</t>
  </si>
  <si>
    <t>37345652</t>
  </si>
  <si>
    <t>37345652, CALLED OFF 07/06/22 PER EMAIL FROM MATT ROBERTS</t>
  </si>
  <si>
    <t>10034879</t>
  </si>
  <si>
    <t>C20TN02003/454</t>
  </si>
  <si>
    <t>11045145</t>
  </si>
  <si>
    <t>C20TN02003/456</t>
  </si>
  <si>
    <t>36878904</t>
  </si>
  <si>
    <t>36878904, CALLED OFF 4/27/22</t>
  </si>
  <si>
    <t>35875BLA</t>
  </si>
  <si>
    <t>C20TN02003/460</t>
  </si>
  <si>
    <t>10135129</t>
  </si>
  <si>
    <t>C20TN02003/467</t>
  </si>
  <si>
    <t>PHunter1@ur.com</t>
  </si>
  <si>
    <t>10749740</t>
  </si>
  <si>
    <t>C20TN02003/468</t>
  </si>
  <si>
    <t>C20TN02003/471</t>
  </si>
  <si>
    <t>CALLED OFF 11/15 PER EMAIL TO DAN</t>
  </si>
  <si>
    <t>BREWER</t>
  </si>
  <si>
    <t>11248225</t>
  </si>
  <si>
    <t>C20TN02003/473</t>
  </si>
  <si>
    <t>36878921</t>
  </si>
  <si>
    <t>36878921, CALLED OFF 4/27/22</t>
  </si>
  <si>
    <t>C20TN02003/475</t>
  </si>
  <si>
    <t>PO NUMBER IS ISSUED TO GRAINGER</t>
  </si>
  <si>
    <t>10466350</t>
  </si>
  <si>
    <t>C20TN02003/479</t>
  </si>
  <si>
    <t>37360499</t>
  </si>
  <si>
    <t>37360499, CALLED OFF 07/08/22 PER EMAIL TO VAN</t>
  </si>
  <si>
    <t>HYDROVAC</t>
  </si>
  <si>
    <t>121337</t>
  </si>
  <si>
    <t>C20TN02003/482</t>
  </si>
  <si>
    <t>CALLED OFF 7/27 PER COREY MARTIN</t>
  </si>
  <si>
    <t>CHASECO</t>
  </si>
  <si>
    <t>7K LULL</t>
  </si>
  <si>
    <t>10313072</t>
  </si>
  <si>
    <t>C20TN02003/495</t>
  </si>
  <si>
    <t>36308245</t>
  </si>
  <si>
    <t>36308245, CALLED OFF 1/30 PER EMAIL FROM VAN</t>
  </si>
  <si>
    <t>35' PUSHAROUND</t>
  </si>
  <si>
    <t>10820701</t>
  </si>
  <si>
    <t>C20TN02003/498</t>
  </si>
  <si>
    <t>36878943</t>
  </si>
  <si>
    <t>36878943, CALLED OFF 4/27/22</t>
  </si>
  <si>
    <t>Part of Email from Neil</t>
  </si>
  <si>
    <t>10412187</t>
  </si>
  <si>
    <t>C20TN02003/505</t>
  </si>
  <si>
    <t>SWAPPED TO PO 1000023/248 ON 7/15/22</t>
  </si>
  <si>
    <t>30' PUSHAROUND</t>
  </si>
  <si>
    <t>10712325</t>
  </si>
  <si>
    <t>C20TN02003/506</t>
  </si>
  <si>
    <t>36878957</t>
  </si>
  <si>
    <t>36878957, CALLED OFF 4/27/22</t>
  </si>
  <si>
    <t>10586830</t>
  </si>
  <si>
    <t>C20TN02003/513</t>
  </si>
  <si>
    <t>37923752</t>
  </si>
  <si>
    <t>ONLINE 09/28/22</t>
  </si>
  <si>
    <t>10964579</t>
  </si>
  <si>
    <t>C20TN02003/514</t>
  </si>
  <si>
    <t>36875126</t>
  </si>
  <si>
    <t>36875126, CALLED OFF 4/27/22</t>
  </si>
  <si>
    <t xml:space="preserve">26' MAST LIFT </t>
  </si>
  <si>
    <t>10252432</t>
  </si>
  <si>
    <t>C20TN02003/519</t>
  </si>
  <si>
    <t>11223579</t>
  </si>
  <si>
    <t>C20TN02003/523</t>
  </si>
  <si>
    <t>36879001</t>
  </si>
  <si>
    <t>36879001, CALLED OFF 4/27/22</t>
  </si>
  <si>
    <t>10766419</t>
  </si>
  <si>
    <t>C20TN02003/524</t>
  </si>
  <si>
    <t>10559758</t>
  </si>
  <si>
    <t>C20TN02003/528</t>
  </si>
  <si>
    <t>11202608</t>
  </si>
  <si>
    <t>C20TN02003/529</t>
  </si>
  <si>
    <t>CALLED OFF 07/20/22 PER EMAIL TO VAN</t>
  </si>
  <si>
    <t>REEL JACKS</t>
  </si>
  <si>
    <t>C20TN02003/535</t>
  </si>
  <si>
    <t>CALLED OFF 9/17 PER MICHEAL ERVIN</t>
  </si>
  <si>
    <t>53281BLA</t>
  </si>
  <si>
    <t>C20TN02003/546</t>
  </si>
  <si>
    <t>SWAPPED TO PO# 1000023/129 ON 12/21 TO START RENTAL ON 1/2/22</t>
  </si>
  <si>
    <t>Chelsea.Sellers@ahern.com</t>
  </si>
  <si>
    <t>26' ELEC</t>
  </si>
  <si>
    <t>170274</t>
  </si>
  <si>
    <t>C20TN02003/552</t>
  </si>
  <si>
    <t>226984</t>
  </si>
  <si>
    <t>C20TN02003/553</t>
  </si>
  <si>
    <t>156765</t>
  </si>
  <si>
    <t>C20TN02003/609</t>
  </si>
  <si>
    <t>172971</t>
  </si>
  <si>
    <t>C20TN02003/610</t>
  </si>
  <si>
    <t>222538</t>
  </si>
  <si>
    <t>C20TN02003/611</t>
  </si>
  <si>
    <t>C20TN02003/616</t>
  </si>
  <si>
    <t>BREWER EQUIP</t>
  </si>
  <si>
    <t>180414</t>
  </si>
  <si>
    <t>C20TN02003/618</t>
  </si>
  <si>
    <t>CALLED OFF PER NEIL 04/27/22 [DC]</t>
  </si>
  <si>
    <t>130769</t>
  </si>
  <si>
    <t>C20TN02003/619</t>
  </si>
  <si>
    <t>10145267</t>
  </si>
  <si>
    <t>C20TN02003/629</t>
  </si>
  <si>
    <t>36879018</t>
  </si>
  <si>
    <t>36879018, CALLED OFF 4/27/22</t>
  </si>
  <si>
    <t>10239621</t>
  </si>
  <si>
    <t>C20TN02003/635</t>
  </si>
  <si>
    <t>36879033</t>
  </si>
  <si>
    <t>36879033, CALLED OFF 4/27/22</t>
  </si>
  <si>
    <t>10504513</t>
  </si>
  <si>
    <t>C20TN02003/636</t>
  </si>
  <si>
    <t>36871310</t>
  </si>
  <si>
    <t>36871310, CALLED OFF 4/27/22</t>
  </si>
  <si>
    <t>C20TN02003/642</t>
  </si>
  <si>
    <t>FRANK PEREZ</t>
  </si>
  <si>
    <t>frank.perez@ahern.com</t>
  </si>
  <si>
    <t>C20TN02003/644</t>
  </si>
  <si>
    <t>12' TILT TRAILER</t>
  </si>
  <si>
    <t>11208886</t>
  </si>
  <si>
    <t>C20TN02003/667</t>
  </si>
  <si>
    <t>37214200</t>
  </si>
  <si>
    <t>37214200, CALLED OFF 06/16/22 PER EMAIL TO VAN</t>
  </si>
  <si>
    <t>75' CRAWLER BOOM</t>
  </si>
  <si>
    <t>JL-21000</t>
  </si>
  <si>
    <t>C20TN02003/687</t>
  </si>
  <si>
    <t>37380995</t>
  </si>
  <si>
    <t>37380995, CALLED OFF BY MATT ROBERTS</t>
  </si>
  <si>
    <t>25' VERT LIFT</t>
  </si>
  <si>
    <t>11215835</t>
  </si>
  <si>
    <t>C20TN02006/591</t>
  </si>
  <si>
    <t>36879052</t>
  </si>
  <si>
    <t>36879052, CALLED OFF 4/27/22</t>
  </si>
  <si>
    <t>Holding Tanks</t>
  </si>
  <si>
    <t>C20TN02003/018</t>
  </si>
  <si>
    <t>A&amp;B Portable Toilets</t>
  </si>
  <si>
    <t>10982184</t>
  </si>
  <si>
    <t>C20TN02003/084</t>
  </si>
  <si>
    <t>38366140</t>
  </si>
  <si>
    <t>CALLED OFF 11/29/22 EMAIL</t>
  </si>
  <si>
    <t>PS40TZK1129</t>
  </si>
  <si>
    <t>C20TN02003/153</t>
  </si>
  <si>
    <t>180416</t>
  </si>
  <si>
    <t>C20TN02003/617</t>
  </si>
  <si>
    <t>11249848</t>
  </si>
  <si>
    <t>C20TN02003/637</t>
  </si>
  <si>
    <t>38366157</t>
  </si>
  <si>
    <t>C20TN02003/643</t>
  </si>
  <si>
    <t>CALLED OFF VIA UR CONTROL PER DCRAFT 09/22/21</t>
  </si>
  <si>
    <t>CALLED OFF 12/31/21</t>
  </si>
  <si>
    <t>David Craft</t>
  </si>
  <si>
    <t>Jody Caudill</t>
  </si>
  <si>
    <t>Modular Office</t>
  </si>
  <si>
    <t>53990/3108</t>
  </si>
  <si>
    <t>C19CO01012/002</t>
  </si>
  <si>
    <t>DESIGN SPACE</t>
  </si>
  <si>
    <t>250 Gal Holding Tank</t>
  </si>
  <si>
    <t>C19CO01012/012</t>
  </si>
  <si>
    <t>CT-24258</t>
  </si>
  <si>
    <t>C19CO01012/037</t>
  </si>
  <si>
    <t>WILSCOT</t>
  </si>
  <si>
    <t>ACC-22137</t>
  </si>
  <si>
    <t>C19CO01012/063</t>
  </si>
  <si>
    <t>REQUESTED PICKUP VIA EMAIL SAVANNA 03/26/21 [DC]</t>
  </si>
  <si>
    <t>MDS-754294</t>
  </si>
  <si>
    <t>C19CO01012/097</t>
  </si>
  <si>
    <t>5K Forklift</t>
  </si>
  <si>
    <t>913916</t>
  </si>
  <si>
    <t>C19CO01012/100</t>
  </si>
  <si>
    <t>CALLED OFF 11/13/20 PER MNORCO - FINAL INVOICE 09/23/20 [DC]</t>
  </si>
  <si>
    <t>Utility Cart</t>
  </si>
  <si>
    <t>169297</t>
  </si>
  <si>
    <t>C19CO01012/108</t>
  </si>
  <si>
    <t>12" Elec Cutoff Saw</t>
  </si>
  <si>
    <t>10203841</t>
  </si>
  <si>
    <t>C19C001012/149</t>
  </si>
  <si>
    <t>FINAL INVOICE - 09/22/20 [DC]</t>
  </si>
  <si>
    <t>65lb Demo Hammer</t>
  </si>
  <si>
    <t>10080654</t>
  </si>
  <si>
    <t>Mike Norco</t>
  </si>
  <si>
    <t>PICKUP #</t>
  </si>
  <si>
    <t xml:space="preserve">CALL OFF </t>
  </si>
  <si>
    <t>40' GLO</t>
  </si>
  <si>
    <t>PS40AHYW2005</t>
  </si>
  <si>
    <t>1000023/001</t>
  </si>
  <si>
    <t>PS40AGZK2048</t>
  </si>
  <si>
    <t>1000023/006</t>
  </si>
  <si>
    <t>2001891430</t>
  </si>
  <si>
    <t>43929BLA</t>
  </si>
  <si>
    <t>1000023/014</t>
  </si>
  <si>
    <t>10365469</t>
  </si>
  <si>
    <t>1000023/015</t>
  </si>
  <si>
    <t>CALLED OFF 06/16/22 PER EMAIL FROM ASHLEY</t>
  </si>
  <si>
    <t>11226471</t>
  </si>
  <si>
    <t>1000023/019</t>
  </si>
  <si>
    <t>37942278</t>
  </si>
  <si>
    <t>09/30/22 ONLINE</t>
  </si>
  <si>
    <t>10374623</t>
  </si>
  <si>
    <t>1000023/020</t>
  </si>
  <si>
    <t>10674501</t>
  </si>
  <si>
    <t>1000023/027</t>
  </si>
  <si>
    <t>CALLED OFF 06/07/22 PER EMAIL TO VAN</t>
  </si>
  <si>
    <t>147200</t>
  </si>
  <si>
    <t>1000023/029</t>
  </si>
  <si>
    <t>9527075</t>
  </si>
  <si>
    <t>1000023/030</t>
  </si>
  <si>
    <t>1000023/036</t>
  </si>
  <si>
    <t>CALLED OFF 4/3/22 PER EMAIL TO VAN</t>
  </si>
  <si>
    <t>40' SISSOR LIFT</t>
  </si>
  <si>
    <t>1000023/041</t>
  </si>
  <si>
    <t>1000023/042</t>
  </si>
  <si>
    <t>PS40AAZK0003</t>
  </si>
  <si>
    <t>1000023/047</t>
  </si>
  <si>
    <t>CALLED OFF 5/3/22 PER EMAIL TO FARRAH</t>
  </si>
  <si>
    <t>1000023/048</t>
  </si>
  <si>
    <t>CALLED OFF 3/22/22 PER EMAIL TO FARRAH FROM JOHN</t>
  </si>
  <si>
    <t>10744737</t>
  </si>
  <si>
    <t>1000023/058</t>
  </si>
  <si>
    <t>37994655</t>
  </si>
  <si>
    <t>1000023/060</t>
  </si>
  <si>
    <t>2001803526</t>
  </si>
  <si>
    <t>1000023/061</t>
  </si>
  <si>
    <t>2001803525</t>
  </si>
  <si>
    <t>1000023/062</t>
  </si>
  <si>
    <t>1000023/063</t>
  </si>
  <si>
    <t>10763788</t>
  </si>
  <si>
    <t>1000023/068</t>
  </si>
  <si>
    <t>10807752</t>
  </si>
  <si>
    <t>1000023/073</t>
  </si>
  <si>
    <t>37148813</t>
  </si>
  <si>
    <t>52992BLA</t>
  </si>
  <si>
    <t>1000023/099</t>
  </si>
  <si>
    <t>60' STRAIGHT BOOM</t>
  </si>
  <si>
    <t>10505047</t>
  </si>
  <si>
    <t>1000023/110</t>
  </si>
  <si>
    <t>37994705</t>
  </si>
  <si>
    <t>60' SCISSOR</t>
  </si>
  <si>
    <t>10207449</t>
  </si>
  <si>
    <t>1000023/111</t>
  </si>
  <si>
    <t>54133BLA</t>
  </si>
  <si>
    <t>1000023/112</t>
  </si>
  <si>
    <t>37776218</t>
  </si>
  <si>
    <t>N95012</t>
  </si>
  <si>
    <t>1000023/113</t>
  </si>
  <si>
    <t>CALLED OFF 4/5/22 PER EMAIL FROM MIKE TO VAN</t>
  </si>
  <si>
    <t>10499393</t>
  </si>
  <si>
    <t>1000023/123</t>
  </si>
  <si>
    <t>36689068</t>
  </si>
  <si>
    <t>CALLED OFF 3/30/22 PER EMAIL TO VAN</t>
  </si>
  <si>
    <t>10799184</t>
  </si>
  <si>
    <t>1000023/124</t>
  </si>
  <si>
    <t>36689038</t>
  </si>
  <si>
    <t>1000023/125</t>
  </si>
  <si>
    <t>37994673</t>
  </si>
  <si>
    <t>1000023/128</t>
  </si>
  <si>
    <t>34712566</t>
  </si>
  <si>
    <t>50' SCISSOR LIFT</t>
  </si>
  <si>
    <t>1000023/129</t>
  </si>
  <si>
    <t>34712547</t>
  </si>
  <si>
    <t>1000023/130</t>
  </si>
  <si>
    <t>37971674</t>
  </si>
  <si>
    <t xml:space="preserve">CALLED OFF 10/05/2022 </t>
  </si>
  <si>
    <t>1000023/131</t>
  </si>
  <si>
    <t>PT40AGZS2096</t>
  </si>
  <si>
    <t>1000023/135</t>
  </si>
  <si>
    <t>2001803520</t>
  </si>
  <si>
    <t>PS40AGZK2058</t>
  </si>
  <si>
    <t>1000023/136</t>
  </si>
  <si>
    <t>2001803522</t>
  </si>
  <si>
    <t>10582792</t>
  </si>
  <si>
    <t>1000023/137</t>
  </si>
  <si>
    <t>10396588</t>
  </si>
  <si>
    <t>1000023/138</t>
  </si>
  <si>
    <t>10460685</t>
  </si>
  <si>
    <t>1000023/139</t>
  </si>
  <si>
    <t>85K EXCAVATOR</t>
  </si>
  <si>
    <t>11202191</t>
  </si>
  <si>
    <t>1000023/151</t>
  </si>
  <si>
    <t>CALLED OFF 3/25 PER EMAIL FROM MICHAEL TO VAN</t>
  </si>
  <si>
    <t>10799786</t>
  </si>
  <si>
    <t>1000023/153</t>
  </si>
  <si>
    <t>37923733</t>
  </si>
  <si>
    <t>09/28/22 ONLINE</t>
  </si>
  <si>
    <t>1000023/165</t>
  </si>
  <si>
    <t>37420760</t>
  </si>
  <si>
    <t>CALLED OFF 07/18/22 PER EMAIL TO VAN</t>
  </si>
  <si>
    <t>1000023/166</t>
  </si>
  <si>
    <t>37420779</t>
  </si>
  <si>
    <t>10997726</t>
  </si>
  <si>
    <t>1000023/174</t>
  </si>
  <si>
    <t>37409905</t>
  </si>
  <si>
    <t>CALLED OFF 07/15 PER EMAIL TO VAN</t>
  </si>
  <si>
    <t>VAN HUNTER</t>
  </si>
  <si>
    <t>PHUNTER1@UR.COM</t>
  </si>
  <si>
    <t>70' TELESCOPIC BOOM</t>
  </si>
  <si>
    <t>1000023/175</t>
  </si>
  <si>
    <t>CALLED OFF 07/25/22 PER EMAIL TO VAN</t>
  </si>
  <si>
    <t>45' ELEC ART BOOM</t>
  </si>
  <si>
    <t>215809</t>
  </si>
  <si>
    <t>1000023/199</t>
  </si>
  <si>
    <t>5318270</t>
  </si>
  <si>
    <t>CALLED OFF 07/18/22 PER EMAIL TO FRANK</t>
  </si>
  <si>
    <t>167562</t>
  </si>
  <si>
    <t>1000023/200</t>
  </si>
  <si>
    <t>5318273</t>
  </si>
  <si>
    <t>189722</t>
  </si>
  <si>
    <t>1000023/201</t>
  </si>
  <si>
    <t>5318274</t>
  </si>
  <si>
    <t>187065</t>
  </si>
  <si>
    <t>1000023/202</t>
  </si>
  <si>
    <t>CALLED OFF 08/22/22 PER EMAIL TO FRANK</t>
  </si>
  <si>
    <t>173285</t>
  </si>
  <si>
    <t>1000023/205</t>
  </si>
  <si>
    <t>CALLED OFF VIA TXT TO FPEREZ PER AMCCARTEY 05/20/22 [DC]</t>
  </si>
  <si>
    <t>19' ELECTRIC SCISSOR</t>
  </si>
  <si>
    <t>242837</t>
  </si>
  <si>
    <t>1000023/206</t>
  </si>
  <si>
    <t>10/03/2022 MICHELLE</t>
  </si>
  <si>
    <t>233530</t>
  </si>
  <si>
    <t>1000023/207</t>
  </si>
  <si>
    <t>224557</t>
  </si>
  <si>
    <t>1000023/208</t>
  </si>
  <si>
    <t>195898</t>
  </si>
  <si>
    <t>1000023/209</t>
  </si>
  <si>
    <t>190554</t>
  </si>
  <si>
    <t>1000023/210</t>
  </si>
  <si>
    <t>187064</t>
  </si>
  <si>
    <t>1000023/211</t>
  </si>
  <si>
    <t>1000023/220</t>
  </si>
  <si>
    <t>37148829</t>
  </si>
  <si>
    <t>ROLLER</t>
  </si>
  <si>
    <t>11144076</t>
  </si>
  <si>
    <t>1000023/226</t>
  </si>
  <si>
    <t>10759776</t>
  </si>
  <si>
    <t>1000023/242</t>
  </si>
  <si>
    <t>37792093</t>
  </si>
  <si>
    <t>5K WAREHOUSE</t>
  </si>
  <si>
    <t>1000023/248</t>
  </si>
  <si>
    <t>38039789</t>
  </si>
  <si>
    <t>ONLINE 10/13/2022</t>
  </si>
  <si>
    <t>PRESSURE WASHER</t>
  </si>
  <si>
    <t>1000023/286</t>
  </si>
  <si>
    <t>38039766</t>
  </si>
  <si>
    <t>LS40SZK1772</t>
  </si>
  <si>
    <t>1000023/005</t>
  </si>
  <si>
    <t>1000023/080</t>
  </si>
  <si>
    <t>38332490</t>
  </si>
  <si>
    <t>ONLINE 11/22/22</t>
  </si>
  <si>
    <t>11266461</t>
  </si>
  <si>
    <t>1000023/109</t>
  </si>
  <si>
    <t>38137148</t>
  </si>
  <si>
    <t>ONLINE 10/26/22</t>
  </si>
  <si>
    <t>10279321</t>
  </si>
  <si>
    <t>1000023/148</t>
  </si>
  <si>
    <t>BENDER AND SHOE</t>
  </si>
  <si>
    <t>1000023/183</t>
  </si>
  <si>
    <t>GEQUIP</t>
  </si>
  <si>
    <t>MARK</t>
  </si>
  <si>
    <t xml:space="preserve">10167085 </t>
  </si>
  <si>
    <t>1000023/298</t>
  </si>
  <si>
    <t>3874756</t>
  </si>
  <si>
    <t>ONLINE 01/26/23</t>
  </si>
  <si>
    <t>10121564</t>
  </si>
  <si>
    <t>1000023/295</t>
  </si>
  <si>
    <t>38747578</t>
  </si>
  <si>
    <t>ONLINE 01.26.23</t>
  </si>
  <si>
    <t>RETURN #</t>
  </si>
  <si>
    <t>OS40AIZS0034</t>
  </si>
  <si>
    <t>1000219/016</t>
  </si>
  <si>
    <t>09/30/22 EMAIL TO FARRAH</t>
  </si>
  <si>
    <t>FARRAH</t>
  </si>
  <si>
    <t>FBREY@MOBILEMINI.COM</t>
  </si>
  <si>
    <t>OS40AIZK0028</t>
  </si>
  <si>
    <t>1000219/049</t>
  </si>
  <si>
    <t>CALLED OFF 6/14/22 PER EMAIL TO FARRAH</t>
  </si>
  <si>
    <t>1000219/081</t>
  </si>
  <si>
    <t>SWAPPED OUT FOR 40' SCISSORS, KEPT ON SAME PO NUMBER</t>
  </si>
  <si>
    <t>UNITED RENTALS</t>
  </si>
  <si>
    <t>CHRIS</t>
  </si>
  <si>
    <t>11250205</t>
  </si>
  <si>
    <t>37524850</t>
  </si>
  <si>
    <t>CALLED OFF 08/05/22 PER EMAIL TO CHRIS</t>
  </si>
  <si>
    <t>1000219/082</t>
  </si>
  <si>
    <t>37524834</t>
  </si>
  <si>
    <t>10598995</t>
  </si>
  <si>
    <t>10355053</t>
  </si>
  <si>
    <t>1000219/083</t>
  </si>
  <si>
    <t>1000219/087</t>
  </si>
  <si>
    <t>109-6215</t>
  </si>
  <si>
    <t>1000219/103</t>
  </si>
  <si>
    <t>10829637</t>
  </si>
  <si>
    <t>1000219/104</t>
  </si>
  <si>
    <t>37524869</t>
  </si>
  <si>
    <t>6614-8044</t>
  </si>
  <si>
    <t>1000219/118</t>
  </si>
  <si>
    <t>37524776</t>
  </si>
  <si>
    <t>6614105978</t>
  </si>
  <si>
    <t>1000219/119</t>
  </si>
  <si>
    <t>37524754</t>
  </si>
  <si>
    <t>198445</t>
  </si>
  <si>
    <t>1000219/146</t>
  </si>
  <si>
    <t>1729943</t>
  </si>
  <si>
    <t>CALLED OFF 06/29/2022 ONLINE</t>
  </si>
  <si>
    <t>EQUIPMENT SHARE</t>
  </si>
  <si>
    <t>BILLY</t>
  </si>
  <si>
    <t>10393809</t>
  </si>
  <si>
    <t>1000219/094</t>
  </si>
  <si>
    <t>38030242</t>
  </si>
  <si>
    <t>10/14 ONLINE [JS]</t>
  </si>
  <si>
    <t>10624045</t>
  </si>
  <si>
    <t>1000219/095</t>
  </si>
  <si>
    <t xml:space="preserve">37778636 </t>
  </si>
  <si>
    <t>CALLED OFF 9/7/22 ONLINE [JS]</t>
  </si>
  <si>
    <t>OT40AJZS0006</t>
  </si>
  <si>
    <t>1000219/097</t>
  </si>
  <si>
    <t>FBRAY</t>
  </si>
  <si>
    <t>10574176</t>
  </si>
  <si>
    <t>1000219/106</t>
  </si>
  <si>
    <t xml:space="preserve">37891998 </t>
  </si>
  <si>
    <t>09/30/22 ONLINE [JS]</t>
  </si>
  <si>
    <t>10582590</t>
  </si>
  <si>
    <t xml:space="preserve">1000219/107 </t>
  </si>
  <si>
    <t>37778625</t>
  </si>
  <si>
    <t>CALLED OFF 09/12/22 ONLINE [JS]</t>
  </si>
  <si>
    <t>10624857</t>
  </si>
  <si>
    <t>1000219/108</t>
  </si>
  <si>
    <t xml:space="preserve">37892004 </t>
  </si>
  <si>
    <t>4105-4659</t>
  </si>
  <si>
    <t>1000219/115</t>
  </si>
  <si>
    <t>37754395</t>
  </si>
  <si>
    <t>POD</t>
  </si>
  <si>
    <t>1000219/121</t>
  </si>
  <si>
    <t>pods</t>
  </si>
  <si>
    <t>XS20AGZS0126</t>
  </si>
  <si>
    <t>1000219/130</t>
  </si>
  <si>
    <t>IS20AFZS0004</t>
  </si>
  <si>
    <t>1000219/131</t>
  </si>
  <si>
    <t>10357602</t>
  </si>
  <si>
    <t>1000219/144</t>
  </si>
  <si>
    <t>38865588</t>
  </si>
  <si>
    <t>02.13.2023 ONLINE</t>
  </si>
  <si>
    <t>11215380</t>
  </si>
  <si>
    <t>1000219/177</t>
  </si>
  <si>
    <t>CALLED OFF 9/8/22 ONLINE [JS]</t>
  </si>
  <si>
    <t>11192782</t>
  </si>
  <si>
    <t>1000219/218</t>
  </si>
  <si>
    <t>38834739</t>
  </si>
  <si>
    <t>CALLED OFF 2/8/2023 ONLINE [JS]</t>
  </si>
  <si>
    <t>LS40LZK4822</t>
  </si>
  <si>
    <t>1000221/006</t>
  </si>
  <si>
    <t>1000221/007</t>
  </si>
  <si>
    <t>NO RECORD OF RENTAL</t>
  </si>
  <si>
    <t>1000221/008</t>
  </si>
  <si>
    <t>CALLED OFF 11/16 PER EMAIL TO SHANE</t>
  </si>
  <si>
    <t>1000221/009</t>
  </si>
  <si>
    <t>CALLED OFF VIA UR CONTROL PER JHUNGATE 11/17 [DC]</t>
  </si>
  <si>
    <t>40' OFFICE/STORAGE</t>
  </si>
  <si>
    <t>AS40UYU0399</t>
  </si>
  <si>
    <t>1000221/019</t>
  </si>
  <si>
    <t>CALLED OFF 6/3 PER EMAIL TO FARRAH</t>
  </si>
  <si>
    <t>11272731</t>
  </si>
  <si>
    <t>1000221/022</t>
  </si>
  <si>
    <t>CALLED OFF 12/2 PER EMAIL TO JACOB</t>
  </si>
  <si>
    <t>11267290</t>
  </si>
  <si>
    <t>1000221/025</t>
  </si>
  <si>
    <t>35994092</t>
  </si>
  <si>
    <t>35994092 CALLED OFF 12/7 PER UR CONTROL</t>
  </si>
  <si>
    <t>185090</t>
  </si>
  <si>
    <t>1000221/036</t>
  </si>
  <si>
    <t>BILLY M</t>
  </si>
  <si>
    <t>&lt;billy.motroni@equipmentshare.com&gt;</t>
  </si>
  <si>
    <t>1000221/040</t>
  </si>
  <si>
    <t>CHRISTOPHER</t>
  </si>
  <si>
    <t>CMCGAUGHEY@UR.COM</t>
  </si>
  <si>
    <t>1000221/041</t>
  </si>
  <si>
    <t>72463</t>
  </si>
  <si>
    <t>1000221/042</t>
  </si>
  <si>
    <t>1435333</t>
  </si>
  <si>
    <t>1435333, CALLED OFF 4/12 ONLINE [JS]</t>
  </si>
  <si>
    <t>10813114</t>
  </si>
  <si>
    <t>1000221/054</t>
  </si>
  <si>
    <t>10471287</t>
  </si>
  <si>
    <t>1000221/055</t>
  </si>
  <si>
    <t>36775102</t>
  </si>
  <si>
    <t>36775102, CALLED OFF 4/12/22 ONLINE [JS]</t>
  </si>
  <si>
    <t>10624688</t>
  </si>
  <si>
    <t>1000221/062</t>
  </si>
  <si>
    <t>1000221/063</t>
  </si>
  <si>
    <t>36869176</t>
  </si>
  <si>
    <t>36869176, called off 4/26 online</t>
  </si>
  <si>
    <t>7045-1531</t>
  </si>
  <si>
    <t>1000221/072</t>
  </si>
  <si>
    <t>36775078</t>
  </si>
  <si>
    <t>36775078, CALLED OFF 4/12/22 ONLINE [JS]</t>
  </si>
  <si>
    <t>7045-1580</t>
  </si>
  <si>
    <t>1000221/073</t>
  </si>
  <si>
    <t>37318168</t>
  </si>
  <si>
    <t>37318168, CALLED OFF 6/30 ONLINE</t>
  </si>
  <si>
    <t>4106104439</t>
  </si>
  <si>
    <t>1000221/074</t>
  </si>
  <si>
    <t>36785245</t>
  </si>
  <si>
    <t>36785245, CALLED OFF ONLINE 4/13/22</t>
  </si>
  <si>
    <t>1000221/095</t>
  </si>
  <si>
    <t>CALLED OFF? NOT SHOWING ACTIVE [DC]</t>
  </si>
  <si>
    <t>1000221/096</t>
  </si>
  <si>
    <t>6640106002</t>
  </si>
  <si>
    <t>1000221/099</t>
  </si>
  <si>
    <t>37346369</t>
  </si>
  <si>
    <t>37346369, CALLED OFF 07/06/22 ONLINE [JS]</t>
  </si>
  <si>
    <t>6640577553</t>
  </si>
  <si>
    <t>1000221/100</t>
  </si>
  <si>
    <t>CALLLED OFF 08/08/22 ONLINE [JS]</t>
  </si>
  <si>
    <t>N97044</t>
  </si>
  <si>
    <t>1000221/103</t>
  </si>
  <si>
    <t>37496484</t>
  </si>
  <si>
    <t>37496484, CALLED OFF 07/28/22 ONLINE [JS]</t>
  </si>
  <si>
    <t>50X12 MOBILE OFFICE</t>
  </si>
  <si>
    <t>W-28362</t>
  </si>
  <si>
    <t>1000265/001</t>
  </si>
  <si>
    <t>CALLED OFF (TRANSFERED TO P1)</t>
  </si>
  <si>
    <t>MNORCO 09/21 [DC]</t>
  </si>
  <si>
    <t>Michael.Macmenamie@willscot.com</t>
  </si>
  <si>
    <t>10351033</t>
  </si>
  <si>
    <t>1000265/020</t>
  </si>
  <si>
    <t>CALLED OF VIA URCONTROL</t>
  </si>
  <si>
    <t>07/01/22 [DC]</t>
  </si>
  <si>
    <t>MSUTTON1@UR.COM</t>
  </si>
  <si>
    <t>10926279</t>
  </si>
  <si>
    <t>1000265/021</t>
  </si>
  <si>
    <t>CALLED OF VIA EMAIL TO MSUTTON</t>
  </si>
  <si>
    <t>JHUFFMAN 05/09/22 [DC]</t>
  </si>
  <si>
    <t>164667</t>
  </si>
  <si>
    <t>1000265/035</t>
  </si>
  <si>
    <t>ESTRACK ONLINE</t>
  </si>
  <si>
    <t>SRITCHIE 11/03/22 [DC]</t>
  </si>
  <si>
    <t>billy.motroni@equipmentshare.com</t>
  </si>
  <si>
    <t>199516</t>
  </si>
  <si>
    <t>1000265/037</t>
  </si>
  <si>
    <t>CALLED OFF VIA EMAIL TO BILLY</t>
  </si>
  <si>
    <t>RGOODINE 09/16/22 [DC]</t>
  </si>
  <si>
    <t>164674</t>
  </si>
  <si>
    <t>1000265/038</t>
  </si>
  <si>
    <t>164671</t>
  </si>
  <si>
    <t>1000265/039</t>
  </si>
  <si>
    <t>82921</t>
  </si>
  <si>
    <t>1000265/051</t>
  </si>
  <si>
    <t>SRITCHIE 11/08/22 [DC]</t>
  </si>
  <si>
    <t>30' ELEC BOOM</t>
  </si>
  <si>
    <t>24429</t>
  </si>
  <si>
    <t>1000265/052</t>
  </si>
  <si>
    <t>MNORCO 08/17/22</t>
  </si>
  <si>
    <t>60' RT ART BOOM</t>
  </si>
  <si>
    <t>117043</t>
  </si>
  <si>
    <t>1000265/057</t>
  </si>
  <si>
    <t>MNORCO 07/21/22 [DC]</t>
  </si>
  <si>
    <t>40' ELEC SCISSOR</t>
  </si>
  <si>
    <t>175972</t>
  </si>
  <si>
    <t>1000265/103</t>
  </si>
  <si>
    <t>SRITCHIE 02/04/23 [DC]</t>
  </si>
  <si>
    <t>UTV</t>
  </si>
  <si>
    <t>272738</t>
  </si>
  <si>
    <t>1000265/106</t>
  </si>
  <si>
    <t>SRITCHIE 11/22/22[DC]</t>
  </si>
  <si>
    <t>10K FORKLIFT</t>
  </si>
  <si>
    <t>235396</t>
  </si>
  <si>
    <t>1000265/108</t>
  </si>
  <si>
    <t>SRITCHIE 11/22/22 [DC]</t>
  </si>
  <si>
    <t>39202</t>
  </si>
  <si>
    <t>1000265/115</t>
  </si>
  <si>
    <t>18532</t>
  </si>
  <si>
    <t>1000265/139</t>
  </si>
  <si>
    <t>SRITCHER 01/04/23 [DC]</t>
  </si>
  <si>
    <t>19' SINGLE MAN</t>
  </si>
  <si>
    <t>152026</t>
  </si>
  <si>
    <t>1000265/147</t>
  </si>
  <si>
    <t>185371</t>
  </si>
  <si>
    <t>1000265/148</t>
  </si>
  <si>
    <t>125' ART Boom</t>
  </si>
  <si>
    <t>44588</t>
  </si>
  <si>
    <t>1000265/166</t>
  </si>
  <si>
    <t>MNORCO 02/03/23 [DC]</t>
  </si>
  <si>
    <t>1000265/002</t>
  </si>
  <si>
    <t>a1rent@yahoo.com</t>
  </si>
  <si>
    <t>XS40AGZS0575</t>
  </si>
  <si>
    <t>1000265/011</t>
  </si>
  <si>
    <t>AS40VZS0582</t>
  </si>
  <si>
    <t>1000265/012</t>
  </si>
  <si>
    <t>60X36 MOBILE OFFICE</t>
  </si>
  <si>
    <t>CPX-200127</t>
  </si>
  <si>
    <t>1000265/014</t>
  </si>
  <si>
    <t>40' TUNNEL CONT</t>
  </si>
  <si>
    <t>AS40IBK074</t>
  </si>
  <si>
    <t>1000265/042</t>
  </si>
  <si>
    <t>CS40FZK036</t>
  </si>
  <si>
    <t>1000265/043</t>
  </si>
  <si>
    <t>KS40AIZK5049</t>
  </si>
  <si>
    <t>1000265/069</t>
  </si>
  <si>
    <t>40' RT SCISSOR</t>
  </si>
  <si>
    <t>215628</t>
  </si>
  <si>
    <t>1000265/071</t>
  </si>
  <si>
    <t>20' MAN LIFT</t>
  </si>
  <si>
    <t>5493</t>
  </si>
  <si>
    <t>1000265/072</t>
  </si>
  <si>
    <t>75175</t>
  </si>
  <si>
    <t>1000265/084</t>
  </si>
  <si>
    <t>217831</t>
  </si>
  <si>
    <t>1000265/085</t>
  </si>
  <si>
    <t>19' ELEC SCISSOR</t>
  </si>
  <si>
    <t>932490</t>
  </si>
  <si>
    <t>1000265/086</t>
  </si>
  <si>
    <t>992582</t>
  </si>
  <si>
    <t>1000265/102</t>
  </si>
  <si>
    <t>10K TELEHANDLER</t>
  </si>
  <si>
    <t>131291</t>
  </si>
  <si>
    <t>1000265/110</t>
  </si>
  <si>
    <t>11498372</t>
  </si>
  <si>
    <t>1000265/113</t>
  </si>
  <si>
    <t xml:space="preserve">CALLED OFF MID JANURARY </t>
  </si>
  <si>
    <t>1930 SCISSOR</t>
  </si>
  <si>
    <t>200125</t>
  </si>
  <si>
    <t>1000265/145</t>
  </si>
  <si>
    <t>3840</t>
  </si>
  <si>
    <t>1000265/146</t>
  </si>
  <si>
    <t>10036342</t>
  </si>
  <si>
    <t>1000265/179</t>
  </si>
  <si>
    <t>tyler.toncray@sunbeltrentals.com</t>
  </si>
  <si>
    <t>1000265/180</t>
  </si>
  <si>
    <t>1000265/195</t>
  </si>
  <si>
    <t>10K TUGGER</t>
  </si>
  <si>
    <t>1000265/206</t>
  </si>
  <si>
    <t>Jeff Huffman</t>
  </si>
  <si>
    <t>TRIPLE OFFICE</t>
  </si>
  <si>
    <t>CPX-95570</t>
  </si>
  <si>
    <t>431-A002</t>
  </si>
  <si>
    <t>2001786425, CALLED OFF 4/13 FOR 5/13 PER EMAIL TO MCKENNA</t>
  </si>
  <si>
    <t>WILLSCOT</t>
  </si>
  <si>
    <t>MCKENNA CLARK</t>
  </si>
  <si>
    <t>ACC-31024</t>
  </si>
  <si>
    <t>C19CO00431/009</t>
  </si>
  <si>
    <t xml:space="preserve">CALLED OFF 03/16/21 PER AGRIFFIN </t>
  </si>
  <si>
    <t>-</t>
  </si>
  <si>
    <t>ACC-21331</t>
  </si>
  <si>
    <t>C19CO00431/014</t>
  </si>
  <si>
    <t>2001786420, CALLED OFF 4/13 FOR 5/4 PER EMAIL TO MCKENNA</t>
  </si>
  <si>
    <t>MINI EX &amp; PLT TAMPER</t>
  </si>
  <si>
    <t>800208835</t>
  </si>
  <si>
    <t>C19CO00431/016</t>
  </si>
  <si>
    <t>CALLED OFF 3/1</t>
  </si>
  <si>
    <t>800051561</t>
  </si>
  <si>
    <t>C19CO00431/022</t>
  </si>
  <si>
    <t>CALLED OFF 10/1 PER ANDY'S EMAIL TO JOSH</t>
  </si>
  <si>
    <t>ACC-22061</t>
  </si>
  <si>
    <t>C19CO00431/021</t>
  </si>
  <si>
    <t>CALLED OFF PER AGRIFFIN VIA EMAIL TO SWILLIS [DC]</t>
  </si>
  <si>
    <t>SAVANNAH WILLIS</t>
  </si>
  <si>
    <t>800146288</t>
  </si>
  <si>
    <t>C19CO00431/025</t>
  </si>
  <si>
    <t>CALLED OFF 4/9</t>
  </si>
  <si>
    <t>6K LULL &amp; TRAILER</t>
  </si>
  <si>
    <t>800210733</t>
  </si>
  <si>
    <t>C19CO00431/032</t>
  </si>
  <si>
    <t>CALLED OFF 5/8</t>
  </si>
  <si>
    <t>800125685</t>
  </si>
  <si>
    <t>C19CO00431/038</t>
  </si>
  <si>
    <t>CALLED OFF</t>
  </si>
  <si>
    <t>800220308</t>
  </si>
  <si>
    <t>C19CO00431/039</t>
  </si>
  <si>
    <t>RETURNED 02/25/20 PER AGRIFFIN</t>
  </si>
  <si>
    <t>800251316</t>
  </si>
  <si>
    <t>C19CO00431/040</t>
  </si>
  <si>
    <t>800242181</t>
  </si>
  <si>
    <t>C19CO00431/042</t>
  </si>
  <si>
    <t>6/10 PER EMAIL TO CRAIG</t>
  </si>
  <si>
    <t>MINI EXCAVATOR</t>
  </si>
  <si>
    <t>800126147</t>
  </si>
  <si>
    <t>C19CO00431/063</t>
  </si>
  <si>
    <t>RETURNED 12/28/20 PER AGIRIFFIN</t>
  </si>
  <si>
    <t>80087409</t>
  </si>
  <si>
    <t>C19CO00431/065</t>
  </si>
  <si>
    <t>CALLED OFF 1/28 PER ANDY'S EMAIL TO JOSH</t>
  </si>
  <si>
    <t>ELECTRIC BREAKER</t>
  </si>
  <si>
    <t xml:space="preserve"> 511600850</t>
  </si>
  <si>
    <t>C19CO00431/075</t>
  </si>
  <si>
    <t>CT-19690</t>
  </si>
  <si>
    <t>C19CO00431/067</t>
  </si>
  <si>
    <t>CALLED OFF 03/16/21 PER AGRIFFIN</t>
  </si>
  <si>
    <t>45' DSL BOOM</t>
  </si>
  <si>
    <t xml:space="preserve"> 800197729</t>
  </si>
  <si>
    <t>C19CO00431/083</t>
  </si>
  <si>
    <t>CALLED OFF 8/20 PER ANDY'S EMAIL TO JOSH</t>
  </si>
  <si>
    <t>511600850</t>
  </si>
  <si>
    <t>C19CO00431/139</t>
  </si>
  <si>
    <t>CALLED OFF 03/17/21 PER AGRIFFIN</t>
  </si>
  <si>
    <t>800178587</t>
  </si>
  <si>
    <t>C19CO00431/104</t>
  </si>
  <si>
    <t>CALLED OFF 9/5 PER ANDY'S EMAIL TO JOSH</t>
  </si>
  <si>
    <t xml:space="preserve">800247669 </t>
  </si>
  <si>
    <t>C19CO00431/106</t>
  </si>
  <si>
    <t>CALLED OFF 9/17 PER ANDY'S EMAIL TO JOSH</t>
  </si>
  <si>
    <t xml:space="preserve">20' GLO </t>
  </si>
  <si>
    <t>AMO-06678</t>
  </si>
  <si>
    <t>C19CO00431/100</t>
  </si>
  <si>
    <t>CALLED OFF EARLY 2020 PER AGRIFFIN</t>
  </si>
  <si>
    <t xml:space="preserve">6K LULL   </t>
  </si>
  <si>
    <t>800244167</t>
  </si>
  <si>
    <t>C19CO00431/131</t>
  </si>
  <si>
    <t>SWAPPED TO PO# C19CO00431/596 ON 10/14</t>
  </si>
  <si>
    <t>800240773</t>
  </si>
  <si>
    <t>C19CO00431/134</t>
  </si>
  <si>
    <t>MOVED TO 1000292</t>
  </si>
  <si>
    <t>HERC RENTALS</t>
  </si>
  <si>
    <t>800233282</t>
  </si>
  <si>
    <t>C19CO00431/135</t>
  </si>
  <si>
    <t>800218447</t>
  </si>
  <si>
    <t>C19CO00431/133</t>
  </si>
  <si>
    <t>6K TILT TRAILER</t>
  </si>
  <si>
    <t>800102551</t>
  </si>
  <si>
    <t>C19CO00431/142</t>
  </si>
  <si>
    <t>CALLED OFF 1/16</t>
  </si>
  <si>
    <t>800201160</t>
  </si>
  <si>
    <t>C19CO00431/146</t>
  </si>
  <si>
    <t>800171079</t>
  </si>
  <si>
    <t xml:space="preserve">C19CO00431/152 </t>
  </si>
  <si>
    <t>CALLED OFF 10/25 PER ANDY'S EMAIL TO CRAIG</t>
  </si>
  <si>
    <t>800071432</t>
  </si>
  <si>
    <t>C19CO00431/157</t>
  </si>
  <si>
    <t>30K REEL ROLLER</t>
  </si>
  <si>
    <t>10633576</t>
  </si>
  <si>
    <t>C19CO00431/147</t>
  </si>
  <si>
    <t>CALLED OFF 1/29 PER ANDY'S EMAIL TO WILLIAM</t>
  </si>
  <si>
    <t>10824913</t>
  </si>
  <si>
    <t>C19CO00431/148</t>
  </si>
  <si>
    <t>8000163656</t>
  </si>
  <si>
    <t>C19CO00431/183</t>
  </si>
  <si>
    <t>CALLED OFF 12/9 PER ANDY'S EMAIL TO JOSH</t>
  </si>
  <si>
    <t>PICK-UP TRUCK</t>
  </si>
  <si>
    <t>800269390</t>
  </si>
  <si>
    <t>C19CO00431/176</t>
  </si>
  <si>
    <t>CALLED OF 03/16/21 PER AGRIFFIN</t>
  </si>
  <si>
    <t>10K TILT TRAILER</t>
  </si>
  <si>
    <t>C19CO00431/177</t>
  </si>
  <si>
    <t>CALLED OFF 1/23 PER ANDY'S EMAIL TO JOSH</t>
  </si>
  <si>
    <t xml:space="preserve">AIR CONDITIONER </t>
  </si>
  <si>
    <t>800146017</t>
  </si>
  <si>
    <t>C19CO00431/188</t>
  </si>
  <si>
    <t>CALLED OFF 1/7 PER ANDY'S EMAIL TO JOSH</t>
  </si>
  <si>
    <t>CONDUIT BENDER</t>
  </si>
  <si>
    <t>800230933</t>
  </si>
  <si>
    <t>C19CO00431/213</t>
  </si>
  <si>
    <t xml:space="preserve"> 800246668 </t>
  </si>
  <si>
    <t>C19CO00431/215</t>
  </si>
  <si>
    <t>800261415</t>
  </si>
  <si>
    <t>C19CO00431/216</t>
  </si>
  <si>
    <t>SWAPPED TO PO# C19CO00431/597 ON 10/14</t>
  </si>
  <si>
    <t>800247012</t>
  </si>
  <si>
    <t>C20KY01002/006</t>
  </si>
  <si>
    <t xml:space="preserve">CALLED OFF 4/20 </t>
  </si>
  <si>
    <t>9956325</t>
  </si>
  <si>
    <t>RR1252010</t>
  </si>
  <si>
    <t>C20KY01002/007</t>
  </si>
  <si>
    <t>9947494</t>
  </si>
  <si>
    <t>800231139</t>
  </si>
  <si>
    <t>C20KY01002/015</t>
  </si>
  <si>
    <t>CALLED OFF 4/25</t>
  </si>
  <si>
    <t>40KW GENERATOR</t>
  </si>
  <si>
    <t>800187914</t>
  </si>
  <si>
    <t>C19CO00431/274</t>
  </si>
  <si>
    <t>CALLED OFF 9/8 PER ANDY</t>
  </si>
  <si>
    <t>C20KY01009/002</t>
  </si>
  <si>
    <t>HAND WASH STATION</t>
  </si>
  <si>
    <t>C19CO00431/316</t>
  </si>
  <si>
    <t>CALLED OFF 5/6 VIA EMAIL TO FARRAH [DC]</t>
  </si>
  <si>
    <t>C19CO00431/317</t>
  </si>
  <si>
    <t>CALLED OFF 03/30 - EMAIL TO FARRAH</t>
  </si>
  <si>
    <t>C19CO00431/318</t>
  </si>
  <si>
    <t>C19CO00431/319</t>
  </si>
  <si>
    <t>C20KY01009/007</t>
  </si>
  <si>
    <t>CALLED OFF 6/8</t>
  </si>
  <si>
    <t>800058992</t>
  </si>
  <si>
    <t>C19CO00431/361</t>
  </si>
  <si>
    <t>CALLED OFF 6/17 F/7/1 PER ANDY'S EMAIL TO KYLE</t>
  </si>
  <si>
    <t>800065883</t>
  </si>
  <si>
    <t>C19CO00431/363</t>
  </si>
  <si>
    <t>SWAPPED TO PO# C19CO00431/599 ON 10/14</t>
  </si>
  <si>
    <t>SHEAVE ROLLER</t>
  </si>
  <si>
    <t>339052</t>
  </si>
  <si>
    <t>C19CO00431/350</t>
  </si>
  <si>
    <t>4024</t>
  </si>
  <si>
    <t>C19CO00431/351</t>
  </si>
  <si>
    <t>TUGGER</t>
  </si>
  <si>
    <t>6001</t>
  </si>
  <si>
    <t>C19CO00431/352</t>
  </si>
  <si>
    <t>NO INVOICES SINCE 08/2020</t>
  </si>
  <si>
    <t>800031537</t>
  </si>
  <si>
    <t>C19CO00431/362</t>
  </si>
  <si>
    <t>SWAPPED TO PO# C19CO00431/598 ON 10/14</t>
  </si>
  <si>
    <t>C19CO00431/401</t>
  </si>
  <si>
    <t>NO INVOICES SINCE 10/2020</t>
  </si>
  <si>
    <t>CABLE PULLER</t>
  </si>
  <si>
    <t>C19CO00431/430</t>
  </si>
  <si>
    <t>3 - AIR CONDITIONER</t>
  </si>
  <si>
    <t>800281240/800281161/800281249</t>
  </si>
  <si>
    <t>C19CO00431/482</t>
  </si>
  <si>
    <t>CALLED OF 01/19/21 PER AGRIFFIN</t>
  </si>
  <si>
    <t>C19CO00431/504</t>
  </si>
  <si>
    <t>C19CO00431/505</t>
  </si>
  <si>
    <t>C19CO00431/506</t>
  </si>
  <si>
    <t>NO INVOICES</t>
  </si>
  <si>
    <t>800247671</t>
  </si>
  <si>
    <t>C19KY01011/016</t>
  </si>
  <si>
    <t>MOVED FROM C19CO00431 SECTOR 08 ON 03/17/21</t>
  </si>
  <si>
    <t>800147579</t>
  </si>
  <si>
    <t>C19CO00431/596</t>
  </si>
  <si>
    <t>PLT COMPACTOR</t>
  </si>
  <si>
    <t>C19CO00431/597</t>
  </si>
  <si>
    <t>CALLED OFF 12/13/20 PER AGRIFFIN</t>
  </si>
  <si>
    <t>C19CO00431/598</t>
  </si>
  <si>
    <t>CALLED OFF 01/19/21 PER AGRIFFIN</t>
  </si>
  <si>
    <t>C19CO00431/599</t>
  </si>
  <si>
    <t>CALLED OFF 03/02/21</t>
  </si>
  <si>
    <t>800279168</t>
  </si>
  <si>
    <t>C19CO00431/639</t>
  </si>
  <si>
    <t>CALLED OFF 01/11/21 PER AGRIFFIN</t>
  </si>
  <si>
    <t>CONCRETE MIXER</t>
  </si>
  <si>
    <t>800065314</t>
  </si>
  <si>
    <t>C19CO00431/636</t>
  </si>
  <si>
    <t>RETURNED 11/28</t>
  </si>
  <si>
    <t>800262277</t>
  </si>
  <si>
    <t>C19CO00431/637</t>
  </si>
  <si>
    <t>RETURNED 11/20/20 PER AGRIFFIN</t>
  </si>
  <si>
    <t>800163656</t>
  </si>
  <si>
    <t>C19CO00431/214</t>
  </si>
  <si>
    <t>C19CO00431/727</t>
  </si>
  <si>
    <t>CALLED OFF PER AGRIFFIN TO PINGRAM 05/28 [DC]</t>
  </si>
  <si>
    <t>4051090</t>
  </si>
  <si>
    <t>C19CO00431/772</t>
  </si>
  <si>
    <t>185' BOOM LIFT</t>
  </si>
  <si>
    <t>11013311</t>
  </si>
  <si>
    <t>C19CO00431/797</t>
  </si>
  <si>
    <t>CALLED OFF 6/28 F/6/30 PER ANDY'S ENAIL SHANE</t>
  </si>
  <si>
    <t>800486935</t>
  </si>
  <si>
    <t xml:space="preserve">C19CO00431/881 </t>
  </si>
  <si>
    <t>800018837</t>
  </si>
  <si>
    <t>C19CO00431/898</t>
  </si>
  <si>
    <t>800220306</t>
  </si>
  <si>
    <t>C19CO00431/638</t>
  </si>
  <si>
    <t>Tom Keating</t>
  </si>
  <si>
    <t>Andy Griffin</t>
  </si>
  <si>
    <t>45 ART BOOM</t>
  </si>
  <si>
    <t>4000815/005</t>
  </si>
  <si>
    <t>10281879</t>
  </si>
  <si>
    <t>157258-005</t>
  </si>
  <si>
    <t>21624110</t>
  </si>
  <si>
    <t>10281878</t>
  </si>
  <si>
    <t>157258-006</t>
  </si>
  <si>
    <t>21624114</t>
  </si>
  <si>
    <t>1046185</t>
  </si>
  <si>
    <t>157258-007</t>
  </si>
  <si>
    <t>CALLED OFF 12/23 PER UR CONTROL</t>
  </si>
  <si>
    <t>21685186</t>
  </si>
  <si>
    <t>1060025</t>
  </si>
  <si>
    <t>157258-013</t>
  </si>
  <si>
    <t>21685178</t>
  </si>
  <si>
    <t>977318</t>
  </si>
  <si>
    <t>157258-027</t>
  </si>
  <si>
    <t>CALLED OFF 1/29 PER UR CONTROL</t>
  </si>
  <si>
    <t>21810069</t>
  </si>
  <si>
    <t>SYSCO - JOB LOCATION</t>
  </si>
  <si>
    <t>COMPLETED</t>
  </si>
  <si>
    <t>850292</t>
  </si>
  <si>
    <t>157278-003</t>
  </si>
  <si>
    <t>CALLED OFF 6/16 PER UR CONTROL</t>
  </si>
  <si>
    <t>10154116</t>
  </si>
  <si>
    <t>157278-057</t>
  </si>
  <si>
    <t>CALLED OFF 12./23</t>
  </si>
  <si>
    <t>943141</t>
  </si>
  <si>
    <t>70003720/003</t>
  </si>
  <si>
    <t>CALLED OFF PER EMAIL TO BRYN</t>
  </si>
  <si>
    <t xml:space="preserve">972506 </t>
  </si>
  <si>
    <t>70003720/005</t>
  </si>
  <si>
    <t>MIKE ORDERED FOR WRONG JOB</t>
  </si>
  <si>
    <t>10172766</t>
  </si>
  <si>
    <t>70004723/002</t>
  </si>
  <si>
    <t>CALLED OFF 1/28 PER ONLINE</t>
  </si>
  <si>
    <t>10005148</t>
  </si>
  <si>
    <t>70004723/004</t>
  </si>
  <si>
    <t>CALLED OFF 1/3 ONLINE</t>
  </si>
  <si>
    <t>985967</t>
  </si>
  <si>
    <t>70004723/007</t>
  </si>
  <si>
    <t>SYSCO EAST MD</t>
  </si>
  <si>
    <t>4000815/002</t>
  </si>
  <si>
    <t>CALLED OFF ONLINE PER NOCONNELL 12/01 [DC]</t>
  </si>
  <si>
    <t>10466888</t>
  </si>
  <si>
    <t>CALLED OFF VIA UR CONTROL 11/17 [DC]</t>
  </si>
  <si>
    <t>SYSCO DANVILLE IL</t>
  </si>
  <si>
    <t>525124</t>
  </si>
  <si>
    <t>40700871/003</t>
  </si>
  <si>
    <t>CALLED OFF ONLINE PER CTINGLE 12/01 [DC]</t>
  </si>
  <si>
    <t>60' BOOM</t>
  </si>
  <si>
    <t>SYSCO MD</t>
  </si>
  <si>
    <t>997281</t>
  </si>
  <si>
    <t>4000815/007</t>
  </si>
  <si>
    <t>45' RT BOOM</t>
  </si>
  <si>
    <t>SYSCO EAST TX</t>
  </si>
  <si>
    <t>4001895/005</t>
  </si>
  <si>
    <t>CALLED OF VIA EMAIL TO TYLER 01/21/22 [DC]</t>
  </si>
  <si>
    <t>SYSCO LOUISVILLE</t>
  </si>
  <si>
    <t>4002111/007</t>
  </si>
  <si>
    <t>CALLED OFF VIA EMAIL TO TYLER PER CTINGLE 02/17/21 [DC]</t>
  </si>
  <si>
    <t>SYSCO SOUTH EAST FL</t>
  </si>
  <si>
    <t>779001</t>
  </si>
  <si>
    <t>4000712/004</t>
  </si>
  <si>
    <t>CALLED OFF VIA ONLINE [DC]</t>
  </si>
  <si>
    <t>561316</t>
  </si>
  <si>
    <t>4002111/008</t>
  </si>
  <si>
    <t>CALLED OFF 03/04/22 VIA EMAIL TTONCRAY</t>
  </si>
  <si>
    <t>SYSCO JACKSON MS</t>
  </si>
  <si>
    <t>612317</t>
  </si>
  <si>
    <t>4002059/009</t>
  </si>
  <si>
    <t>CALLED OF 04/07/22 VIA EMAIL TO BRYN [DC]</t>
  </si>
  <si>
    <t>BFALLS</t>
  </si>
  <si>
    <t>SYSCO EAST WI</t>
  </si>
  <si>
    <t>4002206/003</t>
  </si>
  <si>
    <t>SYSCO FARGO ND</t>
  </si>
  <si>
    <t>1086679</t>
  </si>
  <si>
    <t>4001712/003</t>
  </si>
  <si>
    <t>CALLED OFF ONLINE 06/25/22 [DC]</t>
  </si>
  <si>
    <t>35' MANLIFT</t>
  </si>
  <si>
    <t>SYSCO OAHU</t>
  </si>
  <si>
    <t>4002398/004</t>
  </si>
  <si>
    <t>4002398/003</t>
  </si>
  <si>
    <t>600367</t>
  </si>
  <si>
    <t>4002206/009</t>
  </si>
  <si>
    <t>CALLED OFF ONLINE 07/12/22 [DC]</t>
  </si>
  <si>
    <t>SYSCO JACKSON TN</t>
  </si>
  <si>
    <t>65237</t>
  </si>
  <si>
    <t>4003556/006</t>
  </si>
  <si>
    <t>Kris Kromer</t>
  </si>
  <si>
    <t>10191708</t>
  </si>
  <si>
    <t>4000772/009</t>
  </si>
  <si>
    <t>EMAIL TO TTONCRAY</t>
  </si>
  <si>
    <t>DMILLER 02/07/22 [DC]</t>
  </si>
  <si>
    <t>30' ART ELEC MANLIFT</t>
  </si>
  <si>
    <t>744121</t>
  </si>
  <si>
    <t>4000772/010</t>
  </si>
  <si>
    <t>David Miller</t>
  </si>
  <si>
    <t>TRANSFERED TO 2000064/010 04/14/21 PER DCRAFT [DC]</t>
  </si>
  <si>
    <t>TRANSFERED TO 2000064/011 04/14/21 PER DCRAFT [DC]</t>
  </si>
  <si>
    <t>TRANSFERRED TO 2000508/015 07/11 PER DCRAFT [DC]</t>
  </si>
  <si>
    <t>TRANSFERRED TO 2000508/014 07/11 PER DCRAFT [DC]</t>
  </si>
  <si>
    <t>CALL  OFF  NOT RECORDED [DC]</t>
  </si>
  <si>
    <t>Alex Hart</t>
  </si>
  <si>
    <t xml:space="preserve">HS40AFZS0263 </t>
  </si>
  <si>
    <t>S20KY12000/003</t>
  </si>
  <si>
    <t>CALLED OFF 8/3 PER BRANDON'S EMAIL TO FARRAH</t>
  </si>
  <si>
    <t>6726-7818</t>
  </si>
  <si>
    <t>S20KY12000/011</t>
  </si>
  <si>
    <t>FINAL INVOICE 12/06/19 - DC</t>
  </si>
  <si>
    <t>3627-0007</t>
  </si>
  <si>
    <t>9738-0104</t>
  </si>
  <si>
    <t>728048</t>
  </si>
  <si>
    <t>S20KY12000/058</t>
  </si>
  <si>
    <t>FINAL INVOICE 05/20/20 - DC</t>
  </si>
  <si>
    <t>533803</t>
  </si>
  <si>
    <t>S20KY12000/106</t>
  </si>
  <si>
    <t>CALLED OFF 10/8</t>
  </si>
  <si>
    <t>773359</t>
  </si>
  <si>
    <t>20700307/005</t>
  </si>
  <si>
    <t>CALLED OFF 09/08/21 PER JESSE'S EMAIL TO TYLER [DC]</t>
  </si>
  <si>
    <t>491364</t>
  </si>
  <si>
    <t>20700307/034</t>
  </si>
  <si>
    <t>CALLED OFF 09/27/21 PER JESSE'S EMAIL TO TYLER [DC]</t>
  </si>
  <si>
    <t>10281581</t>
  </si>
  <si>
    <t>20700307/037</t>
  </si>
  <si>
    <t>CALLED OFF 8/26/21 PER JESSE'S EMAIL TO TYLER</t>
  </si>
  <si>
    <t>873053</t>
  </si>
  <si>
    <t>20700307/046</t>
  </si>
  <si>
    <t>32' EXT LADDER</t>
  </si>
  <si>
    <t>20700307/047</t>
  </si>
  <si>
    <t>24' EXT LADDER</t>
  </si>
  <si>
    <t>20700307/061</t>
  </si>
  <si>
    <t>20700307/069</t>
  </si>
  <si>
    <t>CANCELLED PER JESSE [DC]</t>
  </si>
  <si>
    <t>Jesse McCurry</t>
  </si>
  <si>
    <t>2 - PORTA POTTY (GRAY)</t>
  </si>
  <si>
    <t>C19KY01002/002</t>
  </si>
  <si>
    <t>CALLED OF BY GRAY PER MATT H [DC]</t>
  </si>
  <si>
    <t>60X12 OFFICE (GRAY)</t>
  </si>
  <si>
    <t>MDS-174726</t>
  </si>
  <si>
    <t>C19KY01002/004</t>
  </si>
  <si>
    <t>CALLED OFF 9/22 PER JOHN @ GRAY</t>
  </si>
  <si>
    <t>AS40VYW0442</t>
  </si>
  <si>
    <t>C19KY01002/009</t>
  </si>
  <si>
    <t>CALLED OFF 9/30 F/10/8 PER EMAIL TO FARRAH</t>
  </si>
  <si>
    <t>VS40AFZS0070</t>
  </si>
  <si>
    <t>C19KY01002/010</t>
  </si>
  <si>
    <t>RIDE-ON TRENCHER</t>
  </si>
  <si>
    <t>10168364</t>
  </si>
  <si>
    <t>C19KY01002/011</t>
  </si>
  <si>
    <t>31007999</t>
  </si>
  <si>
    <t>MINI EX W/HAMMER</t>
  </si>
  <si>
    <t>10143108</t>
  </si>
  <si>
    <t>C19KY01002/013</t>
  </si>
  <si>
    <t>CALLED OFF 7/8 PER JASPER'S EMAIL TO WILLIE</t>
  </si>
  <si>
    <t xml:space="preserve"> N71137</t>
  </si>
  <si>
    <t>C19KY01002/019</t>
  </si>
  <si>
    <t>CALLED OFF 8/28 F/8/30 PER EMAIL TO MARK</t>
  </si>
  <si>
    <t xml:space="preserve">10601028 </t>
  </si>
  <si>
    <t>C19KY01002/021</t>
  </si>
  <si>
    <t>CALLED OFF 7/19</t>
  </si>
  <si>
    <t>SKID STEER TENCHER ATTACH</t>
  </si>
  <si>
    <t xml:space="preserve">10749446 </t>
  </si>
  <si>
    <t>C19KY01002/025</t>
  </si>
  <si>
    <t>CALLED OFF 9/25 PER JASPER'S EMAIL TO WILLIE</t>
  </si>
  <si>
    <t>10589378</t>
  </si>
  <si>
    <t>C19KY01002/026</t>
  </si>
  <si>
    <t>CALLED OFF 7/9 PER EMAIL TO MARK</t>
  </si>
  <si>
    <t>9070535</t>
  </si>
  <si>
    <t>C19KY01002/027</t>
  </si>
  <si>
    <t>CALLED OFF 8/28 F/9/3 PER EMAIL TO MARK</t>
  </si>
  <si>
    <t>10775693</t>
  </si>
  <si>
    <t>C19KY01002/028</t>
  </si>
  <si>
    <t>CALLED OFF 3/23 PER EMAIL TO MARK</t>
  </si>
  <si>
    <t>10672843</t>
  </si>
  <si>
    <t>C19KY01002/029</t>
  </si>
  <si>
    <t>10644242</t>
  </si>
  <si>
    <t>C19KY01002/030</t>
  </si>
  <si>
    <t>CALLED OFF 2/18 PER EMAIL TO MARK</t>
  </si>
  <si>
    <t>10948435</t>
  </si>
  <si>
    <t>C19KY01002/032</t>
  </si>
  <si>
    <t>N78099</t>
  </si>
  <si>
    <t>C19KY01002/034</t>
  </si>
  <si>
    <t>CALLED OFF 3/17 F/3/22 PER HECTOR</t>
  </si>
  <si>
    <t>10272326</t>
  </si>
  <si>
    <t>C19KY01002/037</t>
  </si>
  <si>
    <t xml:space="preserve">10246632 </t>
  </si>
  <si>
    <t>C19KY01002/038</t>
  </si>
  <si>
    <t>CALLED OFF 10/2 PER HECTOR TO MARK</t>
  </si>
  <si>
    <t>10822580</t>
  </si>
  <si>
    <t>C19KY01002/041</t>
  </si>
  <si>
    <t>11015240</t>
  </si>
  <si>
    <t>C19KY01002/042</t>
  </si>
  <si>
    <t>676/9999</t>
  </si>
  <si>
    <t>C19KY01002/049</t>
  </si>
  <si>
    <t>CALLED OFF 2/26 PER GRAY</t>
  </si>
  <si>
    <t>2 - LIGHT TOWERS</t>
  </si>
  <si>
    <t>10256264/10246931</t>
  </si>
  <si>
    <t>C19KY01002/055</t>
  </si>
  <si>
    <t>CALLED OFF 12/22</t>
  </si>
  <si>
    <t>VS40AFZS0084</t>
  </si>
  <si>
    <t>C19KY01002/056</t>
  </si>
  <si>
    <t>CALLED OFF 6/11 PER EMAIL TO FARRAH</t>
  </si>
  <si>
    <t xml:space="preserve">80' BOOM LIFT </t>
  </si>
  <si>
    <t>IA2758</t>
  </si>
  <si>
    <t xml:space="preserve">C19KY01002/062 </t>
  </si>
  <si>
    <t>CALLED OFF 9/21 ONLINE</t>
  </si>
  <si>
    <t>16808242</t>
  </si>
  <si>
    <t>10941159</t>
  </si>
  <si>
    <t>C19KY01002/078</t>
  </si>
  <si>
    <t>CALLED OFF 2/28</t>
  </si>
  <si>
    <t>85' STR BOOM</t>
  </si>
  <si>
    <t>10981835</t>
  </si>
  <si>
    <t>C19KY01002/079</t>
  </si>
  <si>
    <t>CALLED OFF 10/02</t>
  </si>
  <si>
    <t>50' RTS</t>
  </si>
  <si>
    <t>10639466</t>
  </si>
  <si>
    <t>C19KY01002/080</t>
  </si>
  <si>
    <t>CALLED OFF 3/19 PER HECTOR TO MARK</t>
  </si>
  <si>
    <t>32023703</t>
  </si>
  <si>
    <t>10289217</t>
  </si>
  <si>
    <t>C19KY01002/082</t>
  </si>
  <si>
    <t>CALLED OFF 11/10 PER MARK</t>
  </si>
  <si>
    <t>33483773</t>
  </si>
  <si>
    <t>32023688</t>
  </si>
  <si>
    <t>C19KY01002/086</t>
  </si>
  <si>
    <t>10650974</t>
  </si>
  <si>
    <t>C19KY01002/088</t>
  </si>
  <si>
    <t>10510513</t>
  </si>
  <si>
    <t>C19KY01002/091</t>
  </si>
  <si>
    <t>CALLED OFF 10/2 PER UR CONTROL</t>
  </si>
  <si>
    <t>33215069</t>
  </si>
  <si>
    <t>10373608</t>
  </si>
  <si>
    <t>C19KY01002/093</t>
  </si>
  <si>
    <t>33215105</t>
  </si>
  <si>
    <t>10683382</t>
  </si>
  <si>
    <t>C19KY01002/094</t>
  </si>
  <si>
    <t>10960265</t>
  </si>
  <si>
    <t>C19KY01002/105</t>
  </si>
  <si>
    <t>33192495</t>
  </si>
  <si>
    <t>10895403</t>
  </si>
  <si>
    <t>C19KY01002/106</t>
  </si>
  <si>
    <t>33192499</t>
  </si>
  <si>
    <t>N80621</t>
  </si>
  <si>
    <t>C19KY01002/115</t>
  </si>
  <si>
    <t>FINAL INVOICE 10/06/20 - DC</t>
  </si>
  <si>
    <t>10943251</t>
  </si>
  <si>
    <t>C19KY01002/116</t>
  </si>
  <si>
    <t xml:space="preserve">SWEEPER </t>
  </si>
  <si>
    <t>10376032</t>
  </si>
  <si>
    <t>C19KY01002/124</t>
  </si>
  <si>
    <t xml:space="preserve">CALLED OFF 8/6 </t>
  </si>
  <si>
    <t>10291162</t>
  </si>
  <si>
    <t>C19KY01002/134</t>
  </si>
  <si>
    <t>33278557</t>
  </si>
  <si>
    <t>10640807</t>
  </si>
  <si>
    <t>C19KY01002/152</t>
  </si>
  <si>
    <t>33278543</t>
  </si>
  <si>
    <t>30' ART BOOM</t>
  </si>
  <si>
    <t>10358216</t>
  </si>
  <si>
    <t>C19KY01002/187</t>
  </si>
  <si>
    <t>FINAL INVOICE 01/07/21 - DC</t>
  </si>
  <si>
    <t>C19KY01002/198</t>
  </si>
  <si>
    <t>CALLED OFF 2/15 PER MARK</t>
  </si>
  <si>
    <t>34035549</t>
  </si>
  <si>
    <t>VIB PLATE</t>
  </si>
  <si>
    <t>11090475</t>
  </si>
  <si>
    <t>C19KY01002/199</t>
  </si>
  <si>
    <t>34035555</t>
  </si>
  <si>
    <t>10763371</t>
  </si>
  <si>
    <t>C19KY01002/200</t>
  </si>
  <si>
    <t>34035554</t>
  </si>
  <si>
    <t>10132270</t>
  </si>
  <si>
    <t>C19KY01002/203</t>
  </si>
  <si>
    <t>CALLED OF 08/18/21 PER HEIDI [DC]</t>
  </si>
  <si>
    <t>10182987</t>
  </si>
  <si>
    <t>C19KY01002/204</t>
  </si>
  <si>
    <t>CALLED OFF 06/01 PER HEIDI [DC]</t>
  </si>
  <si>
    <t>10748164</t>
  </si>
  <si>
    <t>C19KY01002/224</t>
  </si>
  <si>
    <t>10338312</t>
  </si>
  <si>
    <t>C19KY01002/225</t>
  </si>
  <si>
    <t>C19KY01002/239</t>
  </si>
  <si>
    <t>CALLED OFF BY HEIDI - DATE NOT RECORDED [DC]</t>
  </si>
  <si>
    <t>9070075</t>
  </si>
  <si>
    <t>C19KY01002/251</t>
  </si>
  <si>
    <t>C19KY01002/253</t>
  </si>
  <si>
    <t>CALL OFF NOT RECORDED - DC</t>
  </si>
  <si>
    <t>C19KY01002/265</t>
  </si>
  <si>
    <t>CALL OFF SCHEDULED FOR 07/26/21 - DC</t>
  </si>
  <si>
    <t>10808003</t>
  </si>
  <si>
    <t>C19KY01002/276</t>
  </si>
  <si>
    <t>MINI EX/VIB PLATE/SAW</t>
  </si>
  <si>
    <t>10995165</t>
  </si>
  <si>
    <t>C19KY01002/277</t>
  </si>
  <si>
    <t>Matt Howard</t>
  </si>
  <si>
    <t>Hector Pagen</t>
  </si>
  <si>
    <t>35' ELECTRIC SCISSOR</t>
  </si>
  <si>
    <t>10358593</t>
  </si>
  <si>
    <t>2000861/002</t>
  </si>
  <si>
    <t>CALLED OFF [DC]</t>
  </si>
  <si>
    <t>10404279</t>
  </si>
  <si>
    <t>2000861/003</t>
  </si>
  <si>
    <t>3104003</t>
  </si>
  <si>
    <t>2000861/007</t>
  </si>
  <si>
    <t>3104051</t>
  </si>
  <si>
    <t>2000861/008</t>
  </si>
  <si>
    <t>CHAIN HOIST</t>
  </si>
  <si>
    <t>2000861/015</t>
  </si>
  <si>
    <t>560577</t>
  </si>
  <si>
    <t>2000038/009</t>
  </si>
  <si>
    <t>SKID STEER / TRENCHER</t>
  </si>
  <si>
    <t xml:space="preserve"> EQ00167131</t>
  </si>
  <si>
    <t>2000038/035</t>
  </si>
  <si>
    <t>CALLED OF 06/01 EMAIL TO RUS [DC]</t>
  </si>
  <si>
    <t>BOYD-CAT</t>
  </si>
  <si>
    <t>RUS LIVINGOOD</t>
  </si>
  <si>
    <t>EQ00044904</t>
  </si>
  <si>
    <t>2000038/036</t>
  </si>
  <si>
    <t>MINI EX ATTACHMENT</t>
  </si>
  <si>
    <t>2000038/049</t>
  </si>
  <si>
    <t>2000038/065</t>
  </si>
  <si>
    <t>Courtney Adkins</t>
  </si>
  <si>
    <t>914724</t>
  </si>
  <si>
    <t>70002568/005</t>
  </si>
  <si>
    <t>14329139</t>
  </si>
  <si>
    <t>705699</t>
  </si>
  <si>
    <t>70002568/006</t>
  </si>
  <si>
    <t>CALLED OFF ONLINE 1/16</t>
  </si>
  <si>
    <t>13959654</t>
  </si>
  <si>
    <t>555382</t>
  </si>
  <si>
    <t>70002568/010</t>
  </si>
  <si>
    <t>14329152</t>
  </si>
  <si>
    <t>10344325</t>
  </si>
  <si>
    <t>40700275/003</t>
  </si>
  <si>
    <t>CALLED OFF 05/04 ONLINE</t>
  </si>
  <si>
    <t>TYLER TONCRAY</t>
  </si>
  <si>
    <t>859.230.6562</t>
  </si>
  <si>
    <t>C</t>
  </si>
  <si>
    <t>97812</t>
  </si>
  <si>
    <t>40700275/010</t>
  </si>
  <si>
    <t xml:space="preserve">EQUIPMENT SHARE </t>
  </si>
  <si>
    <t>771833</t>
  </si>
  <si>
    <t>C19KY01006/003</t>
  </si>
  <si>
    <t>CALLED OFF 8/14 PER EMAIL TO BRYN</t>
  </si>
  <si>
    <t>1082756</t>
  </si>
  <si>
    <t>C19KY01006/007</t>
  </si>
  <si>
    <t>CALLED OFF 2/24 F/2/28 PER EMAIL TO TYLER</t>
  </si>
  <si>
    <t>885041</t>
  </si>
  <si>
    <t>C19KY01006/014</t>
  </si>
  <si>
    <t xml:space="preserve">CALLED OFF 9/10 </t>
  </si>
  <si>
    <t>10174542</t>
  </si>
  <si>
    <t>C19KY01006/015</t>
  </si>
  <si>
    <t>CALLED OFF 11/14 PER EMAIL TO BRYN</t>
  </si>
  <si>
    <t>150KW GENERATOR</t>
  </si>
  <si>
    <t>10180257</t>
  </si>
  <si>
    <t>C19KY01006/016</t>
  </si>
  <si>
    <t>CALLED OFF 9/27 PER EMAIL TO DAVE ROLLINS</t>
  </si>
  <si>
    <t>444440</t>
  </si>
  <si>
    <t>C19KY01006/017</t>
  </si>
  <si>
    <t>10098701</t>
  </si>
  <si>
    <t>C19KY01006/023</t>
  </si>
  <si>
    <t>CALLED OFF ONLINE 1/6/21</t>
  </si>
  <si>
    <t>17305002</t>
  </si>
  <si>
    <t>863444</t>
  </si>
  <si>
    <t>C19KY01006/024</t>
  </si>
  <si>
    <t>CALLED OFF 9/1</t>
  </si>
  <si>
    <t>840251</t>
  </si>
  <si>
    <t>C19KY01006/036</t>
  </si>
  <si>
    <t>10092049</t>
  </si>
  <si>
    <t>C19KY01006/037</t>
  </si>
  <si>
    <t>8X10 ROAD PLATES</t>
  </si>
  <si>
    <t>C19KY01006/058</t>
  </si>
  <si>
    <t>CALLED OFF 2/7 PER ONLINE</t>
  </si>
  <si>
    <t>15788911</t>
  </si>
  <si>
    <t>390082</t>
  </si>
  <si>
    <t>C19KY01006/059</t>
  </si>
  <si>
    <t>CALLED OFF 7/17 PER SAM'S EMAIL TO LEON</t>
  </si>
  <si>
    <t>380153</t>
  </si>
  <si>
    <t>C19KY01006/060</t>
  </si>
  <si>
    <t>CALLED OFF 2/24 F/2/28 PER EMAIL TO LEON</t>
  </si>
  <si>
    <t>271093</t>
  </si>
  <si>
    <t>C19KY01006/065</t>
  </si>
  <si>
    <t>CALLED OFF 2/10 PER EMAIL TO LEON</t>
  </si>
  <si>
    <t>8024577</t>
  </si>
  <si>
    <t>C19KY01006/066</t>
  </si>
  <si>
    <t>JIB EXTENSION</t>
  </si>
  <si>
    <t>390604</t>
  </si>
  <si>
    <t>C19KY01006/061</t>
  </si>
  <si>
    <t>CALLED OFF 2/7 PER EMAIL TO LEON</t>
  </si>
  <si>
    <t>10099185</t>
  </si>
  <si>
    <t>C19KY01006/081</t>
  </si>
  <si>
    <t>CALLED OFF 1/25</t>
  </si>
  <si>
    <t>17385773</t>
  </si>
  <si>
    <t>782306</t>
  </si>
  <si>
    <t>C19KY01006/083</t>
  </si>
  <si>
    <t>17304986</t>
  </si>
  <si>
    <t>785031</t>
  </si>
  <si>
    <t>C19KY01006/090</t>
  </si>
  <si>
    <t>CALLED OFF 2/4 ONLINE</t>
  </si>
  <si>
    <t>15771648</t>
  </si>
  <si>
    <t>390156</t>
  </si>
  <si>
    <t>C19KY01006/092</t>
  </si>
  <si>
    <t>CALLED OFF 1/6 PER EMAIL TO LEON</t>
  </si>
  <si>
    <t>793838</t>
  </si>
  <si>
    <t>C19KY01006/108</t>
  </si>
  <si>
    <t>CALLED OFF 8/27 PER EMAIL TO BRYN</t>
  </si>
  <si>
    <t>2 - 16' EXT LADDERS</t>
  </si>
  <si>
    <t>10130999</t>
  </si>
  <si>
    <t>C19KY01006/109</t>
  </si>
  <si>
    <t>538751</t>
  </si>
  <si>
    <t>C19KY01006/110</t>
  </si>
  <si>
    <t>CALLED OFF 3/4 PER ONLINE</t>
  </si>
  <si>
    <t>15903624</t>
  </si>
  <si>
    <t>10154288</t>
  </si>
  <si>
    <t>C19KY01006/125</t>
  </si>
  <si>
    <t>17385781</t>
  </si>
  <si>
    <t>623556</t>
  </si>
  <si>
    <t>C19KY01006/126</t>
  </si>
  <si>
    <t>CALLED OFF 8/14 ONLINE</t>
  </si>
  <si>
    <t>16632590</t>
  </si>
  <si>
    <t>645397</t>
  </si>
  <si>
    <t>C19KY01006/127</t>
  </si>
  <si>
    <t>16632614</t>
  </si>
  <si>
    <t>10017171</t>
  </si>
  <si>
    <t>C19KY01006/137</t>
  </si>
  <si>
    <t>CALLED OFF 5/13 ONLINE</t>
  </si>
  <si>
    <t>16215976</t>
  </si>
  <si>
    <t>320320</t>
  </si>
  <si>
    <t>C19KY01006/139</t>
  </si>
  <si>
    <t>CALLED OFF 7/14 PER EMAIL TO LEON</t>
  </si>
  <si>
    <t>PORTABLE A/C UNIT</t>
  </si>
  <si>
    <t>1003790</t>
  </si>
  <si>
    <t>C19KY01006/156</t>
  </si>
  <si>
    <t>CALLED OFF ONLINE 10/30</t>
  </si>
  <si>
    <t>17008935</t>
  </si>
  <si>
    <t>W-22562</t>
  </si>
  <si>
    <t>C19KY01006/162</t>
  </si>
  <si>
    <t>CALLED OFF 2/424 PER EMAIL TO JRBMILLER</t>
  </si>
  <si>
    <t>HS40RZK5155</t>
  </si>
  <si>
    <t>C19KY01006/168</t>
  </si>
  <si>
    <t>CALLED OFF 1/27 F/2/5 PER EMAIL TO FARRAH</t>
  </si>
  <si>
    <t>CPX-115450</t>
  </si>
  <si>
    <t>C19KY01006/170</t>
  </si>
  <si>
    <t>CALLED OFF 2/3 PER EMAIL TO BRANDON - STILL ON RENT - FINAL INVOICE 03/18/21 [DC]</t>
  </si>
  <si>
    <t>805154</t>
  </si>
  <si>
    <t>C19KY01006/193</t>
  </si>
  <si>
    <t>17385776</t>
  </si>
  <si>
    <t>652242</t>
  </si>
  <si>
    <t>C19KY01006/201</t>
  </si>
  <si>
    <t>17304992</t>
  </si>
  <si>
    <t>793829</t>
  </si>
  <si>
    <t>C19KY01006/210</t>
  </si>
  <si>
    <t>10155784</t>
  </si>
  <si>
    <t>C19KY01006/224</t>
  </si>
  <si>
    <t>CALLED OFF 12/11 ONLINE</t>
  </si>
  <si>
    <t>17205985</t>
  </si>
  <si>
    <t>10078223</t>
  </si>
  <si>
    <t>C19KY01006/249</t>
  </si>
  <si>
    <t>CALLED OFF 10/8 ONLINE</t>
  </si>
  <si>
    <t>16901155</t>
  </si>
  <si>
    <t>36KW GENERATOR</t>
  </si>
  <si>
    <t>10176804</t>
  </si>
  <si>
    <t>C19KY01006/258</t>
  </si>
  <si>
    <t>CALLED OFF 10/12 ONLINE</t>
  </si>
  <si>
    <t>16913325</t>
  </si>
  <si>
    <t>430088</t>
  </si>
  <si>
    <t>C19KY01006/274</t>
  </si>
  <si>
    <t>CALLED OFF 12/18 ONLINE</t>
  </si>
  <si>
    <t>17241051</t>
  </si>
  <si>
    <t>809910</t>
  </si>
  <si>
    <t>C19KY01006/283</t>
  </si>
  <si>
    <t>CALLED OFF 12/9 ONLINE</t>
  </si>
  <si>
    <t>17195961</t>
  </si>
  <si>
    <t>10181991</t>
  </si>
  <si>
    <t>C19KY01006/291</t>
  </si>
  <si>
    <t>17385790</t>
  </si>
  <si>
    <t>10807326</t>
  </si>
  <si>
    <t>C19KY01006/297</t>
  </si>
  <si>
    <t>CALLED OFF ON 12/11 PER EMAIL TO SHANE</t>
  </si>
  <si>
    <t>390636</t>
  </si>
  <si>
    <t>70003585/006</t>
  </si>
  <si>
    <t>371432</t>
  </si>
  <si>
    <t>70003585/007</t>
  </si>
  <si>
    <t>1018382</t>
  </si>
  <si>
    <t>70003585/014</t>
  </si>
  <si>
    <t xml:space="preserve">CALLED OFF ONLINE 11/2 </t>
  </si>
  <si>
    <t>17023241</t>
  </si>
  <si>
    <t>80' STR MANLIFT</t>
  </si>
  <si>
    <t>70003585/025</t>
  </si>
  <si>
    <t>CALLED OFF 07/22/21 FOR 07/03/21 [DC]</t>
  </si>
  <si>
    <t>Sam Egge</t>
  </si>
  <si>
    <t>800140794</t>
  </si>
  <si>
    <t>1000292/008</t>
  </si>
  <si>
    <t>HERC</t>
  </si>
  <si>
    <t>KYLE MAIBAUM &lt;kyle.maibaum@hercrentals.com&gt;</t>
  </si>
  <si>
    <t>EXCAVATOR</t>
  </si>
  <si>
    <t>800167045</t>
  </si>
  <si>
    <t>1000292/012</t>
  </si>
  <si>
    <t>800261288</t>
  </si>
  <si>
    <t>1000292/013</t>
  </si>
  <si>
    <t>5K MINI EX</t>
  </si>
  <si>
    <t>1000292/014</t>
  </si>
  <si>
    <t>1000292/015</t>
  </si>
  <si>
    <t>800306440</t>
  </si>
  <si>
    <t>1000292/016</t>
  </si>
  <si>
    <t>1000292/022</t>
  </si>
  <si>
    <t>1000292/029</t>
  </si>
  <si>
    <t>1000292/030</t>
  </si>
  <si>
    <t>800091150</t>
  </si>
  <si>
    <t>1000292/034</t>
  </si>
  <si>
    <t>10218441</t>
  </si>
  <si>
    <t>4000772/016</t>
  </si>
  <si>
    <t>32' ART BOOM</t>
  </si>
  <si>
    <t>IE3474004</t>
  </si>
  <si>
    <t>4002446/003</t>
  </si>
  <si>
    <t>60' DIESEL BOOM</t>
  </si>
  <si>
    <t>800295232</t>
  </si>
  <si>
    <t>1000261/003</t>
  </si>
  <si>
    <t>QS40ACZK3137</t>
  </si>
  <si>
    <t>20720374/001</t>
  </si>
  <si>
    <t>1000077/005</t>
  </si>
  <si>
    <t>CALLED OFF FOR 12/10 W/ TTONCRAY [DC]</t>
  </si>
  <si>
    <t>QS40ADYW0025</t>
  </si>
  <si>
    <t>1000077/009</t>
  </si>
  <si>
    <t>FARRAH BRAY</t>
  </si>
  <si>
    <t>0590565</t>
  </si>
  <si>
    <t>1000077/012</t>
  </si>
  <si>
    <t>CALLED OFF VIA EMAIL TO TTONCRAY 11/08 [DC]</t>
  </si>
  <si>
    <t>TRACKED SKID STEER</t>
  </si>
  <si>
    <t>1031770</t>
  </si>
  <si>
    <t>1000077/014</t>
  </si>
  <si>
    <t>CALLED OF 06/07/21 PER JOE [DC]</t>
  </si>
  <si>
    <t>LS40UZJ1629</t>
  </si>
  <si>
    <t>1000077/027</t>
  </si>
  <si>
    <t>CALLED OFF FOR 11/22 VIA EMAIL TO FBRAY 11/17 [DC]</t>
  </si>
  <si>
    <t>1000077/038</t>
  </si>
  <si>
    <t>CALLED OFF TO FBRAY PER JHALL 09/27/21 [DC]</t>
  </si>
  <si>
    <t>MOBILEMINI</t>
  </si>
  <si>
    <t>11172466</t>
  </si>
  <si>
    <t>1000077/041</t>
  </si>
  <si>
    <t>CALLED OFF VIA UR CONTROLER PER JHALL 09/27/21 [DC]</t>
  </si>
  <si>
    <t>35489216</t>
  </si>
  <si>
    <t>10498104</t>
  </si>
  <si>
    <t>1000077/042</t>
  </si>
  <si>
    <t>CALLED OFF FOR 10/18/21 PER TEVANS [DC]</t>
  </si>
  <si>
    <t>6845104928</t>
  </si>
  <si>
    <t>1000077/043</t>
  </si>
  <si>
    <t>CALLED OFF PER TEVANS VIA UR CONTROL 10/26 [DC]</t>
  </si>
  <si>
    <t>6845100247</t>
  </si>
  <si>
    <t>1000077/044</t>
  </si>
  <si>
    <t>10133406</t>
  </si>
  <si>
    <t>1000077/045</t>
  </si>
  <si>
    <t>10152978</t>
  </si>
  <si>
    <t>1000077/046</t>
  </si>
  <si>
    <t>11172455</t>
  </si>
  <si>
    <t>1000077/047</t>
  </si>
  <si>
    <t>35489225</t>
  </si>
  <si>
    <t>MINI EX/JACKIE SMITH</t>
  </si>
  <si>
    <t>55367BLA</t>
  </si>
  <si>
    <t>1000077/051</t>
  </si>
  <si>
    <t>BACK HOE BUCKET STILL ON RENT 12/02 - CALL OFF NOT RECORDED [DC]</t>
  </si>
  <si>
    <t>1000077/055</t>
  </si>
  <si>
    <t>CANCELLED PER JHALL 07/14/21</t>
  </si>
  <si>
    <t>1000077/056</t>
  </si>
  <si>
    <t>EXCAVATOR/HAMMER</t>
  </si>
  <si>
    <t>1000077/070</t>
  </si>
  <si>
    <t xml:space="preserve">CANCELLED   </t>
  </si>
  <si>
    <t>Z-1070/G-0810</t>
  </si>
  <si>
    <t>1000077/073</t>
  </si>
  <si>
    <t>CALLED OFF VIA EMAIL TO TPENNYCUFF 10/26 [DC]</t>
  </si>
  <si>
    <t>ARTS</t>
  </si>
  <si>
    <t>10482779</t>
  </si>
  <si>
    <t>1000077/074</t>
  </si>
  <si>
    <t>35489232</t>
  </si>
  <si>
    <t>10581479</t>
  </si>
  <si>
    <t>1000077/075</t>
  </si>
  <si>
    <t>35489238</t>
  </si>
  <si>
    <t>6845-0438</t>
  </si>
  <si>
    <t>1000077/076</t>
  </si>
  <si>
    <t>QUICKIE SAW</t>
  </si>
  <si>
    <t>11108678</t>
  </si>
  <si>
    <t>1000077/081</t>
  </si>
  <si>
    <t>10341595</t>
  </si>
  <si>
    <t>1000077/083</t>
  </si>
  <si>
    <t>35489256</t>
  </si>
  <si>
    <t>11241724</t>
  </si>
  <si>
    <t>1000077/084</t>
  </si>
  <si>
    <t>35489267</t>
  </si>
  <si>
    <t>10518385</t>
  </si>
  <si>
    <t>1000077/085</t>
  </si>
  <si>
    <t>35489274</t>
  </si>
  <si>
    <t>11242026</t>
  </si>
  <si>
    <t>1000077/086</t>
  </si>
  <si>
    <t>35489289</t>
  </si>
  <si>
    <t>11247199</t>
  </si>
  <si>
    <t>1000077/087</t>
  </si>
  <si>
    <t>35489304</t>
  </si>
  <si>
    <t>674016994</t>
  </si>
  <si>
    <t>1000077/088</t>
  </si>
  <si>
    <t>35489313</t>
  </si>
  <si>
    <t>1000077/089</t>
  </si>
  <si>
    <t>35489321</t>
  </si>
  <si>
    <t>28938BLA</t>
  </si>
  <si>
    <t>1000077/090</t>
  </si>
  <si>
    <t>35489336</t>
  </si>
  <si>
    <t>10348725</t>
  </si>
  <si>
    <t>1000077/095</t>
  </si>
  <si>
    <t>10626698</t>
  </si>
  <si>
    <t>1000077/096</t>
  </si>
  <si>
    <t>10800666</t>
  </si>
  <si>
    <t>1000077/097</t>
  </si>
  <si>
    <t>35489345</t>
  </si>
  <si>
    <t>10508143</t>
  </si>
  <si>
    <t>1000077/098</t>
  </si>
  <si>
    <t>10626691</t>
  </si>
  <si>
    <t>1000077/099</t>
  </si>
  <si>
    <t>6840-4050</t>
  </si>
  <si>
    <t>1000077/100</t>
  </si>
  <si>
    <t>35489434</t>
  </si>
  <si>
    <t>10985263</t>
  </si>
  <si>
    <t>1000077/105</t>
  </si>
  <si>
    <t>H-2506</t>
  </si>
  <si>
    <t>1000077/117</t>
  </si>
  <si>
    <t>CALLED OFF VIA JLEIDECKER 09/24/21 [DC]</t>
  </si>
  <si>
    <t>10241452</t>
  </si>
  <si>
    <t>1000077/126</t>
  </si>
  <si>
    <t>CALLED OFF FOR 12/13 VIA UR CONTROL [DC]</t>
  </si>
  <si>
    <t>1000077/134</t>
  </si>
  <si>
    <t>30' ELECTRIC BOOM</t>
  </si>
  <si>
    <t>1000077/162</t>
  </si>
  <si>
    <t>CALLED OFF VIA UR CONTROL PER TEVANS 10/13/21 [DC]</t>
  </si>
  <si>
    <t>DONNA M</t>
  </si>
  <si>
    <t>1000077/163</t>
  </si>
  <si>
    <t>1000077/164</t>
  </si>
  <si>
    <t>1000077/165</t>
  </si>
  <si>
    <t>6630-9455</t>
  </si>
  <si>
    <t>1000077/166</t>
  </si>
  <si>
    <t>6530105384</t>
  </si>
  <si>
    <t>1000077/173</t>
  </si>
  <si>
    <t>40' BOOM</t>
  </si>
  <si>
    <t>1000077/192</t>
  </si>
  <si>
    <t>CALLED OFF VIA UR CONTROL PER TEVANS 11/2/21 [DC]</t>
  </si>
  <si>
    <t>10052353</t>
  </si>
  <si>
    <t>1000077/215</t>
  </si>
  <si>
    <t>PO NOT REQUESTED - CALL OFF NOT RECORDED [DC]</t>
  </si>
  <si>
    <t>1000077/231</t>
  </si>
  <si>
    <t>N94037</t>
  </si>
  <si>
    <t>1000077/224</t>
  </si>
  <si>
    <t xml:space="preserve">CALLED OFF VIA EMAIL 06/20/22 </t>
  </si>
  <si>
    <t>Thomas Evans</t>
  </si>
  <si>
    <t>40' ART LIFT</t>
  </si>
  <si>
    <t>1019926</t>
  </si>
  <si>
    <t>2001082/005</t>
  </si>
  <si>
    <t>759026</t>
  </si>
  <si>
    <t>2000759/008</t>
  </si>
  <si>
    <t>CALLED OFF 11/1 PER EMAIL TO TYLER [JS]</t>
  </si>
  <si>
    <t>TYLER</t>
  </si>
  <si>
    <t>904125</t>
  </si>
  <si>
    <t>2000759/009</t>
  </si>
  <si>
    <t>20' MANLIFT</t>
  </si>
  <si>
    <t>897281</t>
  </si>
  <si>
    <t>2000759/011</t>
  </si>
  <si>
    <t>30' MANLIFT</t>
  </si>
  <si>
    <t>2000759/017</t>
  </si>
  <si>
    <t>GANG BOX/(2)PIPE VICE/PONY</t>
  </si>
  <si>
    <t>2000759/012</t>
  </si>
  <si>
    <t>THREADER</t>
  </si>
  <si>
    <t>2000759/022</t>
  </si>
  <si>
    <t>OWL-27827</t>
  </si>
  <si>
    <t>2000759/037</t>
  </si>
  <si>
    <t>CALLED OFF VIA EMAIL TO FBRAY PER JESENBOCK 03/21/22 [DC]</t>
  </si>
  <si>
    <t>FARRAH B.</t>
  </si>
  <si>
    <t>36' MANLIFT</t>
  </si>
  <si>
    <t>10778764</t>
  </si>
  <si>
    <t>2000759/050</t>
  </si>
  <si>
    <t>CALLED OFF VIA URCONTROL PER JESENBOCK 06/14/22 [DC]</t>
  </si>
  <si>
    <t>MICHAEL S</t>
  </si>
  <si>
    <t>LS40NZJ2893</t>
  </si>
  <si>
    <t>4002190/012</t>
  </si>
  <si>
    <t>email to fbray</t>
  </si>
  <si>
    <t>SMARTIN 01/06 [DC]</t>
  </si>
  <si>
    <t>10387462</t>
  </si>
  <si>
    <t>4002190/014</t>
  </si>
  <si>
    <t>JWILLIAMS 12/21/22 [DC]</t>
  </si>
  <si>
    <t>10238883</t>
  </si>
  <si>
    <t>4002190/015</t>
  </si>
  <si>
    <t>10386160</t>
  </si>
  <si>
    <t>4002190/049</t>
  </si>
  <si>
    <t>40' TUNNEL</t>
  </si>
  <si>
    <t>OS40ACZS0006</t>
  </si>
  <si>
    <t>4002191/010</t>
  </si>
  <si>
    <t>FBREY</t>
  </si>
  <si>
    <t>26' ELEC SCISSOR</t>
  </si>
  <si>
    <t>11435966</t>
  </si>
  <si>
    <t>4002191/012</t>
  </si>
  <si>
    <t>DMADDEN 03/03/23 [DC]</t>
  </si>
  <si>
    <t>11435967</t>
  </si>
  <si>
    <t>4002191/013</t>
  </si>
  <si>
    <t>10970456</t>
  </si>
  <si>
    <t>4002191/014</t>
  </si>
  <si>
    <t>4105109720</t>
  </si>
  <si>
    <t>4002191/015</t>
  </si>
  <si>
    <t>DMADDEN 08/26/22</t>
  </si>
  <si>
    <t>GENERATOR</t>
  </si>
  <si>
    <t>4002191/018</t>
  </si>
  <si>
    <t>6726100668</t>
  </si>
  <si>
    <t>4002701/011</t>
  </si>
  <si>
    <t>09/06/22 JWILLIAMS [DC]</t>
  </si>
  <si>
    <t>msutton1@ur.com</t>
  </si>
  <si>
    <t>6726104746</t>
  </si>
  <si>
    <t>4002701/012</t>
  </si>
  <si>
    <t>40' MANLIFT</t>
  </si>
  <si>
    <t>10013264</t>
  </si>
  <si>
    <t>4002701/022</t>
  </si>
  <si>
    <t>JWILLIAMS</t>
  </si>
  <si>
    <t>DS40YBL0010</t>
  </si>
  <si>
    <t>4002701/008</t>
  </si>
  <si>
    <t>724719</t>
  </si>
  <si>
    <t>4002701/036</t>
  </si>
  <si>
    <t>10023689</t>
  </si>
  <si>
    <t>4002701/035</t>
  </si>
  <si>
    <t>558489</t>
  </si>
  <si>
    <t>4002701/027</t>
  </si>
  <si>
    <t>40' STR MANLIFT</t>
  </si>
  <si>
    <t>969369</t>
  </si>
  <si>
    <t>1000380/009</t>
  </si>
  <si>
    <t>TCROSS 08/09/22 [DC]</t>
  </si>
  <si>
    <t>19' ELEC NARROW</t>
  </si>
  <si>
    <t>887948</t>
  </si>
  <si>
    <t>1000380/017</t>
  </si>
  <si>
    <t>TCROSS 01/23/23 [JS]</t>
  </si>
  <si>
    <t>10410486</t>
  </si>
  <si>
    <t>1000380/031</t>
  </si>
  <si>
    <t>067</t>
  </si>
  <si>
    <t>769218</t>
  </si>
  <si>
    <t>1000380/083</t>
  </si>
  <si>
    <t>20873403</t>
  </si>
  <si>
    <t>19' SINGLE MANLIFT</t>
  </si>
  <si>
    <t>1029611</t>
  </si>
  <si>
    <t>1000380/020</t>
  </si>
  <si>
    <t>21056377</t>
  </si>
  <si>
    <t>03/01/2023 ONLINE</t>
  </si>
  <si>
    <t>10055280</t>
  </si>
  <si>
    <t>1000380/021</t>
  </si>
  <si>
    <t>714939</t>
  </si>
  <si>
    <t>1000380/043</t>
  </si>
  <si>
    <t>8738985</t>
  </si>
  <si>
    <t>1000380/046</t>
  </si>
  <si>
    <t>21092659</t>
  </si>
  <si>
    <t>03/08/2023 ONLINE</t>
  </si>
  <si>
    <t>10050119</t>
  </si>
  <si>
    <t>1000380/047</t>
  </si>
  <si>
    <t>10055288</t>
  </si>
  <si>
    <t>1000380/048</t>
  </si>
  <si>
    <t>21056357</t>
  </si>
  <si>
    <t>10241515</t>
  </si>
  <si>
    <t>1000380/042</t>
  </si>
  <si>
    <t>21056333</t>
  </si>
  <si>
    <t>1000380/038</t>
  </si>
  <si>
    <t>2002111063, EMAIL TO CORTNI</t>
  </si>
  <si>
    <t>03/01/2023 EMAIL FROM TOM</t>
  </si>
  <si>
    <t>7K FORKLIFT</t>
  </si>
  <si>
    <t>1000380/096</t>
  </si>
  <si>
    <t>MICHAEL SUTTON</t>
  </si>
  <si>
    <t>8K FORKLIFT</t>
  </si>
  <si>
    <t>685990</t>
  </si>
  <si>
    <t>1000380/115</t>
  </si>
  <si>
    <t>Curtis Rodgers</t>
  </si>
  <si>
    <t>Tom Cross</t>
  </si>
  <si>
    <t>752173</t>
  </si>
  <si>
    <t>1000381/014</t>
  </si>
  <si>
    <t xml:space="preserve">ONLINE </t>
  </si>
  <si>
    <t>TEVANS 01/16 [JS]</t>
  </si>
  <si>
    <t>1000381/043</t>
  </si>
  <si>
    <t>TEVANS 12/20 [JS]</t>
  </si>
  <si>
    <t>50KW GENERATOR</t>
  </si>
  <si>
    <t>10067342</t>
  </si>
  <si>
    <t>1000381/044</t>
  </si>
  <si>
    <t>TEVANS 11/04 [DC]</t>
  </si>
  <si>
    <t>849771</t>
  </si>
  <si>
    <t>1000381/038</t>
  </si>
  <si>
    <t>20' SINGLE MANLIFT</t>
  </si>
  <si>
    <t>10655390</t>
  </si>
  <si>
    <t>1000381/059</t>
  </si>
  <si>
    <t>TEVANS 10/28 [DC]</t>
  </si>
  <si>
    <t>1000381/060</t>
  </si>
  <si>
    <t>G-1283</t>
  </si>
  <si>
    <t>1000381/064</t>
  </si>
  <si>
    <t>EMAIL TO ERIK</t>
  </si>
  <si>
    <t>TEVANS 11/14 [DC]</t>
  </si>
  <si>
    <t>erikp@artsrental.com</t>
  </si>
  <si>
    <t>H-2781</t>
  </si>
  <si>
    <t>1000381/065</t>
  </si>
  <si>
    <t>26' RT SCISSOR</t>
  </si>
  <si>
    <t>10024832</t>
  </si>
  <si>
    <t>1000381/013</t>
  </si>
  <si>
    <t>1016244</t>
  </si>
  <si>
    <t>1000381/055</t>
  </si>
  <si>
    <t>OS40AGZS0033</t>
  </si>
  <si>
    <t>2001638/002</t>
  </si>
  <si>
    <t>EMAIL TO FARRAH</t>
  </si>
  <si>
    <t>JMCCURRY 07/25/22 [DC]</t>
  </si>
  <si>
    <t>5K TELE</t>
  </si>
  <si>
    <t>10683271</t>
  </si>
  <si>
    <t>2001638/001</t>
  </si>
  <si>
    <t xml:space="preserve">	805580</t>
  </si>
  <si>
    <t>2001638/008</t>
  </si>
  <si>
    <t>N/A [DC]</t>
  </si>
  <si>
    <t>6k TELE</t>
  </si>
  <si>
    <t>10227935</t>
  </si>
  <si>
    <t>2001638/033</t>
  </si>
  <si>
    <t>2001638/034</t>
  </si>
  <si>
    <t>320KW GENERATOR</t>
  </si>
  <si>
    <t>10560183</t>
  </si>
  <si>
    <t>2001638/038</t>
  </si>
  <si>
    <t>10K TELE</t>
  </si>
  <si>
    <t>516652</t>
  </si>
  <si>
    <t>2001638/040</t>
  </si>
  <si>
    <t>N94926</t>
  </si>
  <si>
    <t>1000373/012</t>
  </si>
  <si>
    <t>CALLED OF VIA EMAIL TO CBAILEY</t>
  </si>
  <si>
    <t>MROBERTS 09/30 [DC]</t>
  </si>
  <si>
    <t>cbailey2@ur.com</t>
  </si>
  <si>
    <t>10969079</t>
  </si>
  <si>
    <t>1000373/024</t>
  </si>
  <si>
    <t>11319743</t>
  </si>
  <si>
    <t>1000373/025</t>
  </si>
  <si>
    <t xml:space="preserve">	10359768</t>
  </si>
  <si>
    <t>1000373/030</t>
  </si>
  <si>
    <t>MROBERTS 12/01/22 [DC]</t>
  </si>
  <si>
    <t>COMPACTOR</t>
  </si>
  <si>
    <t>11173882</t>
  </si>
  <si>
    <t>1000373/039</t>
  </si>
  <si>
    <t>EMAIL TO CBAILEY</t>
  </si>
  <si>
    <t>MROBERTS 11/29/22 [DC]</t>
  </si>
  <si>
    <t>RAMMER</t>
  </si>
  <si>
    <t>11474219</t>
  </si>
  <si>
    <t>1000373/043</t>
  </si>
  <si>
    <t>30701BLA</t>
  </si>
  <si>
    <t>1000373/066</t>
  </si>
  <si>
    <t>MROBERTS 01/30/23 [DC]</t>
  </si>
  <si>
    <t>Benders</t>
  </si>
  <si>
    <t>1000373/075</t>
  </si>
  <si>
    <t>MROBERTS 02/07/23 [DC]</t>
  </si>
  <si>
    <t>36' MOBILE OFFICE</t>
  </si>
  <si>
    <t>AMO-33849</t>
  </si>
  <si>
    <t>1000373/006</t>
  </si>
  <si>
    <t>ethan.staley@willscot.com</t>
  </si>
  <si>
    <t>10987258</t>
  </si>
  <si>
    <t>1000373/015</t>
  </si>
  <si>
    <t>WATER TANK</t>
  </si>
  <si>
    <t>1000373/016</t>
  </si>
  <si>
    <t>SC</t>
  </si>
  <si>
    <t>10280636</t>
  </si>
  <si>
    <t>1000373/029</t>
  </si>
  <si>
    <t>9949909MSG</t>
  </si>
  <si>
    <t>1000373/031</t>
  </si>
  <si>
    <t>fbrey@mobilemini.com</t>
  </si>
  <si>
    <t>1000373/040</t>
  </si>
  <si>
    <t>10137126</t>
  </si>
  <si>
    <t>1000373/041</t>
  </si>
  <si>
    <t>10395231</t>
  </si>
  <si>
    <t>1000373/044</t>
  </si>
  <si>
    <t>10336934</t>
  </si>
  <si>
    <t>1000373/064</t>
  </si>
  <si>
    <t>10820112</t>
  </si>
  <si>
    <t>1000373/065</t>
  </si>
  <si>
    <t>11005922</t>
  </si>
  <si>
    <t>1000373/067</t>
  </si>
  <si>
    <t>CALLED OFF VIA EMAIL TO CBAILEY</t>
  </si>
  <si>
    <t>MROBERTS 02/14/23 [DC]</t>
  </si>
  <si>
    <t>1000373/068</t>
  </si>
  <si>
    <t>214645AH</t>
  </si>
  <si>
    <t>1000373/090</t>
  </si>
  <si>
    <t>1000373/102</t>
  </si>
  <si>
    <t>1000373/103</t>
  </si>
  <si>
    <t>MINI EX/BACK HOE BREAKER</t>
  </si>
  <si>
    <t>11637279</t>
  </si>
  <si>
    <t>1000373/110</t>
  </si>
  <si>
    <t>40-60 ART BOOM</t>
  </si>
  <si>
    <t>1000373/111</t>
  </si>
  <si>
    <t>2001919/002</t>
  </si>
  <si>
    <t>CM</t>
  </si>
  <si>
    <t>jsells@conservmachinery.com</t>
  </si>
  <si>
    <t>2001919/003</t>
  </si>
  <si>
    <t>2001919/004</t>
  </si>
  <si>
    <t>19' NARROW SCISSOR</t>
  </si>
  <si>
    <t>2001919/005</t>
  </si>
  <si>
    <t>40' GLO/CONTAINER COMBO</t>
  </si>
  <si>
    <t>2001919/001</t>
  </si>
  <si>
    <t>john.hammele@willscot.com</t>
  </si>
  <si>
    <t>G13V03182J</t>
  </si>
  <si>
    <t>20001919/016</t>
  </si>
  <si>
    <t>UNKNOWN</t>
  </si>
  <si>
    <t>PORTA JOHN</t>
  </si>
  <si>
    <t>R11958</t>
  </si>
  <si>
    <t>2001919/006</t>
  </si>
  <si>
    <t>CE</t>
  </si>
  <si>
    <t>JAMES BRYANT</t>
  </si>
  <si>
    <t>KEVIN LINDSEY</t>
  </si>
  <si>
    <t>m</t>
  </si>
  <si>
    <t>10381857</t>
  </si>
  <si>
    <t>1000397/008</t>
  </si>
  <si>
    <t>HEIDI PAGAN 02/09/2023</t>
  </si>
  <si>
    <t>11274335</t>
  </si>
  <si>
    <t>1000397/010</t>
  </si>
  <si>
    <t>Backhoe</t>
  </si>
  <si>
    <t>11440234</t>
  </si>
  <si>
    <t>1000397/025</t>
  </si>
  <si>
    <t>60 X 12 OFFICE</t>
  </si>
  <si>
    <t>TRC-31629</t>
  </si>
  <si>
    <t>1000397/001</t>
  </si>
  <si>
    <t>COURTNEY COLLIER</t>
  </si>
  <si>
    <t>31960</t>
  </si>
  <si>
    <t>1000397/007</t>
  </si>
  <si>
    <t>EQ</t>
  </si>
  <si>
    <t>BILLY MONTRONI</t>
  </si>
  <si>
    <t>11192794</t>
  </si>
  <si>
    <t>1000397/009</t>
  </si>
  <si>
    <t>NOT RECORDED [JS]</t>
  </si>
  <si>
    <t>10821327</t>
  </si>
  <si>
    <t>1000397/011</t>
  </si>
  <si>
    <t>11631847</t>
  </si>
  <si>
    <t>1000397/012</t>
  </si>
  <si>
    <t>10760745</t>
  </si>
  <si>
    <t>1000397/013</t>
  </si>
  <si>
    <t>11283640</t>
  </si>
  <si>
    <t>1000397/014</t>
  </si>
  <si>
    <t>11477552</t>
  </si>
  <si>
    <t>1000397/017</t>
  </si>
  <si>
    <t>10626281</t>
  </si>
  <si>
    <t>1000397/019</t>
  </si>
  <si>
    <t>11504062</t>
  </si>
  <si>
    <t>1000397/023</t>
  </si>
  <si>
    <t>PORTABLE WATER</t>
  </si>
  <si>
    <t>1167</t>
  </si>
  <si>
    <t>1000397/033</t>
  </si>
  <si>
    <t>AJ</t>
  </si>
  <si>
    <t>1000397/034</t>
  </si>
  <si>
    <t>HECTOR PAGAN 04/23/2023</t>
  </si>
  <si>
    <t>50' TELEHANDLER</t>
  </si>
  <si>
    <t>11162184</t>
  </si>
  <si>
    <t>1000397/036</t>
  </si>
  <si>
    <t>45' DIESEL ART BOOM</t>
  </si>
  <si>
    <t>N84513</t>
  </si>
  <si>
    <t>1000397/037</t>
  </si>
  <si>
    <t>213413944-004</t>
  </si>
  <si>
    <t>SWAPPED FOR 060</t>
  </si>
  <si>
    <t>11488490</t>
  </si>
  <si>
    <t>1000397/046</t>
  </si>
  <si>
    <t>10811568</t>
  </si>
  <si>
    <t>1000397/044</t>
  </si>
  <si>
    <t>32292BLA</t>
  </si>
  <si>
    <t>1000397/051</t>
  </si>
  <si>
    <t>1000397/052</t>
  </si>
  <si>
    <t>11067369</t>
  </si>
  <si>
    <t>1000397/060</t>
  </si>
  <si>
    <t>11334208</t>
  </si>
  <si>
    <t>1000397/061</t>
  </si>
  <si>
    <t>25' SCISSOR</t>
  </si>
  <si>
    <t>10831886</t>
  </si>
  <si>
    <t>1000397/062</t>
  </si>
  <si>
    <t>64X24 OFFICE</t>
  </si>
  <si>
    <t>1000427/008</t>
  </si>
  <si>
    <t>mckenna.clark@willscot.com</t>
  </si>
  <si>
    <t>36X8 OFFICE</t>
  </si>
  <si>
    <t>1000427/009</t>
  </si>
  <si>
    <t>1000427/012</t>
  </si>
  <si>
    <t>1000427/013</t>
  </si>
  <si>
    <t>1000427/014</t>
  </si>
  <si>
    <t>60' RT STR BOOM</t>
  </si>
  <si>
    <t>1000427/019</t>
  </si>
  <si>
    <t>Casey Perkins</t>
  </si>
  <si>
    <t>Fidel Chavez/Matt Roberts</t>
  </si>
  <si>
    <t>32550BLA</t>
  </si>
  <si>
    <t>1000126/006</t>
  </si>
  <si>
    <t>CALLED OFF VIA UR CONTROL PER FIDEL 10/06/21 [DC]</t>
  </si>
  <si>
    <t>DVILLIA2@UR.COM</t>
  </si>
  <si>
    <t>10718410</t>
  </si>
  <si>
    <t>1000126/007</t>
  </si>
  <si>
    <t>CANCELLED PER FIDEL [DC]</t>
  </si>
  <si>
    <t>10956358</t>
  </si>
  <si>
    <t>1000126/008</t>
  </si>
  <si>
    <t>CALL OFF VIA URCONTROL PER FIDEL 08/03/22 [DC]</t>
  </si>
  <si>
    <t>11136854</t>
  </si>
  <si>
    <t>1000126/009</t>
  </si>
  <si>
    <t>CALLED OFF VIA UR CONTROL PER FIDEL 09/14/21 [DC]</t>
  </si>
  <si>
    <t>11023440</t>
  </si>
  <si>
    <t>1000126/010</t>
  </si>
  <si>
    <t>CALLED OFF VIA UR CONTROL PER FIDEL 12/06 [DC]</t>
  </si>
  <si>
    <t>10502237</t>
  </si>
  <si>
    <t>1000126/011</t>
  </si>
  <si>
    <t>CALLED OFF FOR 08/31-URCONTROL 08/29/21 [DC]</t>
  </si>
  <si>
    <t>JS40WZK0193</t>
  </si>
  <si>
    <t>1000126/012</t>
  </si>
  <si>
    <t>CALLED OFF VIA EMAIL TO FBRAY 08/29/22 [DC]</t>
  </si>
  <si>
    <t>FBrey@mobilemini.com</t>
  </si>
  <si>
    <t>ME40AFZK2049</t>
  </si>
  <si>
    <t>1000126/013</t>
  </si>
  <si>
    <t>CALLED OFF VIA EMAIL FBRAY 02/11/22 PER FIDEL [DC]</t>
  </si>
  <si>
    <t>40' BOOM RT</t>
  </si>
  <si>
    <t>10129142</t>
  </si>
  <si>
    <t>1000126/021</t>
  </si>
  <si>
    <t>CALLED OFF VIA EMAIL TO RYAN/SHANE 06/28 [DC]</t>
  </si>
  <si>
    <t>17083450</t>
  </si>
  <si>
    <t>1000126/026</t>
  </si>
  <si>
    <t>CALLED OFF VIA UR CONTROL PER FIDEL 01/19/21 [DC]</t>
  </si>
  <si>
    <t>10407188</t>
  </si>
  <si>
    <t>1000126/027</t>
  </si>
  <si>
    <t>10676107</t>
  </si>
  <si>
    <t>1000126/028</t>
  </si>
  <si>
    <t>CALLED OFF VIA UR CONTROL PER FIDEL 10/01/21 [DC]</t>
  </si>
  <si>
    <t>FUEL TANK</t>
  </si>
  <si>
    <t>1000126/037</t>
  </si>
  <si>
    <t>CALLED OFF VIA EMAIL TO JLOUGH PER FIDEL 08/03/22[DC]</t>
  </si>
  <si>
    <t>JYL LOUGH</t>
  </si>
  <si>
    <t>jlough@beckatoilfuel.com</t>
  </si>
  <si>
    <t>15' STORAGE CONTAINER</t>
  </si>
  <si>
    <t>JS15ZZI0010</t>
  </si>
  <si>
    <t>1000126/040</t>
  </si>
  <si>
    <t>CALLED OFF VIA EMAIL TO FBRAY 12/03 [DC]</t>
  </si>
  <si>
    <t>11145983</t>
  </si>
  <si>
    <t>1000126/041</t>
  </si>
  <si>
    <t>CALLED OFF VIA UR CONTROL PER FIDEL 05/02/22 [DC]</t>
  </si>
  <si>
    <t>DAVID W</t>
  </si>
  <si>
    <t>TRENCH ROLLER/WATER TRAILER</t>
  </si>
  <si>
    <t>58746BLA</t>
  </si>
  <si>
    <t>1000126/043</t>
  </si>
  <si>
    <t>10625771/10943202</t>
  </si>
  <si>
    <t>1000126/047</t>
  </si>
  <si>
    <t xml:space="preserve">CALLED OFF 12/09 VIA UR CONTROL [DC] </t>
  </si>
  <si>
    <t>10412044</t>
  </si>
  <si>
    <t>1000126/053</t>
  </si>
  <si>
    <t>CALLED OFF VIA UR CONTROL PER KATHY 08/31/21 [DC]</t>
  </si>
  <si>
    <t>10753195</t>
  </si>
  <si>
    <t>1000126/058</t>
  </si>
  <si>
    <t>CALLED OFF VIA UR CONTROL PER FIDEL 09/10/21 [DC]</t>
  </si>
  <si>
    <t>10729461</t>
  </si>
  <si>
    <t>1000126/064</t>
  </si>
  <si>
    <t>LS40TZK1064</t>
  </si>
  <si>
    <t>1000126/066</t>
  </si>
  <si>
    <t>DOUBLE DRUM ROLLER</t>
  </si>
  <si>
    <t>10716776</t>
  </si>
  <si>
    <t>1000126/069</t>
  </si>
  <si>
    <t>CALLED OFF 09/08/21 VIA UR CONTROL (35361229 ) [DC]</t>
  </si>
  <si>
    <t xml:space="preserve">TRENCH ROLLER </t>
  </si>
  <si>
    <t>10451374</t>
  </si>
  <si>
    <t>1000126/070</t>
  </si>
  <si>
    <t>CALLED OFF VIA UR CONTROL PER FIDEL 05/16/22 [DC]</t>
  </si>
  <si>
    <t>176605</t>
  </si>
  <si>
    <t>1000126/079</t>
  </si>
  <si>
    <t>CALLED OFF VIA ESHARE PER FIDEL 03/23/22 [DC]</t>
  </si>
  <si>
    <t>65225</t>
  </si>
  <si>
    <t>1000126/090</t>
  </si>
  <si>
    <t>CALLED OFF ONLINE PER FIDEL 08/03 [DC]</t>
  </si>
  <si>
    <t>JT40IZS091</t>
  </si>
  <si>
    <t>1000126/098</t>
  </si>
  <si>
    <t>LT40ABZS2528</t>
  </si>
  <si>
    <t>1000126/099</t>
  </si>
  <si>
    <t>CALLED OFF VIA EMAIL TO FBRAY 01/27/22 [DC]</t>
  </si>
  <si>
    <t>190547</t>
  </si>
  <si>
    <t>1000126/101</t>
  </si>
  <si>
    <t>CALLED OFF VIA ESHARE PER FIDEL 02/25/22 [DC]</t>
  </si>
  <si>
    <t>45610</t>
  </si>
  <si>
    <t>1000126/102</t>
  </si>
  <si>
    <t>CALLED OFF VIA ESTRACK 01/28/22 [DC]</t>
  </si>
  <si>
    <t>45899</t>
  </si>
  <si>
    <t>1000126/103</t>
  </si>
  <si>
    <t>182833</t>
  </si>
  <si>
    <t>1000126/104</t>
  </si>
  <si>
    <t>179011</t>
  </si>
  <si>
    <t>1000126/105</t>
  </si>
  <si>
    <t>CALLED OFF VIA ESTRACK 02/07/22 PER FIDEL [DC]</t>
  </si>
  <si>
    <t>12300</t>
  </si>
  <si>
    <t>1000126/106</t>
  </si>
  <si>
    <t>CALLED OFF VIA ESHARE PER KATHY 04/07/22 [04/07/22 DC]</t>
  </si>
  <si>
    <t>14359</t>
  </si>
  <si>
    <t>1000126/107</t>
  </si>
  <si>
    <t>45898</t>
  </si>
  <si>
    <t>1000126/108</t>
  </si>
  <si>
    <t>60' ELEC BOOM</t>
  </si>
  <si>
    <t>47863</t>
  </si>
  <si>
    <t>1000126/109</t>
  </si>
  <si>
    <t>CALLED OFF V IA ESHARE PER FIDEL 04/12/22 [DC]</t>
  </si>
  <si>
    <t>10330692</t>
  </si>
  <si>
    <t>CALLED OFF VIA ONLINE PER FIDEL 04/12/22 [DC]</t>
  </si>
  <si>
    <t>RSMITH</t>
  </si>
  <si>
    <t>rismith3@he-equipment.com</t>
  </si>
  <si>
    <t>182914</t>
  </si>
  <si>
    <t>1000126/110</t>
  </si>
  <si>
    <t>CALLED OFF ONLINE 12/02 [DC]</t>
  </si>
  <si>
    <t>15 PASSENGER VAN</t>
  </si>
  <si>
    <t>RR-187182</t>
  </si>
  <si>
    <t>1000126/126</t>
  </si>
  <si>
    <t>CALLED OFF VIA 03/12/22 [DC]</t>
  </si>
  <si>
    <t>Billy.motroni@equipmentshare.com</t>
  </si>
  <si>
    <t>Light Stands (3)</t>
  </si>
  <si>
    <t>1000126/127</t>
  </si>
  <si>
    <t>CALLED OFF VIA UR CONTROL PER FIDEL 12/01 [DC]</t>
  </si>
  <si>
    <t>1000126/130</t>
  </si>
  <si>
    <t>10635</t>
  </si>
  <si>
    <t>1000126/156</t>
  </si>
  <si>
    <t>CALLED OFF VIA ESHARE PER FIDEL 08/29/22 [DC]</t>
  </si>
  <si>
    <t>38684</t>
  </si>
  <si>
    <t>1000126/170</t>
  </si>
  <si>
    <t>20' SCISSOR</t>
  </si>
  <si>
    <t>170558</t>
  </si>
  <si>
    <t>1000126/172</t>
  </si>
  <si>
    <t>WALK BEHIND CONCRETE SAW</t>
  </si>
  <si>
    <t>1000126/179</t>
  </si>
  <si>
    <t>CALLED OFF VIA ESHARE PER FIDEL 02/22/22 [DC]</t>
  </si>
  <si>
    <t>202601</t>
  </si>
  <si>
    <t>1000126/180</t>
  </si>
  <si>
    <t>CALLED OFF FOR 07/22 PER CPERKINS [DC]</t>
  </si>
  <si>
    <t>202598</t>
  </si>
  <si>
    <t>1000126/181</t>
  </si>
  <si>
    <t>1000126/189</t>
  </si>
  <si>
    <t>1000126/237</t>
  </si>
  <si>
    <t>CALLED OFF 05/05/22 PER KYOUNG [DC]</t>
  </si>
  <si>
    <t>MONDELLO</t>
  </si>
  <si>
    <t>CSWINT</t>
  </si>
  <si>
    <t>chelcylynn33@yahoo.com</t>
  </si>
  <si>
    <t>170567</t>
  </si>
  <si>
    <t>1000126/251</t>
  </si>
  <si>
    <t>20' SINGLE-MAN</t>
  </si>
  <si>
    <t>220270</t>
  </si>
  <si>
    <t>1000126/252</t>
  </si>
  <si>
    <t>1000126/272</t>
  </si>
  <si>
    <t>CANCELLED - DRILL DID NOT OPERATE [DC]</t>
  </si>
  <si>
    <t>EXT JIB</t>
  </si>
  <si>
    <t>810832</t>
  </si>
  <si>
    <t>1000126/288</t>
  </si>
  <si>
    <t>60X12 MOBILE OFFICE</t>
  </si>
  <si>
    <t>MDS-660377</t>
  </si>
  <si>
    <t>1000126/002</t>
  </si>
  <si>
    <t>CALLED OFF VIA EMAIL TO CRYAN 09/19/22 [DC]</t>
  </si>
  <si>
    <t>CAITLIN R</t>
  </si>
  <si>
    <t>Caitlin.Ryan@willscot.com</t>
  </si>
  <si>
    <t>WATER/HOLDING TANK</t>
  </si>
  <si>
    <t>111642/111643</t>
  </si>
  <si>
    <t>1000126/031</t>
  </si>
  <si>
    <t>CALLED OFF VIA EMAIL TO MAX 09/14/22 PER KATHY [DC]</t>
  </si>
  <si>
    <t>JOTS</t>
  </si>
  <si>
    <t>MAX D</t>
  </si>
  <si>
    <t>max@jotsrentals.com</t>
  </si>
  <si>
    <t>181630</t>
  </si>
  <si>
    <t>1000126/140</t>
  </si>
  <si>
    <t>CALLED OFF FOR 10/27 [DC]</t>
  </si>
  <si>
    <t>60315</t>
  </si>
  <si>
    <t>1000126/157</t>
  </si>
  <si>
    <t>1000126/242</t>
  </si>
  <si>
    <t>116373</t>
  </si>
  <si>
    <t>4001074/008</t>
  </si>
  <si>
    <t>Fidel Chavez</t>
  </si>
  <si>
    <t>24X60 OFFICE TRAILER</t>
  </si>
  <si>
    <t>1000012/001</t>
  </si>
  <si>
    <t>SAT</t>
  </si>
  <si>
    <t>1000012/002</t>
  </si>
  <si>
    <t xml:space="preserve">	794070</t>
  </si>
  <si>
    <t>1000325/002</t>
  </si>
  <si>
    <t xml:space="preserve">EMAIL TO TTONCRAY </t>
  </si>
  <si>
    <t>MHOWARD 01/28/22 [DC]</t>
  </si>
  <si>
    <t>570880</t>
  </si>
  <si>
    <t>1000325/003</t>
  </si>
  <si>
    <t>ONLINE [DC]</t>
  </si>
  <si>
    <t>HEIDI - 01/17/22</t>
  </si>
  <si>
    <t>603494</t>
  </si>
  <si>
    <t>1000325/019</t>
  </si>
  <si>
    <t>HECTOR N/A</t>
  </si>
  <si>
    <t>20265</t>
  </si>
  <si>
    <t>1000325/021</t>
  </si>
  <si>
    <t>Called off 5/25 per email to Billy</t>
  </si>
  <si>
    <t>BMOTRONI</t>
  </si>
  <si>
    <t>10821648</t>
  </si>
  <si>
    <t>1000325/025</t>
  </si>
  <si>
    <t>MHOWARD 08/11/22 [DC]</t>
  </si>
  <si>
    <t>10504090</t>
  </si>
  <si>
    <t>1000325/028</t>
  </si>
  <si>
    <t>1000325/032</t>
  </si>
  <si>
    <t>1000325/033</t>
  </si>
  <si>
    <t>Hector Pagan</t>
  </si>
  <si>
    <t xml:space="preserve">725467 </t>
  </si>
  <si>
    <t>C19KY01007/007</t>
  </si>
  <si>
    <t>CALLED OFF ONLINE 7/22</t>
  </si>
  <si>
    <t>14809092</t>
  </si>
  <si>
    <t>24X60 DOUBLE WIDE TRAILER</t>
  </si>
  <si>
    <t>CPX-98001</t>
  </si>
  <si>
    <t>C19KY01007/012</t>
  </si>
  <si>
    <t>CALLED OFF 3/25 4/4/14 PER CLARK'S EMAIL TO CLARK</t>
  </si>
  <si>
    <t>10358119</t>
  </si>
  <si>
    <t>C19KY01007/024</t>
  </si>
  <si>
    <t>CALLED OFF ONLINE 4/17</t>
  </si>
  <si>
    <t>32192853</t>
  </si>
  <si>
    <t>10926086</t>
  </si>
  <si>
    <t>C19KY01007/025</t>
  </si>
  <si>
    <t>32192863</t>
  </si>
  <si>
    <t>C19KY01007/040</t>
  </si>
  <si>
    <t>CALLED OFF 4/7 PER EMAIL TO JERI</t>
  </si>
  <si>
    <t>C19KY01007/052</t>
  </si>
  <si>
    <t>MOVED TO 1000281/001 01/26/22 [DC]</t>
  </si>
  <si>
    <t>543052</t>
  </si>
  <si>
    <t>C19KY01007/061</t>
  </si>
  <si>
    <t>CALLED OFF 1/29 ONLINE</t>
  </si>
  <si>
    <t>17405744</t>
  </si>
  <si>
    <t>C19KY01007/062</t>
  </si>
  <si>
    <t>MOVED TO 1000281/002 01/26/22 [DC]</t>
  </si>
  <si>
    <t>C19KY01007/063</t>
  </si>
  <si>
    <t>MOVED TO 1000281/003 01/26/22 [DC]</t>
  </si>
  <si>
    <t>C19KY01007/067</t>
  </si>
  <si>
    <t>MOVED TO 1000281/004 01/26/22 [DC]</t>
  </si>
  <si>
    <t>10204170</t>
  </si>
  <si>
    <t>C19KY01007/068</t>
  </si>
  <si>
    <t>CALLED OFF PER CLARK VIA ONLINE 04/06/21 [FINAL INVOICE 04/01/21 [DC]</t>
  </si>
  <si>
    <t>10012877/995444</t>
  </si>
  <si>
    <t>C19KY01007/069</t>
  </si>
  <si>
    <t>CALLED OFF 03/31 ONLINE - FINAL INVOICE 04/01/21 [DC]</t>
  </si>
  <si>
    <t>17672795</t>
  </si>
  <si>
    <t>10168573</t>
  </si>
  <si>
    <t>C19KY01007/076</t>
  </si>
  <si>
    <t>17405752</t>
  </si>
  <si>
    <t>443253</t>
  </si>
  <si>
    <t>C19KY01007/082</t>
  </si>
  <si>
    <t>CALLED OFF 9/16 ONLINE</t>
  </si>
  <si>
    <t>18482889</t>
  </si>
  <si>
    <t>C19KY01007/095</t>
  </si>
  <si>
    <t>C19KY01007/096</t>
  </si>
  <si>
    <t>13' VERT MAN LIFT</t>
  </si>
  <si>
    <t>1075391</t>
  </si>
  <si>
    <t>C19KY01007/101</t>
  </si>
  <si>
    <t>CALLED OFF 1/8/21 ONLINE</t>
  </si>
  <si>
    <t>17313039</t>
  </si>
  <si>
    <t>1073348</t>
  </si>
  <si>
    <t>C19KY01007/102</t>
  </si>
  <si>
    <t>CALLED OFF 7/21 PER JASPER'S EMAIL TO BRYN</t>
  </si>
  <si>
    <t>443254</t>
  </si>
  <si>
    <t>C19KY01007/117</t>
  </si>
  <si>
    <t>CALLED OFF 06/03 PER JPERKINS [DC]</t>
  </si>
  <si>
    <t>10234776</t>
  </si>
  <si>
    <t>C19KY01007/118</t>
  </si>
  <si>
    <t>C19KY01007/145</t>
  </si>
  <si>
    <t>MOVED TO 1000281/006 01/26/22 [DC]</t>
  </si>
  <si>
    <t>431095</t>
  </si>
  <si>
    <t>C19KY01007/151</t>
  </si>
  <si>
    <t>632781</t>
  </si>
  <si>
    <t>C19KY01007/165</t>
  </si>
  <si>
    <t>CALLED OFF ONLINE 10/19 [DC]</t>
  </si>
  <si>
    <t>543384</t>
  </si>
  <si>
    <t>C19KY01007/166</t>
  </si>
  <si>
    <t>CALLED OFF 9/22 ONLINE</t>
  </si>
  <si>
    <t>16812933</t>
  </si>
  <si>
    <t>5000LB FORKLIFT</t>
  </si>
  <si>
    <t>10005243</t>
  </si>
  <si>
    <t>C19KY01007/179</t>
  </si>
  <si>
    <t xml:space="preserve">CALLED OFF 3/5 PER EMAIL TO DANE </t>
  </si>
  <si>
    <t>779365</t>
  </si>
  <si>
    <t>C19KY01007/181</t>
  </si>
  <si>
    <t>CALLED OFF PER JPERKINS</t>
  </si>
  <si>
    <t>HS40SZK3571</t>
  </si>
  <si>
    <t>C19KY01007/190</t>
  </si>
  <si>
    <t>OS40PZK0030</t>
  </si>
  <si>
    <t>C19KY01007/204</t>
  </si>
  <si>
    <t>CALLED OFF 1/7 PER EMAIL TO FARRAH</t>
  </si>
  <si>
    <t>862664</t>
  </si>
  <si>
    <t>C19KY01007/284</t>
  </si>
  <si>
    <t>10098261</t>
  </si>
  <si>
    <t>C19KY01007/290</t>
  </si>
  <si>
    <t>10967740</t>
  </si>
  <si>
    <t>C19KY01007/343</t>
  </si>
  <si>
    <t>CALLED OFF 03/08/22 BY JPERKINS [DC]</t>
  </si>
  <si>
    <t>C19KY01007/348</t>
  </si>
  <si>
    <t>MOVED TO 1000281/009 01/26/22 [DC]</t>
  </si>
  <si>
    <t>C19KY01007/358</t>
  </si>
  <si>
    <t>CALLED OFF VIA EMAIL TO JSTRACNER [DC]</t>
  </si>
  <si>
    <t>Jeri Stracner</t>
  </si>
  <si>
    <t>jstracner@mss-kpt.com</t>
  </si>
  <si>
    <t>C19KY01007/365</t>
  </si>
  <si>
    <t>CALLED OFF VIA SUNBELT ONLINE 11/09 [DC]</t>
  </si>
  <si>
    <t>R2043</t>
  </si>
  <si>
    <t>C19KY01007/399</t>
  </si>
  <si>
    <t>SCOTT A</t>
  </si>
  <si>
    <t>sanderson@evapar.com</t>
  </si>
  <si>
    <t>C19KY01007/416</t>
  </si>
  <si>
    <t>40' MAN LIFT</t>
  </si>
  <si>
    <t>620701</t>
  </si>
  <si>
    <t>C19KY01007/432</t>
  </si>
  <si>
    <t>C19KY01007/442</t>
  </si>
  <si>
    <t>CALLED OFF VIA UR CONTROL PER JPERKINS 11/17 [DC]</t>
  </si>
  <si>
    <t>STEVEN W</t>
  </si>
  <si>
    <t>swallace4@ur.com</t>
  </si>
  <si>
    <t>C19KY01007/448</t>
  </si>
  <si>
    <t>CALLED OFF BY JPERKINS TO TYLER [DC]</t>
  </si>
  <si>
    <t>r2052</t>
  </si>
  <si>
    <t>C19KY01007/454</t>
  </si>
  <si>
    <t>CALLED OFF BY JPERKINS TO SANDERSON 11/04 [DC]</t>
  </si>
  <si>
    <t>C19KY01007/466</t>
  </si>
  <si>
    <t>MOVED TO 1000281/011 01/26/22 [DC]</t>
  </si>
  <si>
    <t>538680</t>
  </si>
  <si>
    <t>C19KY01007/468</t>
  </si>
  <si>
    <t>CALLED OFF VIA EMAIL TO TTONCRAY 04/13/22 PER JPERKINS [DC]</t>
  </si>
  <si>
    <t>C19KY07007/465</t>
  </si>
  <si>
    <t>MOVED TO 1000281/010 01/26/22 [DC]</t>
  </si>
  <si>
    <t>864023</t>
  </si>
  <si>
    <t>T20KY57000/011</t>
  </si>
  <si>
    <t>CALLED OFF 1/27 PER EMAIL TO TYLER</t>
  </si>
  <si>
    <t>Z220444</t>
  </si>
  <si>
    <t>T20KY57000/019</t>
  </si>
  <si>
    <t>CALLED OFF 3/4/21 PER EMAIL TO DANE</t>
  </si>
  <si>
    <t>10068743</t>
  </si>
  <si>
    <t>C19KY01007/126</t>
  </si>
  <si>
    <t>CALLED OFF ONLINE 11/03 PER JMCCURAY</t>
  </si>
  <si>
    <t>10234520</t>
  </si>
  <si>
    <t>C19KY01007/180</t>
  </si>
  <si>
    <t>CALLED OF ONLINE 11/03 PER JMCCURRY</t>
  </si>
  <si>
    <t>10393920</t>
  </si>
  <si>
    <t>C19KY01007/481</t>
  </si>
  <si>
    <t>CALLED OFF ONLINE 02/28/23 PER JPERKINS</t>
  </si>
  <si>
    <t>Jasper Perkins</t>
  </si>
  <si>
    <t>IS20AFZS0013</t>
  </si>
  <si>
    <t>2000751/001</t>
  </si>
  <si>
    <t>EMAIL TO FBREY</t>
  </si>
  <si>
    <t>JMCCURRY 07/27/22 [DC]</t>
  </si>
  <si>
    <t>AS40UZK0404</t>
  </si>
  <si>
    <t>C19CO00441/012</t>
  </si>
  <si>
    <t>MOVED TO PO 1000081/001 5/17/21 - JS</t>
  </si>
  <si>
    <t>AS40TZK0362</t>
  </si>
  <si>
    <t>C19CO00441/013</t>
  </si>
  <si>
    <t>CALLED OFF 1/22 PER EMAIL TO FARRAH</t>
  </si>
  <si>
    <t>Farrah Brey</t>
  </si>
  <si>
    <t>Fencing</t>
  </si>
  <si>
    <t>C19CO00441/015</t>
  </si>
  <si>
    <t>CALLED OFF 11/16 PER CALL - JS</t>
  </si>
  <si>
    <t>18-19' ELEC 60" LENGTH SCISSOR</t>
  </si>
  <si>
    <t>10905093</t>
  </si>
  <si>
    <t>C19CO00441/030</t>
  </si>
  <si>
    <t>CALLED OFF 10/29 UR CONTROL</t>
  </si>
  <si>
    <t>United</t>
  </si>
  <si>
    <t>Shane Burden</t>
  </si>
  <si>
    <t>3100939 / 1383</t>
  </si>
  <si>
    <t>C19CO00441/031</t>
  </si>
  <si>
    <t>MOVED TO PO 1000081/002 5/17/21 - JS</t>
  </si>
  <si>
    <t>1390</t>
  </si>
  <si>
    <t>C19CO00441/032</t>
  </si>
  <si>
    <t>CALLED OFF 12/18 PER CONVERSATION W/CHRYSTAL</t>
  </si>
  <si>
    <t>60' Boom</t>
  </si>
  <si>
    <t>10585829</t>
  </si>
  <si>
    <t>C19CO00441/056</t>
  </si>
  <si>
    <t>32989740</t>
  </si>
  <si>
    <t>CALLED OFF 8/28 PER UR CONTROL</t>
  </si>
  <si>
    <t>10933993</t>
  </si>
  <si>
    <t>C19CO00441/080</t>
  </si>
  <si>
    <t>MOVED TO PO 1000081/003 5/17/21 - JS</t>
  </si>
  <si>
    <t>45' Boom</t>
  </si>
  <si>
    <t>107275</t>
  </si>
  <si>
    <t>C19CO00441/142</t>
  </si>
  <si>
    <t>CALLED OFF 10/5 PER EMAIL TO KYLE</t>
  </si>
  <si>
    <t>S40KXK028</t>
  </si>
  <si>
    <t>C19CO00441/143</t>
  </si>
  <si>
    <t>CALLED OFF 10/29 PER EMAIL TO FARRAH</t>
  </si>
  <si>
    <t>40VZK0928</t>
  </si>
  <si>
    <t>C19CO00441/174</t>
  </si>
  <si>
    <t>AS40VZK0862</t>
  </si>
  <si>
    <t>C19CO00441/206</t>
  </si>
  <si>
    <t>Genie Z30-Narrow Artic</t>
  </si>
  <si>
    <t>10143899</t>
  </si>
  <si>
    <t>C19CO00441/246</t>
  </si>
  <si>
    <t>33406255</t>
  </si>
  <si>
    <t>BS40LZK0612</t>
  </si>
  <si>
    <t>C19CO00441/324</t>
  </si>
  <si>
    <t>AS40VZK0733</t>
  </si>
  <si>
    <t>C19CO00441/325</t>
  </si>
  <si>
    <t>8013223</t>
  </si>
  <si>
    <t>C19CO00441/362</t>
  </si>
  <si>
    <t>MOVED TO PO 1000081/004 5/17/21 - JS</t>
  </si>
  <si>
    <t>RC-0159120</t>
  </si>
  <si>
    <t>C19CO00441/393</t>
  </si>
  <si>
    <t>CALLED OFF 12/17 PER EMAIL TO CRAIG</t>
  </si>
  <si>
    <t>40' Scissor</t>
  </si>
  <si>
    <t>52832BLA</t>
  </si>
  <si>
    <t>C19CO00441/400</t>
  </si>
  <si>
    <t>CALLED OFF 11/6 PER EMAIL TO SHANE</t>
  </si>
  <si>
    <t>11063650</t>
  </si>
  <si>
    <t>C19CO00441/402</t>
  </si>
  <si>
    <t>CALLED OFF PER MHODGES - NOT SURE WHEN</t>
  </si>
  <si>
    <t>11065689</t>
  </si>
  <si>
    <t>C19CO00441/417</t>
  </si>
  <si>
    <t>33537563</t>
  </si>
  <si>
    <t>CALLED OFF 11/18 ONLINE</t>
  </si>
  <si>
    <t>11063602</t>
  </si>
  <si>
    <t>C19CO00441/418</t>
  </si>
  <si>
    <t>11063652</t>
  </si>
  <si>
    <t>C19CO00441/420</t>
  </si>
  <si>
    <t>FINAL INVOICE 9/24/20 - DC</t>
  </si>
  <si>
    <t>552</t>
  </si>
  <si>
    <t>C19CO00441/436</t>
  </si>
  <si>
    <t>CALLED OFF 10/5 PER CONVERSATION W/CHASE</t>
  </si>
  <si>
    <t>10618492</t>
  </si>
  <si>
    <t>C19CO00441/477</t>
  </si>
  <si>
    <t>32942787</t>
  </si>
  <si>
    <t>12 Ton Crimper</t>
  </si>
  <si>
    <t>650-22-0048</t>
  </si>
  <si>
    <t>C19CO00441/522</t>
  </si>
  <si>
    <t>10148041</t>
  </si>
  <si>
    <t>CALLED OFF 9/24 CONVERSATION W/JON</t>
  </si>
  <si>
    <t>20' LIFT</t>
  </si>
  <si>
    <t>11045925</t>
  </si>
  <si>
    <t>C19CO00441/535</t>
  </si>
  <si>
    <t>33134964</t>
  </si>
  <si>
    <t>CALLED OFF 9/21 PER TOTAL CONTROL</t>
  </si>
  <si>
    <t>10984246</t>
  </si>
  <si>
    <t>C19CO00441/534</t>
  </si>
  <si>
    <t>33121616</t>
  </si>
  <si>
    <t>10825187</t>
  </si>
  <si>
    <t>C19CO00441/583</t>
  </si>
  <si>
    <t>33249244</t>
  </si>
  <si>
    <t>CALLED OFF 10/7 PER UR CONTROL</t>
  </si>
  <si>
    <t>184728</t>
  </si>
  <si>
    <t>C19CO00441/589</t>
  </si>
  <si>
    <t>CALLED OFF 10/28 PER EMAIL TO KYLE</t>
  </si>
  <si>
    <t>10867587</t>
  </si>
  <si>
    <t>C19CO00441/599</t>
  </si>
  <si>
    <t>CALLED OFF 12/17 PER EMAIL TO SHANE</t>
  </si>
  <si>
    <t>11045933</t>
  </si>
  <si>
    <t>C19CO00441/600</t>
  </si>
  <si>
    <t>C19CO00441/601</t>
  </si>
  <si>
    <t>24909BLA</t>
  </si>
  <si>
    <t>C19CO00441/611</t>
  </si>
  <si>
    <t>MOVED TO PO 1000081/005 5/17/21 - JS</t>
  </si>
  <si>
    <t>THREADER AND BENDER</t>
  </si>
  <si>
    <t>2000461/002</t>
  </si>
  <si>
    <t>CALL OFF NOT RECORDED 07/22/21 - [DC]</t>
  </si>
  <si>
    <t>1717073-02</t>
  </si>
  <si>
    <t>CALLED OFF 11/6 PER UR CONTROL</t>
  </si>
  <si>
    <t xml:space="preserve">26632670 </t>
  </si>
  <si>
    <t>1817003-06</t>
  </si>
  <si>
    <t>CALLED OFF 11/3 PER EMAIL TO SHANE</t>
  </si>
  <si>
    <t>10024114</t>
  </si>
  <si>
    <t>1817100-04</t>
  </si>
  <si>
    <t>27842548</t>
  </si>
  <si>
    <t>10226652</t>
  </si>
  <si>
    <t>1817100-05</t>
  </si>
  <si>
    <t>CALLED OFF 2/15 PER UR CONTROL</t>
  </si>
  <si>
    <t>10499710</t>
  </si>
  <si>
    <t>1817100-14</t>
  </si>
  <si>
    <t>27842543</t>
  </si>
  <si>
    <t>849380</t>
  </si>
  <si>
    <t>1817090-02</t>
  </si>
  <si>
    <t>CALLED OFF ONLINE 3/19</t>
  </si>
  <si>
    <t>000012649419</t>
  </si>
  <si>
    <t>CALLED OFF BY GRACE PER EMAIL TO SHANE 5/1</t>
  </si>
  <si>
    <t>GS47P-1290</t>
  </si>
  <si>
    <t>4000887/003</t>
  </si>
  <si>
    <t>BILLY MOTRONI</t>
  </si>
  <si>
    <t>490365</t>
  </si>
  <si>
    <t>2000447/001</t>
  </si>
  <si>
    <t>CALLED OFF PER CRODGERS VIA EMAIL TO TYLER 04/19 [DC]</t>
  </si>
  <si>
    <t>ROBERT BOYD</t>
  </si>
  <si>
    <t>robert.boyd@sunbeltrentals.com</t>
  </si>
  <si>
    <t>768849</t>
  </si>
  <si>
    <t>2000447/002</t>
  </si>
  <si>
    <t>CALLED OFF PER CRODGERS VIA ONLINE 04/12 [DC]</t>
  </si>
  <si>
    <t>45' ART BOOM ELEC</t>
  </si>
  <si>
    <t>0580440</t>
  </si>
  <si>
    <t>2000447/005</t>
  </si>
  <si>
    <t>2000447/010</t>
  </si>
  <si>
    <t>CALLED OFF PER CRODGERS VIA EMAIL TO TYLER 04/12 [DC]</t>
  </si>
  <si>
    <t>780952</t>
  </si>
  <si>
    <t>2000447/021</t>
  </si>
  <si>
    <t>697358</t>
  </si>
  <si>
    <t>2000447/022</t>
  </si>
  <si>
    <t>10229721</t>
  </si>
  <si>
    <t>2000447/027</t>
  </si>
  <si>
    <t>10933842</t>
  </si>
  <si>
    <t>2000351/002</t>
  </si>
  <si>
    <t>CALLED OFF 05/06 PER DCRAFT VIA ONLINE [DC]</t>
  </si>
  <si>
    <t>Dave Craft</t>
  </si>
  <si>
    <t>Mike Stanton</t>
  </si>
  <si>
    <t>RC-0139750</t>
  </si>
  <si>
    <t>C20KY01001/001 CHANGED TO C20KY01003/004</t>
  </si>
  <si>
    <t>CALLED OFF 11/13 FOR 11/30 PER EMAIL TO JAMIE</t>
  </si>
  <si>
    <t>10199414</t>
  </si>
  <si>
    <t>C20KY01003/001</t>
  </si>
  <si>
    <t>CALLED OFF 7/20 ONLINE</t>
  </si>
  <si>
    <t>16507621</t>
  </si>
  <si>
    <t>N75489</t>
  </si>
  <si>
    <t>C20KY01004/002</t>
  </si>
  <si>
    <t>RC-0143696</t>
  </si>
  <si>
    <t>C20KY01003/002</t>
  </si>
  <si>
    <t>CALLED OFF 8/27 PER EMAIL TO JAMIE</t>
  </si>
  <si>
    <t>10322617</t>
  </si>
  <si>
    <t>C20KY01004/008</t>
  </si>
  <si>
    <t>CALLED OFF F/2/3</t>
  </si>
  <si>
    <t>31726126</t>
  </si>
  <si>
    <t>10235380</t>
  </si>
  <si>
    <t>C20KY01004/009</t>
  </si>
  <si>
    <t>PO CHANGED TO C20KY01003/005</t>
  </si>
  <si>
    <t>C20KY01003/005</t>
  </si>
  <si>
    <t>CALLED OFF 9/14 PER EMAIL TO BRYN</t>
  </si>
  <si>
    <t>30851</t>
  </si>
  <si>
    <t>C20KY01003/006</t>
  </si>
  <si>
    <t>CALLED OFF 3/27 PER TOTAL CONTROL</t>
  </si>
  <si>
    <t>32075566</t>
  </si>
  <si>
    <t>10786780</t>
  </si>
  <si>
    <t>C20KY01003/007</t>
  </si>
  <si>
    <t>CALLED OFF 5/13 PER EMAIL TO SHANE</t>
  </si>
  <si>
    <t>10352339</t>
  </si>
  <si>
    <t>C20KY01003/009</t>
  </si>
  <si>
    <t>CALLED OFF 9/14 PER EMAIL TO SHANE</t>
  </si>
  <si>
    <t>10954597</t>
  </si>
  <si>
    <t>C20KY01003/010</t>
  </si>
  <si>
    <t>33410483</t>
  </si>
  <si>
    <t>C20KY01003/011</t>
  </si>
  <si>
    <t>CALLED OFF 8/21 PER EMAIL TO DONNA</t>
  </si>
  <si>
    <t>892599RA</t>
  </si>
  <si>
    <t>C20KY01003/012</t>
  </si>
  <si>
    <t>10488642</t>
  </si>
  <si>
    <t>C20KY01003/013</t>
  </si>
  <si>
    <t>10151417</t>
  </si>
  <si>
    <t>C20KY01003/014</t>
  </si>
  <si>
    <t>C20KY01003/015</t>
  </si>
  <si>
    <t>33214881</t>
  </si>
  <si>
    <t>10832893</t>
  </si>
  <si>
    <t>C20KY01003/016</t>
  </si>
  <si>
    <t>N71509</t>
  </si>
  <si>
    <t>C20KY01003/017</t>
  </si>
  <si>
    <t>PICKED UP 9/24</t>
  </si>
  <si>
    <t>10397319</t>
  </si>
  <si>
    <t>C20KY01003/018</t>
  </si>
  <si>
    <t>33214890</t>
  </si>
  <si>
    <t>10504270</t>
  </si>
  <si>
    <t>C20KY01003/019</t>
  </si>
  <si>
    <t>33214913</t>
  </si>
  <si>
    <t>N71932</t>
  </si>
  <si>
    <t>C20KY01003/020</t>
  </si>
  <si>
    <t>33214924</t>
  </si>
  <si>
    <t>10828039</t>
  </si>
  <si>
    <t>C20KY01003/022</t>
  </si>
  <si>
    <t>10244572</t>
  </si>
  <si>
    <t>C20KY01003/023</t>
  </si>
  <si>
    <t>CALLED OFF 7/20 PER TOTAL CONTROL</t>
  </si>
  <si>
    <t>32736425</t>
  </si>
  <si>
    <t>10825303</t>
  </si>
  <si>
    <t>C20KY01003/024</t>
  </si>
  <si>
    <t>10487359</t>
  </si>
  <si>
    <t>C20KY01003/025</t>
  </si>
  <si>
    <t>C20KY01003/026</t>
  </si>
  <si>
    <t>33410496</t>
  </si>
  <si>
    <t>10416389</t>
  </si>
  <si>
    <t>C20KY01003/030</t>
  </si>
  <si>
    <t>SWITCHED TO PO# C20KY01010/015 11-16-20</t>
  </si>
  <si>
    <t>10228313</t>
  </si>
  <si>
    <t>C20KY01003/031</t>
  </si>
  <si>
    <t>10506414</t>
  </si>
  <si>
    <t>C20KY01003/032</t>
  </si>
  <si>
    <t>10268188</t>
  </si>
  <si>
    <t>C20KY01003/033</t>
  </si>
  <si>
    <t>10365794</t>
  </si>
  <si>
    <t>C20KY01003/034</t>
  </si>
  <si>
    <t>10364824</t>
  </si>
  <si>
    <t>C20KY01003/035</t>
  </si>
  <si>
    <t>SWITCHED TO PO# C20KY01010/014 11-16-20</t>
  </si>
  <si>
    <t>847720</t>
  </si>
  <si>
    <t>C20KY01003/037</t>
  </si>
  <si>
    <t>889467</t>
  </si>
  <si>
    <t>C20KY01003/038</t>
  </si>
  <si>
    <t>10285295</t>
  </si>
  <si>
    <t>C20KY01010/001</t>
  </si>
  <si>
    <t>CALLED OFF 3/15 ONLINE</t>
  </si>
  <si>
    <t xml:space="preserve">34201801 </t>
  </si>
  <si>
    <t>10936675</t>
  </si>
  <si>
    <t>C20KY01010/002</t>
  </si>
  <si>
    <t>CALLED OFF 04/08/21 PER JHALL VIA UR CONTROL [DC]</t>
  </si>
  <si>
    <t>10136148</t>
  </si>
  <si>
    <t>C20KY01010/003</t>
  </si>
  <si>
    <t>CALLED OFF 04/08/21 PER EMAIL TO SHANE</t>
  </si>
  <si>
    <t>10814428</t>
  </si>
  <si>
    <t>C20KY01010/004</t>
  </si>
  <si>
    <t>CALL OFF FOR 06/01 PICK UP [05/26 DC]</t>
  </si>
  <si>
    <t>8000LB WAREHOUSE FORKLIFT</t>
  </si>
  <si>
    <t>10499331</t>
  </si>
  <si>
    <t>C20KY01010/006</t>
  </si>
  <si>
    <t>CALLED OFF 12/1</t>
  </si>
  <si>
    <t>33543531</t>
  </si>
  <si>
    <t>N94325</t>
  </si>
  <si>
    <t>C20KY01010/009</t>
  </si>
  <si>
    <t>CALL OF FOR 06/01 PICK UP [05/26 DC]</t>
  </si>
  <si>
    <t>N78096</t>
  </si>
  <si>
    <t>C20KY01010/010</t>
  </si>
  <si>
    <t>CALLED OFF 3/19 ONLINE - FINAL INVOICE 03/22/21 [DC]</t>
  </si>
  <si>
    <t xml:space="preserve">34234627 </t>
  </si>
  <si>
    <t>N73711</t>
  </si>
  <si>
    <t>C20KY01010/011</t>
  </si>
  <si>
    <t>CALLED OFF 3/19 ONLINE [FINAL INVOICE - 03/22/21 [DC]</t>
  </si>
  <si>
    <t xml:space="preserve">34234640 </t>
  </si>
  <si>
    <t>C20KY01010/014</t>
  </si>
  <si>
    <t>CALLED OFF ONLINE 3/10</t>
  </si>
  <si>
    <t>34177576</t>
  </si>
  <si>
    <t>C20KY01010/015</t>
  </si>
  <si>
    <t>CALLED OFF ONLINE 3/18 - FINAL INVOICE 03/22/21 [DC]</t>
  </si>
  <si>
    <t xml:space="preserve">34232825 </t>
  </si>
  <si>
    <t>10696374</t>
  </si>
  <si>
    <t>C20KY01010/016</t>
  </si>
  <si>
    <t>26' VERT LIFT</t>
  </si>
  <si>
    <t>10412356</t>
  </si>
  <si>
    <t>C20KY01010/028</t>
  </si>
  <si>
    <t>PICKED UP 05/11</t>
  </si>
  <si>
    <t>John Hungate</t>
  </si>
  <si>
    <t>Joe Hall</t>
  </si>
  <si>
    <t>AS40UYU0651</t>
  </si>
  <si>
    <t>S20KY12001/001</t>
  </si>
  <si>
    <t>CALLED OFF 9/9 F/9/21 PER EMAIL TO FARRAH</t>
  </si>
  <si>
    <t>844821</t>
  </si>
  <si>
    <t>S20KY12001/002</t>
  </si>
  <si>
    <t>RETURNED 6/11</t>
  </si>
  <si>
    <t>900544</t>
  </si>
  <si>
    <t>S20KY12001/010</t>
  </si>
  <si>
    <t>RETURNED 5/30</t>
  </si>
  <si>
    <t>530949</t>
  </si>
  <si>
    <t>S20KY12001/024</t>
  </si>
  <si>
    <t>CALLED OFF 1/29 PER ROBERT</t>
  </si>
  <si>
    <t>17403940</t>
  </si>
  <si>
    <t>550185</t>
  </si>
  <si>
    <t>S20KY12001/040</t>
  </si>
  <si>
    <t>CALLED OFF 12/7 ONLINE</t>
  </si>
  <si>
    <t>17184960</t>
  </si>
  <si>
    <t>496894</t>
  </si>
  <si>
    <t>S20KY12001/095</t>
  </si>
  <si>
    <t>CALLED OFF 1/15 PER ROBERT</t>
  </si>
  <si>
    <t>17343906</t>
  </si>
  <si>
    <t>634799</t>
  </si>
  <si>
    <t>S20KY12001/107</t>
  </si>
  <si>
    <t>CALLED OFF 10/27 ONLINE</t>
  </si>
  <si>
    <t>16994836</t>
  </si>
  <si>
    <t>736590</t>
  </si>
  <si>
    <t>S20KY12001/108</t>
  </si>
  <si>
    <t>16994814</t>
  </si>
  <si>
    <t>432796</t>
  </si>
  <si>
    <t>S20KY12001/124</t>
  </si>
  <si>
    <t>17184950</t>
  </si>
  <si>
    <t>622816</t>
  </si>
  <si>
    <t>70005055/009</t>
  </si>
  <si>
    <t>CALLED OFF 03/22/21 ONLINE - [FINAL INVOICE 03/25/21 [DC]</t>
  </si>
  <si>
    <t>Technology</t>
  </si>
  <si>
    <t>Tech PM</t>
  </si>
  <si>
    <t>Darren Crose</t>
  </si>
  <si>
    <t>George Stanton</t>
  </si>
  <si>
    <t>DS40SZS1021</t>
  </si>
  <si>
    <t>70005156/003</t>
  </si>
  <si>
    <t>CALLED OFF 1/6 PER EMAIL TO FARRAH</t>
  </si>
  <si>
    <t>711843</t>
  </si>
  <si>
    <t>70005156/004</t>
  </si>
  <si>
    <t>CALLED OFF ONLINE 1/6</t>
  </si>
  <si>
    <t>15639762</t>
  </si>
  <si>
    <t>10228335</t>
  </si>
  <si>
    <t>70005156/005</t>
  </si>
  <si>
    <t>CALLED OFF 12/30 ONLINE</t>
  </si>
  <si>
    <t>15615850</t>
  </si>
  <si>
    <t>751422</t>
  </si>
  <si>
    <t>70005218/003</t>
  </si>
  <si>
    <t>FINAL BILL 07/30/20 - DC</t>
  </si>
  <si>
    <t>987465</t>
  </si>
  <si>
    <t>70003486/002</t>
  </si>
  <si>
    <t xml:space="preserve">579200 </t>
  </si>
  <si>
    <t>70003868/003</t>
  </si>
  <si>
    <t>CALLED OFF 8/15 PER DAVID'S TEXT TO BRYN</t>
  </si>
  <si>
    <t>15' 1-MAN LIFT</t>
  </si>
  <si>
    <t>10150251</t>
  </si>
  <si>
    <t>70003868/009</t>
  </si>
  <si>
    <t>592335</t>
  </si>
  <si>
    <t>70004323/002</t>
  </si>
  <si>
    <t>CALLED OFF 1/21 PER ONLINE</t>
  </si>
  <si>
    <t>15706308</t>
  </si>
  <si>
    <t>706196</t>
  </si>
  <si>
    <t>70004323/003</t>
  </si>
  <si>
    <t>15706316</t>
  </si>
  <si>
    <t>753641</t>
  </si>
  <si>
    <t>C19KY01010/005</t>
  </si>
  <si>
    <t>CALLED OFF 11/19 PER TOM</t>
  </si>
  <si>
    <t>736677</t>
  </si>
  <si>
    <t>C19KY01010/006</t>
  </si>
  <si>
    <t>10216549</t>
  </si>
  <si>
    <t xml:space="preserve">C19KY01010/015 </t>
  </si>
  <si>
    <t>CALLED OFF 12/16 ONLINE</t>
  </si>
  <si>
    <t>15566344</t>
  </si>
  <si>
    <t>972913</t>
  </si>
  <si>
    <t>C19KY01010/016</t>
  </si>
  <si>
    <t>15566353</t>
  </si>
  <si>
    <t>800247130</t>
  </si>
  <si>
    <t>C19CO00433/015</t>
  </si>
  <si>
    <t>CALLED OFF 5/23 PER EMAIL TO JOSH</t>
  </si>
  <si>
    <t>C19CO00433/016</t>
  </si>
  <si>
    <t>CALLED OFF 5/20 PER EMAIL TO JOSH</t>
  </si>
  <si>
    <t>800250385</t>
  </si>
  <si>
    <t>C19CO00433/024</t>
  </si>
  <si>
    <t>CALLED OFF 7/3 PER ANDY</t>
  </si>
  <si>
    <t>9106644</t>
  </si>
  <si>
    <t>C20KY01005/001</t>
  </si>
  <si>
    <t>CALLED OFF 11/5 PER JEFF'S EMAIL TO PAC VAN</t>
  </si>
  <si>
    <t>10206744</t>
  </si>
  <si>
    <t>C20KY01005/004</t>
  </si>
  <si>
    <t>CALLED OFF 3/27 ONLINE</t>
  </si>
  <si>
    <t>16022214</t>
  </si>
  <si>
    <t>2000KVA GENERATOR</t>
  </si>
  <si>
    <t>11085894</t>
  </si>
  <si>
    <t>C20KY01005/056</t>
  </si>
  <si>
    <t>CALLED OFF 9/4</t>
  </si>
  <si>
    <t>60KVA GENERATOR</t>
  </si>
  <si>
    <t>11012603</t>
  </si>
  <si>
    <t>C20KY01005/057</t>
  </si>
  <si>
    <t>CALLED OFF 10/7</t>
  </si>
  <si>
    <t>VS20AEZS0019</t>
  </si>
  <si>
    <t>70005724/004</t>
  </si>
  <si>
    <t>CALLED OFF 7/22 PER EMAIL TO FARRAH</t>
  </si>
  <si>
    <t>543888</t>
  </si>
  <si>
    <t>70005724/005</t>
  </si>
  <si>
    <t>CALLED OFF 4/15 ONLINE</t>
  </si>
  <si>
    <t>16099715</t>
  </si>
  <si>
    <t>70005724/006</t>
  </si>
  <si>
    <t>CALLED OFF 7/22 ONLINE</t>
  </si>
  <si>
    <t>16520374</t>
  </si>
  <si>
    <t>70005724/008</t>
  </si>
  <si>
    <t>FINAL INVOICE 12/18/20 - DC</t>
  </si>
  <si>
    <t>40002072/003</t>
  </si>
  <si>
    <t>CALLED OFF 5/13 PER DEWITT'S EMAIL TO BRENT</t>
  </si>
  <si>
    <t>COULD NOT LOCATE PO</t>
  </si>
  <si>
    <t>332094</t>
  </si>
  <si>
    <t>70002576/009</t>
  </si>
  <si>
    <t>CALLED OFF ONLINE 2/5</t>
  </si>
  <si>
    <t>15779047</t>
  </si>
  <si>
    <t>1072501</t>
  </si>
  <si>
    <t>70004770/003</t>
  </si>
  <si>
    <t>CALLED OFF 3/9 PER EMAIL TO BRYN</t>
  </si>
  <si>
    <t>00015924802</t>
  </si>
  <si>
    <t>1065331</t>
  </si>
  <si>
    <t>70005126/005</t>
  </si>
  <si>
    <t>CALLED OFF 6/17 ONLINE</t>
  </si>
  <si>
    <t>16363395</t>
  </si>
  <si>
    <t>COMPLET</t>
  </si>
  <si>
    <t>833638</t>
  </si>
  <si>
    <t>70002847/002</t>
  </si>
  <si>
    <t>CALLED OFF 3/10 ONLINE</t>
  </si>
  <si>
    <t>15935697</t>
  </si>
  <si>
    <t>947812</t>
  </si>
  <si>
    <t>70002847/003</t>
  </si>
  <si>
    <t>15935698</t>
  </si>
  <si>
    <t>10070246</t>
  </si>
  <si>
    <t>70004491/003</t>
  </si>
  <si>
    <t>CALLED OFF ONLINE 12/30</t>
  </si>
  <si>
    <t>15615462</t>
  </si>
  <si>
    <t>550199</t>
  </si>
  <si>
    <t>70004491/010</t>
  </si>
  <si>
    <t>15615473</t>
  </si>
  <si>
    <t>744702</t>
  </si>
  <si>
    <t>70005222/003</t>
  </si>
  <si>
    <t>CALLED OFF 4/20 ONLINE</t>
  </si>
  <si>
    <t>16121247</t>
  </si>
  <si>
    <t>912152</t>
  </si>
  <si>
    <t>70004982/002</t>
  </si>
  <si>
    <t>16121253</t>
  </si>
  <si>
    <t>943930</t>
  </si>
  <si>
    <t>70004982/003</t>
  </si>
  <si>
    <t>16121255</t>
  </si>
  <si>
    <t>883628</t>
  </si>
  <si>
    <t>70005053/002</t>
  </si>
  <si>
    <t>CALLED OFF 3/23 ONLINE</t>
  </si>
  <si>
    <t>15994385</t>
  </si>
  <si>
    <t>1089415</t>
  </si>
  <si>
    <t>70004982/008</t>
  </si>
  <si>
    <t>FINAL INVOICE 05/01/20</t>
  </si>
  <si>
    <t>746866</t>
  </si>
  <si>
    <t>S19KY12002/061</t>
  </si>
  <si>
    <t>CALLED OFF 6/24 ONLINE</t>
  </si>
  <si>
    <t>16398869</t>
  </si>
  <si>
    <t>N73968</t>
  </si>
  <si>
    <t>S19KY12002/064</t>
  </si>
  <si>
    <t>CALLED OFF 8/24 PER UR CONTROL</t>
  </si>
  <si>
    <t>32953989</t>
  </si>
  <si>
    <t>S19KY12002/065</t>
  </si>
  <si>
    <t>1013494</t>
  </si>
  <si>
    <t>S20KY12003/002</t>
  </si>
  <si>
    <t>CALLED OFF 5/21</t>
  </si>
  <si>
    <t>1033425</t>
  </si>
  <si>
    <t>S20KY12003/004</t>
  </si>
  <si>
    <t>CALLED OFF 4/6 ONLINE</t>
  </si>
  <si>
    <t>16064616</t>
  </si>
  <si>
    <t>756385</t>
  </si>
  <si>
    <t>S20KY12003/005</t>
  </si>
  <si>
    <t>CALLED OFF 5/6 PER EMAIL TO BRYN</t>
  </si>
  <si>
    <t xml:space="preserve">616033 </t>
  </si>
  <si>
    <t>S20KY12003/009</t>
  </si>
  <si>
    <t>S20KY12003/006</t>
  </si>
  <si>
    <t>CALLED OFF 5/6 PER PHONE CALL W/MELISSA</t>
  </si>
  <si>
    <t>S20KY12003/007</t>
  </si>
  <si>
    <t>WASH STATION</t>
  </si>
  <si>
    <t>S20KY12003/014</t>
  </si>
  <si>
    <t>S20KY12003/018</t>
  </si>
  <si>
    <t>778255</t>
  </si>
  <si>
    <t>S20KY12003/019</t>
  </si>
  <si>
    <t>16064607</t>
  </si>
  <si>
    <t>GS20AFZS2180</t>
  </si>
  <si>
    <t>S20KY12003/022</t>
  </si>
  <si>
    <t>CALLED OFF 11/23 PER EMAIL TO FARRAH</t>
  </si>
  <si>
    <t>166788</t>
  </si>
  <si>
    <t>S20KY12003/037</t>
  </si>
  <si>
    <t>196142</t>
  </si>
  <si>
    <t>S20KY12003/038</t>
  </si>
  <si>
    <t xml:space="preserve">10215382 </t>
  </si>
  <si>
    <t>S20KY12002/001</t>
  </si>
  <si>
    <t>926284</t>
  </si>
  <si>
    <t>S20KY12002/009</t>
  </si>
  <si>
    <t>CALLED OFF 10/6 PER EMAIL TO BRYN</t>
  </si>
  <si>
    <t>653323</t>
  </si>
  <si>
    <t>S20KY12002/011</t>
  </si>
  <si>
    <t>PO SWITCHED TO S20KY12003/039 ON 9/15</t>
  </si>
  <si>
    <t>10188862</t>
  </si>
  <si>
    <t>S20KY12002/012</t>
  </si>
  <si>
    <t>PO SWITCHED TO S20KY12003/040 ON 9/15</t>
  </si>
  <si>
    <t>1007135</t>
  </si>
  <si>
    <t>S20KY12002/013</t>
  </si>
  <si>
    <t>16507351</t>
  </si>
  <si>
    <t>10915434</t>
  </si>
  <si>
    <t>S20KY12002/019</t>
  </si>
  <si>
    <t>CALLED OFF 11/23 PER ONLINE</t>
  </si>
  <si>
    <t>33577242</t>
  </si>
  <si>
    <t>CALLED OFF 10/30 PER EMAIL TO ERIC</t>
  </si>
  <si>
    <t>S20KY12003/039</t>
  </si>
  <si>
    <t>CALLED OFF 10/30 ONLINE</t>
  </si>
  <si>
    <t>17010268</t>
  </si>
  <si>
    <t>S20KY12003/040</t>
  </si>
  <si>
    <t>CALLED OFF 12/1 PER EMAIL TO TYLER</t>
  </si>
  <si>
    <t>143728</t>
  </si>
  <si>
    <t>S20KY12003/050</t>
  </si>
  <si>
    <t>182702</t>
  </si>
  <si>
    <t>S20KY12003/051</t>
  </si>
  <si>
    <t>CALLED OFF 3/11 PER EMAIL TO ERIC</t>
  </si>
  <si>
    <t>29822</t>
  </si>
  <si>
    <t>70003896/001</t>
  </si>
  <si>
    <t>CALLED OFF 4/1 PER GALE</t>
  </si>
  <si>
    <t>188157</t>
  </si>
  <si>
    <t>70006140/002</t>
  </si>
  <si>
    <t>CALLED OFF 1/5 PER EMAIL TO ERIC</t>
  </si>
  <si>
    <t>225184</t>
  </si>
  <si>
    <t>70006140/003</t>
  </si>
  <si>
    <t>70006140/004</t>
  </si>
  <si>
    <t>CALLED OFF 1/6 PER CONVERSATION W/CASEY</t>
  </si>
  <si>
    <t>70006140/005</t>
  </si>
  <si>
    <t>70006140/006</t>
  </si>
  <si>
    <t>240478</t>
  </si>
  <si>
    <t>70006140/008</t>
  </si>
  <si>
    <t>CALLED OFF 12/15 PER EMAIL TO ERIC</t>
  </si>
  <si>
    <t>240487</t>
  </si>
  <si>
    <t>70006140/009</t>
  </si>
  <si>
    <t>T1726</t>
  </si>
  <si>
    <t>70006140/010</t>
  </si>
  <si>
    <t>CALLED OFF 11/11 ONLINE</t>
  </si>
  <si>
    <t>17070300</t>
  </si>
  <si>
    <t>154805</t>
  </si>
  <si>
    <t>70006140/014</t>
  </si>
  <si>
    <t>236116</t>
  </si>
  <si>
    <t>70006140/015</t>
  </si>
  <si>
    <t>H294</t>
  </si>
  <si>
    <t>70006140/016</t>
  </si>
  <si>
    <t>CALLED OFF 11/2 PER SHERRI</t>
  </si>
  <si>
    <t>189392</t>
  </si>
  <si>
    <t>70006876/001</t>
  </si>
  <si>
    <t>CALLED OFF 3/1 PER EMAIL TO ERIC</t>
  </si>
  <si>
    <t>S20KY12005/001</t>
  </si>
  <si>
    <t>45' Art Boom Elec</t>
  </si>
  <si>
    <t>240813</t>
  </si>
  <si>
    <t>S20KY12005/007</t>
  </si>
  <si>
    <t>STARTING 2/1 NEW PO IS 2000037/021</t>
  </si>
  <si>
    <t>8K WAREHOUSE FORKLIFT</t>
  </si>
  <si>
    <t>217820</t>
  </si>
  <si>
    <t>S20KY12005/008</t>
  </si>
  <si>
    <t>STARTING 2/1 NEW PO IS 2000037/022</t>
  </si>
  <si>
    <t>242784</t>
  </si>
  <si>
    <t>S20KY12005/015</t>
  </si>
  <si>
    <t>CALLED OFF 12/9 PER EMAIL TO ERIC</t>
  </si>
  <si>
    <t>218779</t>
  </si>
  <si>
    <t>S20KY12005/022</t>
  </si>
  <si>
    <t>CALLED OFF 1/28 PER EMAIL TO ERIC</t>
  </si>
  <si>
    <t>4850583</t>
  </si>
  <si>
    <t>S20KY12005/023</t>
  </si>
  <si>
    <t>CALLED OFF 12/9 PER EMAIL TO ERIC F/12/14</t>
  </si>
  <si>
    <t>164954</t>
  </si>
  <si>
    <t>S20KY12005/052</t>
  </si>
  <si>
    <t>CALLED OFF 12/9 PER EMAIL TO ERIC F/12/16</t>
  </si>
  <si>
    <t>173370</t>
  </si>
  <si>
    <t>S20KY12005/053</t>
  </si>
  <si>
    <t>60' Art Boom Elec</t>
  </si>
  <si>
    <t>156430</t>
  </si>
  <si>
    <t>S20KY12005/055</t>
  </si>
  <si>
    <t>CALLED OFF 12/16 PER EMAIL TO ERIC F/12/18</t>
  </si>
  <si>
    <t>137554</t>
  </si>
  <si>
    <t>70006569/001</t>
  </si>
  <si>
    <t>182803</t>
  </si>
  <si>
    <t>2000037/003</t>
  </si>
  <si>
    <t>CALLED OFF 2/15 PER EMAIL TO ERIC</t>
  </si>
  <si>
    <t>240500</t>
  </si>
  <si>
    <t>2000037/014</t>
  </si>
  <si>
    <t>2000037/021</t>
  </si>
  <si>
    <t>2000037/022</t>
  </si>
  <si>
    <t>S20KY12004/049</t>
  </si>
  <si>
    <t>CALLED OFF 9/15 PER EMAIL TO FARRAH</t>
  </si>
  <si>
    <t>70006771/001</t>
  </si>
  <si>
    <t>45' STR BOOM</t>
  </si>
  <si>
    <t>215481</t>
  </si>
  <si>
    <t>C19CO01004/016</t>
  </si>
  <si>
    <t>FINAL INVOICE 11/12/20 - DC</t>
  </si>
  <si>
    <t>251250</t>
  </si>
  <si>
    <t>70005174/003</t>
  </si>
  <si>
    <t>CALLED OFF 3/11 PER EMAIL TO ERIC - FINAL INVOICE 03/16/21 [DC]</t>
  </si>
  <si>
    <t>15 PASS VAN</t>
  </si>
  <si>
    <t>11021687</t>
  </si>
  <si>
    <t>70005174/015</t>
  </si>
  <si>
    <t>CALLED OFF ONLINE 12/9</t>
  </si>
  <si>
    <t>33671620</t>
  </si>
  <si>
    <t>Gale Hisle</t>
  </si>
  <si>
    <t>2000242/001</t>
  </si>
  <si>
    <t>CALLED OFF 1/27 PER EMAIL TO MIKE</t>
  </si>
  <si>
    <t>10074446</t>
  </si>
  <si>
    <t>2000242/003</t>
  </si>
  <si>
    <t>CALLED OFF 2/3 PER EMAIL TO MIKE</t>
  </si>
  <si>
    <t>10079923</t>
  </si>
  <si>
    <t>2000242/004</t>
  </si>
  <si>
    <t>2000749/004</t>
  </si>
  <si>
    <t>848994</t>
  </si>
  <si>
    <t>2000749/014</t>
  </si>
  <si>
    <t>CALLED OFF FOR 12/03 PER JESENBOCK [DC]</t>
  </si>
  <si>
    <t>469552</t>
  </si>
  <si>
    <t>2000749/015</t>
  </si>
  <si>
    <t>TRAILER/GANG BOX/PONY/BENDER/(2)PIPE VICE</t>
  </si>
  <si>
    <t>2000749/016</t>
  </si>
  <si>
    <t>10226823</t>
  </si>
  <si>
    <t>2000749/050</t>
  </si>
  <si>
    <t>RENTAL AND CALL OFF NOT RECORDED [DC]</t>
  </si>
  <si>
    <t>11285369</t>
  </si>
  <si>
    <t>2000749/068</t>
  </si>
  <si>
    <t>11207680</t>
  </si>
  <si>
    <t>2000714/006</t>
  </si>
  <si>
    <t>2000714/012</t>
  </si>
  <si>
    <t>CALLED OFF VIA UR CONTROL 10/19 [DC]</t>
  </si>
  <si>
    <t>13' SCISSOR</t>
  </si>
  <si>
    <t>10648723</t>
  </si>
  <si>
    <t>2001722/001</t>
  </si>
  <si>
    <t>37263030, CALLED OFF ONLINE</t>
  </si>
  <si>
    <t>GALE HISEL 06/23/2022</t>
  </si>
  <si>
    <t>11167716</t>
  </si>
  <si>
    <t>2001722/002</t>
  </si>
  <si>
    <t>2001722/004</t>
  </si>
  <si>
    <t>10803843</t>
  </si>
  <si>
    <t>2001722/006</t>
  </si>
  <si>
    <t>60 X 24 OFFICE</t>
  </si>
  <si>
    <t>1000399/012</t>
  </si>
  <si>
    <t>MCKENNA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</si>
</sst>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[&lt;=9999999]###\-####;\(###\)\ ###\-####"/>
    <numFmt numFmtId="165" formatCode="mm/dd/yy;@"/>
    <numFmt numFmtId="166" formatCode="&quot;$&quot;#,##0.00"/>
    <numFmt numFmtId="167" formatCode="[$-F800]dddd\,\ mmmm\ dd\,\ yyyy"/>
    <numFmt numFmtId="168" formatCode="_([$$-409]* #,##0.00_);_([$$-409]* \(#,##0.00\);_([$$-409]* &quot;-&quot;??_);_(@_)"/>
  </numFmts>
  <fonts count="44" x14ac:knownFonts="1">
    <font>
      <sz val="10"/>
      <name val="Arial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sz val="11"/>
      <name val="Calibri"/>
      <family val="2"/>
    </font>
    <font>
      <sz val="12"/>
      <name val="Times New Roman"/>
      <family val="1"/>
    </font>
    <font>
      <sz val="10"/>
      <color rgb="FFFF0000"/>
      <name val="Times New Roman"/>
      <family val="1"/>
    </font>
    <font>
      <b/>
      <sz val="8"/>
      <color rgb="FFFF0000"/>
      <name val="Times New Roman"/>
      <family val="1"/>
    </font>
    <font>
      <sz val="8"/>
      <color rgb="FFFF0000"/>
      <name val="Times New Roman"/>
      <family val="1"/>
    </font>
    <font>
      <b/>
      <sz val="10"/>
      <color rgb="FFFF0000"/>
      <name val="Times New Roman"/>
      <family val="1"/>
    </font>
    <font>
      <sz val="10"/>
      <color rgb="FF002060"/>
      <name val="Times New Roman"/>
      <family val="1"/>
    </font>
    <font>
      <sz val="10"/>
      <color theme="1"/>
      <name val="Times New Roman"/>
      <family val="1"/>
    </font>
    <font>
      <sz val="10"/>
      <color rgb="FF000000"/>
      <name val="Times New Roman"/>
      <family val="1"/>
    </font>
    <font>
      <b/>
      <sz val="10"/>
      <name val="Arial"/>
      <family val="2"/>
    </font>
    <font>
      <b/>
      <sz val="10"/>
      <name val="Arial"/>
    </font>
    <font>
      <u/>
      <sz val="10"/>
      <color theme="10"/>
      <name val="Arial"/>
    </font>
    <font>
      <sz val="10"/>
      <name val="Times New Roman"/>
    </font>
    <font>
      <sz val="9"/>
      <name val="Times New Roman"/>
      <family val="1"/>
    </font>
    <font>
      <b/>
      <sz val="9"/>
      <name val="Times New Roman"/>
      <family val="1"/>
    </font>
    <font>
      <sz val="10"/>
      <color rgb="FF000000"/>
      <name val="Arial"/>
    </font>
    <font>
      <sz val="8"/>
      <name val="Arial"/>
    </font>
    <font>
      <strike/>
      <sz val="10"/>
      <name val="Times New Roman"/>
      <family val="1"/>
    </font>
    <font>
      <strike/>
      <sz val="10"/>
      <color rgb="FFFF0000"/>
      <name val="Times New Roman"/>
    </font>
    <font>
      <strike/>
      <sz val="10"/>
      <color rgb="FFFF0000"/>
      <name val="Times New Roman"/>
      <family val="1"/>
    </font>
    <font>
      <strike/>
      <sz val="8"/>
      <color rgb="FFFF0000"/>
      <name val="Times New Roman"/>
      <family val="1"/>
    </font>
    <font>
      <u/>
      <sz val="8"/>
      <color theme="10"/>
      <name val="Arial"/>
    </font>
    <font>
      <strike/>
      <u/>
      <sz val="8"/>
      <color rgb="FFFF0000"/>
      <name val="Arial"/>
    </font>
    <font>
      <b/>
      <sz val="10"/>
      <name val="Times New Roman"/>
    </font>
    <font>
      <sz val="8"/>
      <name val="Times New Roman"/>
    </font>
    <font>
      <sz val="10"/>
      <color rgb="FFFF0000"/>
      <name val="Times New Roman"/>
    </font>
    <font>
      <sz val="9"/>
      <color rgb="FF000000"/>
      <name val="Arial"/>
    </font>
    <font>
      <sz val="10"/>
      <color rgb="FFFFFFFF"/>
      <name val="Arial"/>
    </font>
    <font>
      <sz val="8"/>
      <color rgb="FF000000"/>
      <name val="Times New Roman"/>
      <family val="1"/>
    </font>
    <font>
      <sz val="9"/>
      <name val="Arial"/>
    </font>
    <font>
      <sz val="10"/>
      <color rgb="FF000000"/>
      <name val="Times New Roman"/>
    </font>
    <font>
      <sz val="8"/>
      <color rgb="FFFF0000"/>
      <name val="Times New Roman"/>
    </font>
    <font>
      <sz val="8"/>
      <color rgb="FF000000"/>
      <name val="Times New Roman"/>
    </font>
    <font>
      <sz val="11"/>
      <name val="Calibri"/>
      <family val="2"/>
      <charset val="1"/>
    </font>
    <font>
      <strike/>
      <sz val="8"/>
      <color rgb="FFFF0000"/>
      <name val="Times New Roman"/>
    </font>
    <font>
      <strike/>
      <u/>
      <sz val="10"/>
      <color rgb="FFFF0000"/>
      <name val="Arial"/>
    </font>
    <font>
      <sz val="10"/>
      <name val="Arial"/>
      <family val="2"/>
    </font>
    <font>
      <sz val="7.5"/>
      <color rgb="FF414B50"/>
      <name val="Arial"/>
      <family val="2"/>
      <charset val="1"/>
    </font>
    <font>
      <sz val="10"/>
      <color rgb="FF7030A0"/>
      <name val="Times New Roman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D08DE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E2EFDA"/>
        <bgColor indexed="64"/>
      </patternFill>
    </fill>
  </fills>
  <borders count="4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41" fillId="0" borderId="0"/>
  </cellStyleXfs>
  <cellXfs count="701">
    <xf numFmtId="0" fontId="0" fillId="0" borderId="0" xfId="0"/>
    <xf numFmtId="49" fontId="1" fillId="0" borderId="1" xfId="0" applyNumberFormat="1" applyFont="1" applyBorder="1" applyAlignment="1" applyProtection="1">
      <alignment horizontal="center" wrapText="1"/>
      <protection hidden="1"/>
    </xf>
    <xf numFmtId="49" fontId="1" fillId="0" borderId="2" xfId="0" applyNumberFormat="1" applyFont="1" applyBorder="1" applyAlignment="1" applyProtection="1">
      <alignment horizontal="center" wrapText="1"/>
      <protection hidden="1"/>
    </xf>
    <xf numFmtId="1" fontId="1" fillId="0" borderId="2" xfId="0" applyNumberFormat="1" applyFont="1" applyBorder="1" applyAlignment="1" applyProtection="1">
      <alignment horizontal="center" wrapText="1"/>
      <protection hidden="1"/>
    </xf>
    <xf numFmtId="165" fontId="1" fillId="0" borderId="2" xfId="0" applyNumberFormat="1" applyFont="1" applyBorder="1" applyAlignment="1" applyProtection="1">
      <alignment horizontal="center" wrapText="1"/>
      <protection hidden="1"/>
    </xf>
    <xf numFmtId="166" fontId="1" fillId="0" borderId="2" xfId="0" applyNumberFormat="1" applyFont="1" applyBorder="1" applyAlignment="1" applyProtection="1">
      <alignment horizontal="center" wrapText="1"/>
      <protection hidden="1"/>
    </xf>
    <xf numFmtId="0" fontId="1" fillId="0" borderId="2" xfId="0" applyFont="1" applyBorder="1" applyAlignment="1" applyProtection="1">
      <alignment horizontal="center" wrapText="1"/>
      <protection hidden="1"/>
    </xf>
    <xf numFmtId="164" fontId="1" fillId="0" borderId="2" xfId="0" applyNumberFormat="1" applyFont="1" applyBorder="1" applyAlignment="1" applyProtection="1">
      <alignment horizontal="center" wrapText="1"/>
      <protection hidden="1"/>
    </xf>
    <xf numFmtId="49" fontId="1" fillId="0" borderId="3" xfId="0" applyNumberFormat="1" applyFont="1" applyBorder="1" applyAlignment="1" applyProtection="1">
      <alignment horizontal="center" wrapText="1"/>
      <protection hidden="1"/>
    </xf>
    <xf numFmtId="0" fontId="2" fillId="0" borderId="0" xfId="0" applyFont="1" applyAlignment="1" applyProtection="1">
      <alignment horizontal="center" wrapText="1"/>
      <protection hidden="1"/>
    </xf>
    <xf numFmtId="49" fontId="3" fillId="2" borderId="4" xfId="0" applyNumberFormat="1" applyFont="1" applyFill="1" applyBorder="1" applyAlignment="1" applyProtection="1">
      <alignment horizontal="center"/>
      <protection hidden="1"/>
    </xf>
    <xf numFmtId="49" fontId="3" fillId="2" borderId="5" xfId="0" applyNumberFormat="1" applyFont="1" applyFill="1" applyBorder="1" applyAlignment="1" applyProtection="1">
      <alignment horizontal="center"/>
      <protection hidden="1"/>
    </xf>
    <xf numFmtId="1" fontId="3" fillId="2" borderId="5" xfId="0" applyNumberFormat="1" applyFont="1" applyFill="1" applyBorder="1" applyAlignment="1" applyProtection="1">
      <alignment horizontal="center"/>
      <protection hidden="1"/>
    </xf>
    <xf numFmtId="165" fontId="3" fillId="2" borderId="5" xfId="0" applyNumberFormat="1" applyFont="1" applyFill="1" applyBorder="1" applyAlignment="1" applyProtection="1">
      <alignment horizontal="center"/>
      <protection hidden="1"/>
    </xf>
    <xf numFmtId="167" fontId="3" fillId="2" borderId="5" xfId="0" applyNumberFormat="1" applyFont="1" applyFill="1" applyBorder="1" applyAlignment="1" applyProtection="1">
      <alignment horizontal="center"/>
      <protection hidden="1"/>
    </xf>
    <xf numFmtId="166" fontId="3" fillId="2" borderId="5" xfId="0" applyNumberFormat="1" applyFont="1" applyFill="1" applyBorder="1" applyAlignment="1" applyProtection="1">
      <alignment horizontal="center"/>
      <protection hidden="1"/>
    </xf>
    <xf numFmtId="0" fontId="3" fillId="2" borderId="5" xfId="0" applyFont="1" applyFill="1" applyBorder="1" applyAlignment="1" applyProtection="1">
      <alignment horizontal="center"/>
      <protection hidden="1"/>
    </xf>
    <xf numFmtId="164" fontId="3" fillId="2" borderId="5" xfId="0" applyNumberFormat="1" applyFont="1" applyFill="1" applyBorder="1" applyAlignment="1" applyProtection="1">
      <alignment horizontal="center"/>
      <protection hidden="1"/>
    </xf>
    <xf numFmtId="49" fontId="3" fillId="2" borderId="6" xfId="0" applyNumberFormat="1" applyFont="1" applyFill="1" applyBorder="1" applyAlignment="1" applyProtection="1">
      <alignment horizontal="center"/>
      <protection hidden="1"/>
    </xf>
    <xf numFmtId="0" fontId="3" fillId="2" borderId="0" xfId="0" applyFont="1" applyFill="1" applyAlignment="1" applyProtection="1">
      <alignment horizontal="center"/>
      <protection hidden="1"/>
    </xf>
    <xf numFmtId="49" fontId="3" fillId="3" borderId="4" xfId="0" applyNumberFormat="1" applyFont="1" applyFill="1" applyBorder="1" applyAlignment="1" applyProtection="1">
      <alignment horizontal="center"/>
      <protection hidden="1"/>
    </xf>
    <xf numFmtId="49" fontId="3" fillId="3" borderId="5" xfId="0" applyNumberFormat="1" applyFont="1" applyFill="1" applyBorder="1" applyAlignment="1" applyProtection="1">
      <alignment horizontal="center"/>
      <protection hidden="1"/>
    </xf>
    <xf numFmtId="165" fontId="3" fillId="3" borderId="5" xfId="0" applyNumberFormat="1" applyFont="1" applyFill="1" applyBorder="1" applyAlignment="1" applyProtection="1">
      <alignment horizontal="center"/>
      <protection hidden="1"/>
    </xf>
    <xf numFmtId="167" fontId="3" fillId="3" borderId="5" xfId="0" applyNumberFormat="1" applyFont="1" applyFill="1" applyBorder="1" applyAlignment="1" applyProtection="1">
      <alignment horizontal="center"/>
      <protection hidden="1"/>
    </xf>
    <xf numFmtId="1" fontId="3" fillId="3" borderId="5" xfId="0" applyNumberFormat="1" applyFont="1" applyFill="1" applyBorder="1" applyAlignment="1" applyProtection="1">
      <alignment horizontal="center"/>
      <protection hidden="1"/>
    </xf>
    <xf numFmtId="166" fontId="3" fillId="3" borderId="5" xfId="0" applyNumberFormat="1" applyFont="1" applyFill="1" applyBorder="1" applyAlignment="1" applyProtection="1">
      <alignment horizontal="center"/>
      <protection hidden="1"/>
    </xf>
    <xf numFmtId="0" fontId="3" fillId="3" borderId="5" xfId="0" applyFont="1" applyFill="1" applyBorder="1" applyAlignment="1" applyProtection="1">
      <alignment horizontal="center"/>
      <protection hidden="1"/>
    </xf>
    <xf numFmtId="164" fontId="3" fillId="3" borderId="5" xfId="0" applyNumberFormat="1" applyFont="1" applyFill="1" applyBorder="1" applyAlignment="1" applyProtection="1">
      <alignment horizontal="center"/>
      <protection hidden="1"/>
    </xf>
    <xf numFmtId="49" fontId="3" fillId="3" borderId="6" xfId="0" applyNumberFormat="1" applyFont="1" applyFill="1" applyBorder="1" applyAlignment="1" applyProtection="1">
      <alignment horizontal="center"/>
      <protection hidden="1"/>
    </xf>
    <xf numFmtId="0" fontId="3" fillId="3" borderId="0" xfId="0" applyFont="1" applyFill="1" applyAlignment="1" applyProtection="1">
      <alignment horizontal="center"/>
      <protection hidden="1"/>
    </xf>
    <xf numFmtId="0" fontId="3" fillId="0" borderId="0" xfId="0" applyFont="1" applyAlignment="1" applyProtection="1">
      <alignment horizontal="center"/>
      <protection hidden="1"/>
    </xf>
    <xf numFmtId="167" fontId="3" fillId="0" borderId="8" xfId="0" applyNumberFormat="1" applyFont="1" applyBorder="1" applyAlignment="1" applyProtection="1">
      <alignment horizontal="center"/>
      <protection hidden="1"/>
    </xf>
    <xf numFmtId="166" fontId="3" fillId="0" borderId="8" xfId="0" applyNumberFormat="1" applyFont="1" applyBorder="1" applyAlignment="1" applyProtection="1">
      <alignment horizontal="center"/>
      <protection hidden="1"/>
    </xf>
    <xf numFmtId="49" fontId="3" fillId="0" borderId="0" xfId="0" applyNumberFormat="1" applyFont="1" applyAlignment="1" applyProtection="1">
      <alignment horizontal="center"/>
      <protection hidden="1"/>
    </xf>
    <xf numFmtId="1" fontId="3" fillId="0" borderId="0" xfId="0" applyNumberFormat="1" applyFont="1" applyAlignment="1" applyProtection="1">
      <alignment horizontal="center"/>
      <protection hidden="1"/>
    </xf>
    <xf numFmtId="165" fontId="3" fillId="0" borderId="0" xfId="0" applyNumberFormat="1" applyFont="1" applyAlignment="1" applyProtection="1">
      <alignment horizontal="center"/>
      <protection hidden="1"/>
    </xf>
    <xf numFmtId="166" fontId="4" fillId="0" borderId="0" xfId="0" applyNumberFormat="1" applyFont="1" applyAlignment="1" applyProtection="1">
      <alignment horizontal="center"/>
      <protection hidden="1"/>
    </xf>
    <xf numFmtId="166" fontId="0" fillId="0" borderId="10" xfId="0" applyNumberFormat="1" applyBorder="1" applyAlignment="1" applyProtection="1">
      <alignment horizontal="center"/>
      <protection hidden="1"/>
    </xf>
    <xf numFmtId="164" fontId="3" fillId="0" borderId="0" xfId="0" applyNumberFormat="1" applyFont="1" applyAlignment="1" applyProtection="1">
      <alignment horizontal="center"/>
      <protection hidden="1"/>
    </xf>
    <xf numFmtId="166" fontId="3" fillId="0" borderId="0" xfId="0" applyNumberFormat="1" applyFont="1" applyAlignment="1" applyProtection="1">
      <alignment horizontal="center"/>
      <protection hidden="1"/>
    </xf>
    <xf numFmtId="49" fontId="3" fillId="0" borderId="4" xfId="0" applyNumberFormat="1" applyFont="1" applyBorder="1" applyAlignment="1" applyProtection="1">
      <alignment horizontal="left" indent="1"/>
      <protection hidden="1"/>
    </xf>
    <xf numFmtId="49" fontId="3" fillId="0" borderId="5" xfId="0" applyNumberFormat="1" applyFont="1" applyBorder="1" applyAlignment="1" applyProtection="1">
      <alignment horizontal="left" indent="1"/>
      <protection hidden="1"/>
    </xf>
    <xf numFmtId="1" fontId="3" fillId="0" borderId="5" xfId="0" applyNumberFormat="1" applyFont="1" applyBorder="1" applyAlignment="1" applyProtection="1">
      <alignment horizontal="left" indent="1"/>
      <protection hidden="1"/>
    </xf>
    <xf numFmtId="165" fontId="3" fillId="0" borderId="5" xfId="0" applyNumberFormat="1" applyFont="1" applyBorder="1" applyAlignment="1" applyProtection="1">
      <alignment horizontal="center"/>
      <protection hidden="1"/>
    </xf>
    <xf numFmtId="167" fontId="3" fillId="0" borderId="5" xfId="0" applyNumberFormat="1" applyFont="1" applyBorder="1" applyAlignment="1" applyProtection="1">
      <alignment horizontal="center"/>
      <protection hidden="1"/>
    </xf>
    <xf numFmtId="1" fontId="3" fillId="0" borderId="5" xfId="0" applyNumberFormat="1" applyFont="1" applyBorder="1" applyAlignment="1" applyProtection="1">
      <alignment horizontal="center"/>
      <protection hidden="1"/>
    </xf>
    <xf numFmtId="166" fontId="3" fillId="0" borderId="5" xfId="0" applyNumberFormat="1" applyFont="1" applyBorder="1" applyAlignment="1" applyProtection="1">
      <alignment horizontal="right" indent="1"/>
      <protection hidden="1"/>
    </xf>
    <xf numFmtId="0" fontId="3" fillId="0" borderId="5" xfId="0" applyFont="1" applyBorder="1" applyAlignment="1" applyProtection="1">
      <alignment horizontal="left" indent="1"/>
      <protection hidden="1"/>
    </xf>
    <xf numFmtId="164" fontId="3" fillId="0" borderId="5" xfId="0" applyNumberFormat="1" applyFont="1" applyBorder="1" applyAlignment="1" applyProtection="1">
      <alignment horizontal="left" indent="1"/>
      <protection hidden="1"/>
    </xf>
    <xf numFmtId="49" fontId="3" fillId="0" borderId="6" xfId="0" applyNumberFormat="1" applyFont="1" applyBorder="1" applyAlignment="1" applyProtection="1">
      <alignment horizontal="left" indent="1"/>
      <protection hidden="1"/>
    </xf>
    <xf numFmtId="0" fontId="3" fillId="0" borderId="0" xfId="0" applyFont="1" applyProtection="1">
      <protection hidden="1"/>
    </xf>
    <xf numFmtId="166" fontId="3" fillId="0" borderId="8" xfId="0" applyNumberFormat="1" applyFont="1" applyBorder="1" applyAlignment="1" applyProtection="1">
      <alignment horizontal="right" indent="1"/>
      <protection hidden="1"/>
    </xf>
    <xf numFmtId="166" fontId="3" fillId="0" borderId="8" xfId="0" applyNumberFormat="1" applyFont="1" applyBorder="1" applyAlignment="1" applyProtection="1">
      <alignment horizontal="left" indent="1"/>
      <protection hidden="1"/>
    </xf>
    <xf numFmtId="49" fontId="3" fillId="0" borderId="0" xfId="0" applyNumberFormat="1" applyFont="1" applyProtection="1">
      <protection hidden="1"/>
    </xf>
    <xf numFmtId="49" fontId="3" fillId="0" borderId="0" xfId="0" applyNumberFormat="1" applyFont="1" applyAlignment="1" applyProtection="1">
      <alignment horizontal="left" indent="1"/>
      <protection hidden="1"/>
    </xf>
    <xf numFmtId="1" fontId="3" fillId="0" borderId="0" xfId="0" applyNumberFormat="1" applyFont="1" applyAlignment="1" applyProtection="1">
      <alignment horizontal="left" indent="1"/>
      <protection hidden="1"/>
    </xf>
    <xf numFmtId="166" fontId="4" fillId="0" borderId="10" xfId="0" applyNumberFormat="1" applyFont="1" applyBorder="1" applyAlignment="1" applyProtection="1">
      <alignment horizontal="right" indent="1"/>
      <protection hidden="1"/>
    </xf>
    <xf numFmtId="0" fontId="3" fillId="0" borderId="0" xfId="0" applyFont="1" applyAlignment="1" applyProtection="1">
      <alignment horizontal="left"/>
      <protection hidden="1"/>
    </xf>
    <xf numFmtId="49" fontId="3" fillId="2" borderId="4" xfId="0" applyNumberFormat="1" applyFont="1" applyFill="1" applyBorder="1" applyAlignment="1" applyProtection="1">
      <alignment horizontal="left" indent="1"/>
      <protection hidden="1"/>
    </xf>
    <xf numFmtId="49" fontId="3" fillId="2" borderId="5" xfId="0" applyNumberFormat="1" applyFont="1" applyFill="1" applyBorder="1" applyAlignment="1" applyProtection="1">
      <alignment horizontal="left" indent="1"/>
      <protection hidden="1"/>
    </xf>
    <xf numFmtId="1" fontId="3" fillId="2" borderId="5" xfId="0" applyNumberFormat="1" applyFont="1" applyFill="1" applyBorder="1" applyAlignment="1" applyProtection="1">
      <alignment horizontal="left" indent="1"/>
      <protection hidden="1"/>
    </xf>
    <xf numFmtId="166" fontId="3" fillId="2" borderId="5" xfId="0" applyNumberFormat="1" applyFont="1" applyFill="1" applyBorder="1" applyAlignment="1" applyProtection="1">
      <alignment horizontal="right" indent="1"/>
      <protection hidden="1"/>
    </xf>
    <xf numFmtId="0" fontId="3" fillId="2" borderId="5" xfId="0" applyFont="1" applyFill="1" applyBorder="1" applyAlignment="1" applyProtection="1">
      <alignment horizontal="left" indent="1"/>
      <protection hidden="1"/>
    </xf>
    <xf numFmtId="164" fontId="3" fillId="2" borderId="5" xfId="0" applyNumberFormat="1" applyFont="1" applyFill="1" applyBorder="1" applyAlignment="1" applyProtection="1">
      <alignment horizontal="left" indent="1"/>
      <protection hidden="1"/>
    </xf>
    <xf numFmtId="49" fontId="3" fillId="2" borderId="6" xfId="0" applyNumberFormat="1" applyFont="1" applyFill="1" applyBorder="1" applyAlignment="1" applyProtection="1">
      <alignment horizontal="left" indent="1"/>
      <protection hidden="1"/>
    </xf>
    <xf numFmtId="0" fontId="3" fillId="2" borderId="0" xfId="0" applyFont="1" applyFill="1" applyProtection="1">
      <protection hidden="1"/>
    </xf>
    <xf numFmtId="49" fontId="3" fillId="3" borderId="4" xfId="0" applyNumberFormat="1" applyFont="1" applyFill="1" applyBorder="1" applyAlignment="1" applyProtection="1">
      <alignment horizontal="left" indent="1"/>
      <protection hidden="1"/>
    </xf>
    <xf numFmtId="49" fontId="3" fillId="3" borderId="5" xfId="0" applyNumberFormat="1" applyFont="1" applyFill="1" applyBorder="1" applyAlignment="1" applyProtection="1">
      <alignment horizontal="left" indent="1"/>
      <protection hidden="1"/>
    </xf>
    <xf numFmtId="1" fontId="3" fillId="3" borderId="5" xfId="0" applyNumberFormat="1" applyFont="1" applyFill="1" applyBorder="1" applyAlignment="1" applyProtection="1">
      <alignment horizontal="left" indent="1"/>
      <protection hidden="1"/>
    </xf>
    <xf numFmtId="166" fontId="3" fillId="3" borderId="5" xfId="0" applyNumberFormat="1" applyFont="1" applyFill="1" applyBorder="1" applyAlignment="1" applyProtection="1">
      <alignment horizontal="right" indent="1"/>
      <protection hidden="1"/>
    </xf>
    <xf numFmtId="0" fontId="3" fillId="3" borderId="5" xfId="0" applyFont="1" applyFill="1" applyBorder="1" applyAlignment="1" applyProtection="1">
      <alignment horizontal="left" indent="1"/>
      <protection hidden="1"/>
    </xf>
    <xf numFmtId="164" fontId="3" fillId="3" borderId="5" xfId="0" applyNumberFormat="1" applyFont="1" applyFill="1" applyBorder="1" applyAlignment="1" applyProtection="1">
      <alignment horizontal="left" indent="1"/>
      <protection hidden="1"/>
    </xf>
    <xf numFmtId="49" fontId="3" fillId="3" borderId="6" xfId="0" applyNumberFormat="1" applyFont="1" applyFill="1" applyBorder="1" applyAlignment="1" applyProtection="1">
      <alignment horizontal="left" indent="1"/>
      <protection hidden="1"/>
    </xf>
    <xf numFmtId="0" fontId="3" fillId="3" borderId="0" xfId="0" applyFont="1" applyFill="1" applyProtection="1">
      <protection hidden="1"/>
    </xf>
    <xf numFmtId="166" fontId="3" fillId="2" borderId="5" xfId="0" applyNumberFormat="1" applyFont="1" applyFill="1" applyBorder="1" applyAlignment="1" applyProtection="1">
      <alignment horizontal="left" indent="1"/>
      <protection hidden="1"/>
    </xf>
    <xf numFmtId="49" fontId="3" fillId="0" borderId="4" xfId="0" applyNumberFormat="1" applyFont="1" applyBorder="1" applyAlignment="1" applyProtection="1">
      <alignment horizontal="center"/>
      <protection hidden="1"/>
    </xf>
    <xf numFmtId="49" fontId="3" fillId="0" borderId="5" xfId="0" applyNumberFormat="1" applyFont="1" applyBorder="1" applyAlignment="1" applyProtection="1">
      <alignment horizontal="center"/>
      <protection hidden="1"/>
    </xf>
    <xf numFmtId="166" fontId="3" fillId="0" borderId="5" xfId="0" applyNumberFormat="1" applyFont="1" applyBorder="1" applyAlignment="1" applyProtection="1">
      <alignment horizontal="center"/>
      <protection hidden="1"/>
    </xf>
    <xf numFmtId="0" fontId="3" fillId="0" borderId="5" xfId="0" applyFont="1" applyBorder="1" applyAlignment="1" applyProtection="1">
      <alignment horizontal="center"/>
      <protection hidden="1"/>
    </xf>
    <xf numFmtId="164" fontId="3" fillId="0" borderId="5" xfId="0" applyNumberFormat="1" applyFont="1" applyBorder="1" applyAlignment="1" applyProtection="1">
      <alignment horizontal="center"/>
      <protection hidden="1"/>
    </xf>
    <xf numFmtId="49" fontId="3" fillId="0" borderId="6" xfId="0" applyNumberFormat="1" applyFont="1" applyBorder="1" applyAlignment="1" applyProtection="1">
      <alignment horizontal="center"/>
      <protection hidden="1"/>
    </xf>
    <xf numFmtId="166" fontId="4" fillId="0" borderId="10" xfId="0" applyNumberFormat="1" applyFont="1" applyBorder="1" applyAlignment="1" applyProtection="1">
      <alignment horizontal="center"/>
      <protection hidden="1"/>
    </xf>
    <xf numFmtId="49" fontId="7" fillId="2" borderId="5" xfId="0" applyNumberFormat="1" applyFont="1" applyFill="1" applyBorder="1" applyAlignment="1" applyProtection="1">
      <alignment horizontal="left" indent="1"/>
      <protection hidden="1"/>
    </xf>
    <xf numFmtId="0" fontId="5" fillId="2" borderId="0" xfId="0" applyFont="1" applyFill="1" applyProtection="1">
      <protection hidden="1"/>
    </xf>
    <xf numFmtId="49" fontId="1" fillId="0" borderId="1" xfId="0" applyNumberFormat="1" applyFont="1" applyBorder="1" applyAlignment="1" applyProtection="1">
      <alignment horizontal="left" wrapText="1"/>
      <protection hidden="1"/>
    </xf>
    <xf numFmtId="49" fontId="1" fillId="0" borderId="2" xfId="0" applyNumberFormat="1" applyFont="1" applyBorder="1" applyAlignment="1" applyProtection="1">
      <alignment horizontal="left" wrapText="1"/>
      <protection hidden="1"/>
    </xf>
    <xf numFmtId="1" fontId="1" fillId="0" borderId="2" xfId="0" applyNumberFormat="1" applyFont="1" applyBorder="1" applyAlignment="1" applyProtection="1">
      <alignment horizontal="left" wrapText="1"/>
      <protection hidden="1"/>
    </xf>
    <xf numFmtId="165" fontId="1" fillId="0" borderId="2" xfId="0" applyNumberFormat="1" applyFont="1" applyBorder="1" applyAlignment="1" applyProtection="1">
      <alignment horizontal="left" wrapText="1"/>
      <protection hidden="1"/>
    </xf>
    <xf numFmtId="166" fontId="1" fillId="0" borderId="2" xfId="0" applyNumberFormat="1" applyFont="1" applyBorder="1" applyAlignment="1" applyProtection="1">
      <alignment horizontal="left" wrapText="1"/>
      <protection hidden="1"/>
    </xf>
    <xf numFmtId="0" fontId="1" fillId="0" borderId="2" xfId="0" applyFont="1" applyBorder="1" applyAlignment="1" applyProtection="1">
      <alignment horizontal="left" wrapText="1"/>
      <protection hidden="1"/>
    </xf>
    <xf numFmtId="164" fontId="1" fillId="0" borderId="2" xfId="0" applyNumberFormat="1" applyFont="1" applyBorder="1" applyAlignment="1" applyProtection="1">
      <alignment horizontal="left" wrapText="1"/>
      <protection hidden="1"/>
    </xf>
    <xf numFmtId="49" fontId="1" fillId="0" borderId="3" xfId="0" applyNumberFormat="1" applyFont="1" applyBorder="1" applyAlignment="1" applyProtection="1">
      <alignment horizontal="left" wrapText="1"/>
      <protection hidden="1"/>
    </xf>
    <xf numFmtId="0" fontId="2" fillId="0" borderId="0" xfId="0" applyFont="1" applyAlignment="1" applyProtection="1">
      <alignment horizontal="left" wrapText="1"/>
      <protection hidden="1"/>
    </xf>
    <xf numFmtId="49" fontId="3" fillId="2" borderId="4" xfId="0" applyNumberFormat="1" applyFont="1" applyFill="1" applyBorder="1" applyAlignment="1" applyProtection="1">
      <alignment horizontal="left"/>
      <protection hidden="1"/>
    </xf>
    <xf numFmtId="49" fontId="3" fillId="2" borderId="5" xfId="0" applyNumberFormat="1" applyFont="1" applyFill="1" applyBorder="1" applyAlignment="1" applyProtection="1">
      <alignment horizontal="left"/>
      <protection hidden="1"/>
    </xf>
    <xf numFmtId="1" fontId="3" fillId="2" borderId="5" xfId="0" applyNumberFormat="1" applyFont="1" applyFill="1" applyBorder="1" applyAlignment="1" applyProtection="1">
      <alignment horizontal="left"/>
      <protection hidden="1"/>
    </xf>
    <xf numFmtId="165" fontId="3" fillId="2" borderId="5" xfId="0" applyNumberFormat="1" applyFont="1" applyFill="1" applyBorder="1" applyAlignment="1" applyProtection="1">
      <alignment horizontal="left"/>
      <protection hidden="1"/>
    </xf>
    <xf numFmtId="167" fontId="3" fillId="2" borderId="5" xfId="0" applyNumberFormat="1" applyFont="1" applyFill="1" applyBorder="1" applyAlignment="1" applyProtection="1">
      <alignment horizontal="left"/>
      <protection hidden="1"/>
    </xf>
    <xf numFmtId="166" fontId="3" fillId="2" borderId="5" xfId="0" applyNumberFormat="1" applyFont="1" applyFill="1" applyBorder="1" applyAlignment="1" applyProtection="1">
      <alignment horizontal="left"/>
      <protection hidden="1"/>
    </xf>
    <xf numFmtId="0" fontId="3" fillId="2" borderId="5" xfId="0" applyFont="1" applyFill="1" applyBorder="1" applyAlignment="1" applyProtection="1">
      <alignment horizontal="left"/>
      <protection hidden="1"/>
    </xf>
    <xf numFmtId="164" fontId="3" fillId="2" borderId="5" xfId="0" applyNumberFormat="1" applyFont="1" applyFill="1" applyBorder="1" applyAlignment="1" applyProtection="1">
      <alignment horizontal="left"/>
      <protection hidden="1"/>
    </xf>
    <xf numFmtId="49" fontId="3" fillId="2" borderId="6" xfId="0" applyNumberFormat="1" applyFont="1" applyFill="1" applyBorder="1" applyAlignment="1" applyProtection="1">
      <alignment horizontal="left"/>
      <protection hidden="1"/>
    </xf>
    <xf numFmtId="0" fontId="3" fillId="2" borderId="0" xfId="0" applyFont="1" applyFill="1" applyAlignment="1" applyProtection="1">
      <alignment horizontal="left"/>
      <protection hidden="1"/>
    </xf>
    <xf numFmtId="167" fontId="3" fillId="0" borderId="8" xfId="0" applyNumberFormat="1" applyFont="1" applyBorder="1" applyAlignment="1" applyProtection="1">
      <alignment horizontal="left"/>
      <protection hidden="1"/>
    </xf>
    <xf numFmtId="166" fontId="3" fillId="0" borderId="8" xfId="0" applyNumberFormat="1" applyFont="1" applyBorder="1" applyAlignment="1" applyProtection="1">
      <alignment horizontal="left"/>
      <protection hidden="1"/>
    </xf>
    <xf numFmtId="49" fontId="3" fillId="0" borderId="0" xfId="0" applyNumberFormat="1" applyFont="1" applyAlignment="1" applyProtection="1">
      <alignment horizontal="left"/>
      <protection hidden="1"/>
    </xf>
    <xf numFmtId="1" fontId="3" fillId="0" borderId="0" xfId="0" applyNumberFormat="1" applyFont="1" applyAlignment="1" applyProtection="1">
      <alignment horizontal="left"/>
      <protection hidden="1"/>
    </xf>
    <xf numFmtId="165" fontId="3" fillId="0" borderId="0" xfId="0" applyNumberFormat="1" applyFont="1" applyAlignment="1" applyProtection="1">
      <alignment horizontal="left"/>
      <protection hidden="1"/>
    </xf>
    <xf numFmtId="166" fontId="4" fillId="0" borderId="0" xfId="0" applyNumberFormat="1" applyFont="1" applyAlignment="1" applyProtection="1">
      <alignment horizontal="left"/>
      <protection hidden="1"/>
    </xf>
    <xf numFmtId="166" fontId="4" fillId="0" borderId="10" xfId="0" applyNumberFormat="1" applyFont="1" applyBorder="1" applyAlignment="1" applyProtection="1">
      <alignment horizontal="left"/>
      <protection hidden="1"/>
    </xf>
    <xf numFmtId="164" fontId="3" fillId="0" borderId="0" xfId="0" applyNumberFormat="1" applyFont="1" applyAlignment="1" applyProtection="1">
      <alignment horizontal="left"/>
      <protection hidden="1"/>
    </xf>
    <xf numFmtId="166" fontId="3" fillId="0" borderId="0" xfId="0" applyNumberFormat="1" applyFont="1" applyAlignment="1" applyProtection="1">
      <alignment horizontal="left"/>
      <protection hidden="1"/>
    </xf>
    <xf numFmtId="165" fontId="3" fillId="4" borderId="5" xfId="0" applyNumberFormat="1" applyFont="1" applyFill="1" applyBorder="1" applyAlignment="1" applyProtection="1">
      <alignment horizontal="center"/>
      <protection hidden="1"/>
    </xf>
    <xf numFmtId="167" fontId="3" fillId="4" borderId="5" xfId="0" applyNumberFormat="1" applyFont="1" applyFill="1" applyBorder="1" applyAlignment="1" applyProtection="1">
      <alignment horizontal="center"/>
      <protection hidden="1"/>
    </xf>
    <xf numFmtId="1" fontId="3" fillId="4" borderId="5" xfId="0" applyNumberFormat="1" applyFont="1" applyFill="1" applyBorder="1" applyAlignment="1" applyProtection="1">
      <alignment horizontal="center"/>
      <protection hidden="1"/>
    </xf>
    <xf numFmtId="49" fontId="3" fillId="0" borderId="8" xfId="0" applyNumberFormat="1" applyFont="1" applyBorder="1" applyAlignment="1" applyProtection="1">
      <alignment horizontal="center"/>
      <protection hidden="1"/>
    </xf>
    <xf numFmtId="49" fontId="3" fillId="4" borderId="4" xfId="0" applyNumberFormat="1" applyFont="1" applyFill="1" applyBorder="1" applyAlignment="1" applyProtection="1">
      <alignment horizontal="center"/>
      <protection hidden="1"/>
    </xf>
    <xf numFmtId="49" fontId="3" fillId="4" borderId="5" xfId="0" applyNumberFormat="1" applyFont="1" applyFill="1" applyBorder="1" applyAlignment="1" applyProtection="1">
      <alignment horizontal="center"/>
      <protection hidden="1"/>
    </xf>
    <xf numFmtId="166" fontId="3" fillId="4" borderId="5" xfId="0" applyNumberFormat="1" applyFont="1" applyFill="1" applyBorder="1" applyAlignment="1" applyProtection="1">
      <alignment horizontal="center"/>
      <protection hidden="1"/>
    </xf>
    <xf numFmtId="0" fontId="3" fillId="4" borderId="5" xfId="0" applyFont="1" applyFill="1" applyBorder="1" applyAlignment="1" applyProtection="1">
      <alignment horizontal="center"/>
      <protection hidden="1"/>
    </xf>
    <xf numFmtId="164" fontId="3" fillId="4" borderId="5" xfId="0" applyNumberFormat="1" applyFont="1" applyFill="1" applyBorder="1" applyAlignment="1" applyProtection="1">
      <alignment horizontal="center"/>
      <protection hidden="1"/>
    </xf>
    <xf numFmtId="49" fontId="3" fillId="4" borderId="6" xfId="0" applyNumberFormat="1" applyFont="1" applyFill="1" applyBorder="1" applyAlignment="1" applyProtection="1">
      <alignment horizontal="center"/>
      <protection hidden="1"/>
    </xf>
    <xf numFmtId="0" fontId="3" fillId="4" borderId="0" xfId="0" applyFont="1" applyFill="1" applyAlignment="1" applyProtection="1">
      <alignment horizontal="center"/>
      <protection hidden="1"/>
    </xf>
    <xf numFmtId="49" fontId="7" fillId="2" borderId="4" xfId="0" applyNumberFormat="1" applyFont="1" applyFill="1" applyBorder="1" applyAlignment="1" applyProtection="1">
      <alignment horizontal="left" indent="1"/>
      <protection hidden="1"/>
    </xf>
    <xf numFmtId="1" fontId="7" fillId="2" borderId="5" xfId="0" applyNumberFormat="1" applyFont="1" applyFill="1" applyBorder="1" applyAlignment="1" applyProtection="1">
      <alignment horizontal="left" indent="1"/>
      <protection hidden="1"/>
    </xf>
    <xf numFmtId="165" fontId="7" fillId="2" borderId="5" xfId="0" applyNumberFormat="1" applyFont="1" applyFill="1" applyBorder="1" applyAlignment="1" applyProtection="1">
      <alignment horizontal="center"/>
      <protection hidden="1"/>
    </xf>
    <xf numFmtId="167" fontId="7" fillId="2" borderId="5" xfId="0" applyNumberFormat="1" applyFont="1" applyFill="1" applyBorder="1" applyAlignment="1" applyProtection="1">
      <alignment horizontal="center"/>
      <protection hidden="1"/>
    </xf>
    <xf numFmtId="1" fontId="7" fillId="2" borderId="5" xfId="0" applyNumberFormat="1" applyFont="1" applyFill="1" applyBorder="1" applyAlignment="1" applyProtection="1">
      <alignment horizontal="center"/>
      <protection hidden="1"/>
    </xf>
    <xf numFmtId="166" fontId="7" fillId="2" borderId="5" xfId="0" applyNumberFormat="1" applyFont="1" applyFill="1" applyBorder="1" applyAlignment="1" applyProtection="1">
      <alignment horizontal="right" indent="1"/>
      <protection hidden="1"/>
    </xf>
    <xf numFmtId="0" fontId="7" fillId="2" borderId="5" xfId="0" applyFont="1" applyFill="1" applyBorder="1" applyAlignment="1" applyProtection="1">
      <alignment horizontal="left" indent="1"/>
      <protection hidden="1"/>
    </xf>
    <xf numFmtId="49" fontId="7" fillId="0" borderId="4" xfId="0" applyNumberFormat="1" applyFont="1" applyBorder="1" applyAlignment="1" applyProtection="1">
      <alignment horizontal="left" indent="1"/>
      <protection hidden="1"/>
    </xf>
    <xf numFmtId="49" fontId="7" fillId="0" borderId="5" xfId="0" applyNumberFormat="1" applyFont="1" applyBorder="1" applyAlignment="1" applyProtection="1">
      <alignment horizontal="left" indent="1"/>
      <protection hidden="1"/>
    </xf>
    <xf numFmtId="1" fontId="7" fillId="0" borderId="5" xfId="0" applyNumberFormat="1" applyFont="1" applyBorder="1" applyAlignment="1" applyProtection="1">
      <alignment horizontal="left" indent="1"/>
      <protection hidden="1"/>
    </xf>
    <xf numFmtId="165" fontId="7" fillId="0" borderId="5" xfId="0" applyNumberFormat="1" applyFont="1" applyBorder="1" applyAlignment="1" applyProtection="1">
      <alignment horizontal="center"/>
      <protection hidden="1"/>
    </xf>
    <xf numFmtId="167" fontId="7" fillId="0" borderId="5" xfId="0" applyNumberFormat="1" applyFont="1" applyBorder="1" applyAlignment="1" applyProtection="1">
      <alignment horizontal="center"/>
      <protection hidden="1"/>
    </xf>
    <xf numFmtId="1" fontId="7" fillId="0" borderId="5" xfId="0" applyNumberFormat="1" applyFont="1" applyBorder="1" applyAlignment="1" applyProtection="1">
      <alignment horizontal="center"/>
      <protection hidden="1"/>
    </xf>
    <xf numFmtId="166" fontId="7" fillId="0" borderId="5" xfId="0" applyNumberFormat="1" applyFont="1" applyBorder="1" applyAlignment="1" applyProtection="1">
      <alignment horizontal="right" indent="1"/>
      <protection hidden="1"/>
    </xf>
    <xf numFmtId="0" fontId="7" fillId="0" borderId="5" xfId="0" applyFont="1" applyBorder="1" applyAlignment="1" applyProtection="1">
      <alignment horizontal="left" indent="1"/>
      <protection hidden="1"/>
    </xf>
    <xf numFmtId="49" fontId="8" fillId="0" borderId="1" xfId="0" applyNumberFormat="1" applyFont="1" applyBorder="1" applyAlignment="1" applyProtection="1">
      <alignment horizontal="center" wrapText="1"/>
      <protection hidden="1"/>
    </xf>
    <xf numFmtId="49" fontId="8" fillId="0" borderId="2" xfId="0" applyNumberFormat="1" applyFont="1" applyBorder="1" applyAlignment="1" applyProtection="1">
      <alignment horizontal="center" wrapText="1"/>
      <protection hidden="1"/>
    </xf>
    <xf numFmtId="1" fontId="8" fillId="0" borderId="2" xfId="0" applyNumberFormat="1" applyFont="1" applyBorder="1" applyAlignment="1" applyProtection="1">
      <alignment horizontal="center" wrapText="1"/>
      <protection hidden="1"/>
    </xf>
    <xf numFmtId="165" fontId="8" fillId="0" borderId="2" xfId="0" applyNumberFormat="1" applyFont="1" applyBorder="1" applyAlignment="1" applyProtection="1">
      <alignment horizontal="center" wrapText="1"/>
      <protection hidden="1"/>
    </xf>
    <xf numFmtId="166" fontId="8" fillId="0" borderId="2" xfId="0" applyNumberFormat="1" applyFont="1" applyBorder="1" applyAlignment="1" applyProtection="1">
      <alignment horizontal="center" wrapText="1"/>
      <protection hidden="1"/>
    </xf>
    <xf numFmtId="0" fontId="8" fillId="0" borderId="2" xfId="0" applyFont="1" applyBorder="1" applyAlignment="1" applyProtection="1">
      <alignment horizontal="center" wrapText="1"/>
      <protection hidden="1"/>
    </xf>
    <xf numFmtId="164" fontId="8" fillId="0" borderId="2" xfId="0" applyNumberFormat="1" applyFont="1" applyBorder="1" applyAlignment="1" applyProtection="1">
      <alignment horizontal="center" wrapText="1"/>
      <protection hidden="1"/>
    </xf>
    <xf numFmtId="49" fontId="8" fillId="0" borderId="3" xfId="0" applyNumberFormat="1" applyFont="1" applyBorder="1" applyAlignment="1" applyProtection="1">
      <alignment horizontal="center" wrapText="1"/>
      <protection hidden="1"/>
    </xf>
    <xf numFmtId="0" fontId="9" fillId="0" borderId="0" xfId="0" applyFont="1" applyAlignment="1" applyProtection="1">
      <alignment horizontal="center" wrapText="1"/>
      <protection hidden="1"/>
    </xf>
    <xf numFmtId="164" fontId="7" fillId="2" borderId="5" xfId="0" applyNumberFormat="1" applyFont="1" applyFill="1" applyBorder="1" applyAlignment="1" applyProtection="1">
      <alignment horizontal="left" indent="1"/>
      <protection hidden="1"/>
    </xf>
    <xf numFmtId="49" fontId="7" fillId="2" borderId="6" xfId="0" applyNumberFormat="1" applyFont="1" applyFill="1" applyBorder="1" applyAlignment="1" applyProtection="1">
      <alignment horizontal="left" indent="1"/>
      <protection hidden="1"/>
    </xf>
    <xf numFmtId="0" fontId="7" fillId="2" borderId="0" xfId="0" applyFont="1" applyFill="1" applyProtection="1">
      <protection hidden="1"/>
    </xf>
    <xf numFmtId="49" fontId="7" fillId="4" borderId="4" xfId="0" applyNumberFormat="1" applyFont="1" applyFill="1" applyBorder="1" applyAlignment="1" applyProtection="1">
      <alignment horizontal="left" indent="1"/>
      <protection hidden="1"/>
    </xf>
    <xf numFmtId="49" fontId="7" fillId="4" borderId="5" xfId="0" applyNumberFormat="1" applyFont="1" applyFill="1" applyBorder="1" applyAlignment="1" applyProtection="1">
      <alignment horizontal="left" indent="1"/>
      <protection hidden="1"/>
    </xf>
    <xf numFmtId="1" fontId="7" fillId="4" borderId="5" xfId="0" applyNumberFormat="1" applyFont="1" applyFill="1" applyBorder="1" applyAlignment="1" applyProtection="1">
      <alignment horizontal="left" indent="1"/>
      <protection hidden="1"/>
    </xf>
    <xf numFmtId="165" fontId="7" fillId="4" borderId="5" xfId="0" applyNumberFormat="1" applyFont="1" applyFill="1" applyBorder="1" applyAlignment="1" applyProtection="1">
      <alignment horizontal="center"/>
      <protection hidden="1"/>
    </xf>
    <xf numFmtId="167" fontId="7" fillId="4" borderId="5" xfId="0" applyNumberFormat="1" applyFont="1" applyFill="1" applyBorder="1" applyAlignment="1" applyProtection="1">
      <alignment horizontal="center"/>
      <protection hidden="1"/>
    </xf>
    <xf numFmtId="1" fontId="7" fillId="4" borderId="5" xfId="0" applyNumberFormat="1" applyFont="1" applyFill="1" applyBorder="1" applyAlignment="1" applyProtection="1">
      <alignment horizontal="center"/>
      <protection hidden="1"/>
    </xf>
    <xf numFmtId="166" fontId="7" fillId="4" borderId="5" xfId="0" applyNumberFormat="1" applyFont="1" applyFill="1" applyBorder="1" applyAlignment="1" applyProtection="1">
      <alignment horizontal="right" indent="1"/>
      <protection hidden="1"/>
    </xf>
    <xf numFmtId="0" fontId="7" fillId="4" borderId="5" xfId="0" applyFont="1" applyFill="1" applyBorder="1" applyAlignment="1" applyProtection="1">
      <alignment horizontal="left" indent="1"/>
      <protection hidden="1"/>
    </xf>
    <xf numFmtId="164" fontId="7" fillId="4" borderId="5" xfId="0" applyNumberFormat="1" applyFont="1" applyFill="1" applyBorder="1" applyAlignment="1" applyProtection="1">
      <alignment horizontal="left" indent="1"/>
      <protection hidden="1"/>
    </xf>
    <xf numFmtId="49" fontId="7" fillId="4" borderId="6" xfId="0" applyNumberFormat="1" applyFont="1" applyFill="1" applyBorder="1" applyAlignment="1" applyProtection="1">
      <alignment horizontal="left" indent="1"/>
      <protection hidden="1"/>
    </xf>
    <xf numFmtId="0" fontId="7" fillId="4" borderId="0" xfId="0" applyFont="1" applyFill="1" applyProtection="1">
      <protection hidden="1"/>
    </xf>
    <xf numFmtId="164" fontId="7" fillId="0" borderId="5" xfId="0" applyNumberFormat="1" applyFont="1" applyBorder="1" applyAlignment="1" applyProtection="1">
      <alignment horizontal="left" indent="1"/>
      <protection hidden="1"/>
    </xf>
    <xf numFmtId="49" fontId="7" fillId="0" borderId="6" xfId="0" applyNumberFormat="1" applyFont="1" applyBorder="1" applyAlignment="1" applyProtection="1">
      <alignment horizontal="left" indent="1"/>
      <protection hidden="1"/>
    </xf>
    <xf numFmtId="0" fontId="7" fillId="0" borderId="0" xfId="0" applyFont="1" applyProtection="1">
      <protection hidden="1"/>
    </xf>
    <xf numFmtId="49" fontId="7" fillId="0" borderId="7" xfId="0" applyNumberFormat="1" applyFont="1" applyBorder="1" applyAlignment="1" applyProtection="1">
      <alignment horizontal="left" indent="1"/>
      <protection hidden="1"/>
    </xf>
    <xf numFmtId="49" fontId="7" fillId="0" borderId="8" xfId="0" applyNumberFormat="1" applyFont="1" applyBorder="1" applyAlignment="1" applyProtection="1">
      <alignment horizontal="left" indent="1"/>
      <protection hidden="1"/>
    </xf>
    <xf numFmtId="1" fontId="7" fillId="0" borderId="8" xfId="0" applyNumberFormat="1" applyFont="1" applyBorder="1" applyAlignment="1" applyProtection="1">
      <alignment horizontal="left" indent="1"/>
      <protection hidden="1"/>
    </xf>
    <xf numFmtId="165" fontId="7" fillId="0" borderId="8" xfId="0" applyNumberFormat="1" applyFont="1" applyBorder="1" applyAlignment="1" applyProtection="1">
      <alignment horizontal="center"/>
      <protection hidden="1"/>
    </xf>
    <xf numFmtId="167" fontId="7" fillId="0" borderId="8" xfId="0" applyNumberFormat="1" applyFont="1" applyBorder="1" applyAlignment="1" applyProtection="1">
      <alignment horizontal="center"/>
      <protection hidden="1"/>
    </xf>
    <xf numFmtId="1" fontId="7" fillId="0" borderId="8" xfId="0" applyNumberFormat="1" applyFont="1" applyBorder="1" applyAlignment="1" applyProtection="1">
      <alignment horizontal="center"/>
      <protection hidden="1"/>
    </xf>
    <xf numFmtId="166" fontId="7" fillId="0" borderId="8" xfId="0" applyNumberFormat="1" applyFont="1" applyBorder="1" applyAlignment="1" applyProtection="1">
      <alignment horizontal="right" indent="1"/>
      <protection hidden="1"/>
    </xf>
    <xf numFmtId="166" fontId="7" fillId="0" borderId="8" xfId="0" applyNumberFormat="1" applyFont="1" applyBorder="1" applyAlignment="1" applyProtection="1">
      <alignment horizontal="left" indent="1"/>
      <protection hidden="1"/>
    </xf>
    <xf numFmtId="0" fontId="7" fillId="0" borderId="8" xfId="0" applyFont="1" applyBorder="1" applyAlignment="1" applyProtection="1">
      <alignment horizontal="left" indent="1"/>
      <protection hidden="1"/>
    </xf>
    <xf numFmtId="164" fontId="7" fillId="0" borderId="8" xfId="0" applyNumberFormat="1" applyFont="1" applyBorder="1" applyAlignment="1" applyProtection="1">
      <alignment horizontal="left" indent="1"/>
      <protection hidden="1"/>
    </xf>
    <xf numFmtId="49" fontId="7" fillId="0" borderId="9" xfId="0" applyNumberFormat="1" applyFont="1" applyBorder="1" applyAlignment="1" applyProtection="1">
      <alignment horizontal="left" indent="1"/>
      <protection hidden="1"/>
    </xf>
    <xf numFmtId="49" fontId="7" fillId="0" borderId="0" xfId="0" applyNumberFormat="1" applyFont="1" applyProtection="1">
      <protection hidden="1"/>
    </xf>
    <xf numFmtId="49" fontId="7" fillId="0" borderId="0" xfId="0" applyNumberFormat="1" applyFont="1" applyAlignment="1" applyProtection="1">
      <alignment horizontal="left" indent="1"/>
      <protection hidden="1"/>
    </xf>
    <xf numFmtId="1" fontId="7" fillId="0" borderId="0" xfId="0" applyNumberFormat="1" applyFont="1" applyAlignment="1" applyProtection="1">
      <alignment horizontal="left" indent="1"/>
      <protection hidden="1"/>
    </xf>
    <xf numFmtId="165" fontId="7" fillId="0" borderId="0" xfId="0" applyNumberFormat="1" applyFont="1" applyAlignment="1" applyProtection="1">
      <alignment horizontal="center"/>
      <protection hidden="1"/>
    </xf>
    <xf numFmtId="1" fontId="7" fillId="0" borderId="0" xfId="0" applyNumberFormat="1" applyFont="1" applyAlignment="1" applyProtection="1">
      <alignment horizontal="center"/>
      <protection hidden="1"/>
    </xf>
    <xf numFmtId="166" fontId="10" fillId="0" borderId="0" xfId="0" applyNumberFormat="1" applyFont="1" applyAlignment="1" applyProtection="1">
      <alignment horizontal="center"/>
      <protection hidden="1"/>
    </xf>
    <xf numFmtId="166" fontId="10" fillId="0" borderId="10" xfId="0" applyNumberFormat="1" applyFont="1" applyBorder="1" applyAlignment="1" applyProtection="1">
      <alignment horizontal="right" indent="1"/>
      <protection hidden="1"/>
    </xf>
    <xf numFmtId="0" fontId="7" fillId="0" borderId="0" xfId="0" applyFont="1" applyAlignment="1" applyProtection="1">
      <alignment horizontal="left"/>
      <protection hidden="1"/>
    </xf>
    <xf numFmtId="49" fontId="7" fillId="0" borderId="0" xfId="0" applyNumberFormat="1" applyFont="1" applyAlignment="1" applyProtection="1">
      <alignment horizontal="center"/>
      <protection hidden="1"/>
    </xf>
    <xf numFmtId="164" fontId="7" fillId="0" borderId="0" xfId="0" applyNumberFormat="1" applyFont="1" applyAlignment="1" applyProtection="1">
      <alignment horizontal="center"/>
      <protection hidden="1"/>
    </xf>
    <xf numFmtId="166" fontId="7" fillId="0" borderId="0" xfId="0" applyNumberFormat="1" applyFont="1" applyAlignment="1" applyProtection="1">
      <alignment horizontal="center"/>
      <protection hidden="1"/>
    </xf>
    <xf numFmtId="49" fontId="11" fillId="2" borderId="4" xfId="0" applyNumberFormat="1" applyFont="1" applyFill="1" applyBorder="1" applyAlignment="1" applyProtection="1">
      <alignment horizontal="left" indent="1"/>
      <protection hidden="1"/>
    </xf>
    <xf numFmtId="49" fontId="11" fillId="2" borderId="5" xfId="0" applyNumberFormat="1" applyFont="1" applyFill="1" applyBorder="1" applyAlignment="1" applyProtection="1">
      <alignment horizontal="left" indent="1"/>
      <protection hidden="1"/>
    </xf>
    <xf numFmtId="1" fontId="11" fillId="2" borderId="5" xfId="0" applyNumberFormat="1" applyFont="1" applyFill="1" applyBorder="1" applyAlignment="1" applyProtection="1">
      <alignment horizontal="left" indent="1"/>
      <protection hidden="1"/>
    </xf>
    <xf numFmtId="165" fontId="11" fillId="2" borderId="5" xfId="0" applyNumberFormat="1" applyFont="1" applyFill="1" applyBorder="1" applyAlignment="1" applyProtection="1">
      <alignment horizontal="center"/>
      <protection hidden="1"/>
    </xf>
    <xf numFmtId="167" fontId="11" fillId="2" borderId="5" xfId="0" applyNumberFormat="1" applyFont="1" applyFill="1" applyBorder="1" applyAlignment="1" applyProtection="1">
      <alignment horizontal="center"/>
      <protection hidden="1"/>
    </xf>
    <xf numFmtId="1" fontId="11" fillId="2" borderId="5" xfId="0" applyNumberFormat="1" applyFont="1" applyFill="1" applyBorder="1" applyAlignment="1" applyProtection="1">
      <alignment horizontal="center"/>
      <protection hidden="1"/>
    </xf>
    <xf numFmtId="166" fontId="11" fillId="2" borderId="5" xfId="0" applyNumberFormat="1" applyFont="1" applyFill="1" applyBorder="1" applyAlignment="1" applyProtection="1">
      <alignment horizontal="right" indent="1"/>
      <protection hidden="1"/>
    </xf>
    <xf numFmtId="0" fontId="11" fillId="2" borderId="5" xfId="0" applyFont="1" applyFill="1" applyBorder="1" applyAlignment="1" applyProtection="1">
      <alignment horizontal="left" indent="1"/>
      <protection hidden="1"/>
    </xf>
    <xf numFmtId="49" fontId="11" fillId="0" borderId="4" xfId="0" applyNumberFormat="1" applyFont="1" applyBorder="1" applyAlignment="1" applyProtection="1">
      <alignment horizontal="left" indent="1"/>
      <protection hidden="1"/>
    </xf>
    <xf numFmtId="49" fontId="11" fillId="0" borderId="5" xfId="0" applyNumberFormat="1" applyFont="1" applyBorder="1" applyAlignment="1" applyProtection="1">
      <alignment horizontal="left" indent="1"/>
      <protection hidden="1"/>
    </xf>
    <xf numFmtId="1" fontId="11" fillId="0" borderId="5" xfId="0" applyNumberFormat="1" applyFont="1" applyBorder="1" applyAlignment="1" applyProtection="1">
      <alignment horizontal="left" indent="1"/>
      <protection hidden="1"/>
    </xf>
    <xf numFmtId="165" fontId="11" fillId="0" borderId="5" xfId="0" applyNumberFormat="1" applyFont="1" applyBorder="1" applyAlignment="1" applyProtection="1">
      <alignment horizontal="center"/>
      <protection hidden="1"/>
    </xf>
    <xf numFmtId="167" fontId="11" fillId="0" borderId="5" xfId="0" applyNumberFormat="1" applyFont="1" applyBorder="1" applyAlignment="1" applyProtection="1">
      <alignment horizontal="center"/>
      <protection hidden="1"/>
    </xf>
    <xf numFmtId="1" fontId="11" fillId="0" borderId="5" xfId="0" applyNumberFormat="1" applyFont="1" applyBorder="1" applyAlignment="1" applyProtection="1">
      <alignment horizontal="center"/>
      <protection hidden="1"/>
    </xf>
    <xf numFmtId="166" fontId="11" fillId="0" borderId="5" xfId="0" applyNumberFormat="1" applyFont="1" applyBorder="1" applyAlignment="1" applyProtection="1">
      <alignment horizontal="right" indent="1"/>
      <protection hidden="1"/>
    </xf>
    <xf numFmtId="0" fontId="11" fillId="0" borderId="5" xfId="0" applyFont="1" applyBorder="1" applyAlignment="1" applyProtection="1">
      <alignment horizontal="left" indent="1"/>
      <protection hidden="1"/>
    </xf>
    <xf numFmtId="166" fontId="11" fillId="0" borderId="5" xfId="0" applyNumberFormat="1" applyFont="1" applyBorder="1" applyAlignment="1" applyProtection="1">
      <alignment horizontal="left" indent="1"/>
      <protection hidden="1"/>
    </xf>
    <xf numFmtId="49" fontId="12" fillId="2" borderId="4" xfId="0" applyNumberFormat="1" applyFont="1" applyFill="1" applyBorder="1" applyAlignment="1" applyProtection="1">
      <alignment horizontal="left" indent="1"/>
      <protection hidden="1"/>
    </xf>
    <xf numFmtId="49" fontId="12" fillId="2" borderId="5" xfId="0" applyNumberFormat="1" applyFont="1" applyFill="1" applyBorder="1" applyAlignment="1" applyProtection="1">
      <alignment horizontal="left" indent="1"/>
      <protection hidden="1"/>
    </xf>
    <xf numFmtId="1" fontId="12" fillId="2" borderId="5" xfId="0" applyNumberFormat="1" applyFont="1" applyFill="1" applyBorder="1" applyAlignment="1" applyProtection="1">
      <alignment horizontal="left" indent="1"/>
      <protection hidden="1"/>
    </xf>
    <xf numFmtId="165" fontId="12" fillId="2" borderId="5" xfId="0" applyNumberFormat="1" applyFont="1" applyFill="1" applyBorder="1" applyAlignment="1" applyProtection="1">
      <alignment horizontal="center"/>
      <protection hidden="1"/>
    </xf>
    <xf numFmtId="167" fontId="12" fillId="2" borderId="5" xfId="0" applyNumberFormat="1" applyFont="1" applyFill="1" applyBorder="1" applyAlignment="1" applyProtection="1">
      <alignment horizontal="center"/>
      <protection hidden="1"/>
    </xf>
    <xf numFmtId="1" fontId="12" fillId="2" borderId="5" xfId="0" applyNumberFormat="1" applyFont="1" applyFill="1" applyBorder="1" applyAlignment="1" applyProtection="1">
      <alignment horizontal="center"/>
      <protection hidden="1"/>
    </xf>
    <xf numFmtId="166" fontId="12" fillId="2" borderId="5" xfId="0" applyNumberFormat="1" applyFont="1" applyFill="1" applyBorder="1" applyAlignment="1" applyProtection="1">
      <alignment horizontal="right" indent="1"/>
      <protection hidden="1"/>
    </xf>
    <xf numFmtId="164" fontId="12" fillId="2" borderId="5" xfId="0" applyNumberFormat="1" applyFont="1" applyFill="1" applyBorder="1" applyAlignment="1" applyProtection="1">
      <alignment horizontal="left" indent="1"/>
      <protection hidden="1"/>
    </xf>
    <xf numFmtId="49" fontId="12" fillId="2" borderId="6" xfId="0" applyNumberFormat="1" applyFont="1" applyFill="1" applyBorder="1" applyAlignment="1" applyProtection="1">
      <alignment horizontal="left" indent="1"/>
      <protection hidden="1"/>
    </xf>
    <xf numFmtId="0" fontId="12" fillId="2" borderId="0" xfId="0" applyFont="1" applyFill="1" applyProtection="1">
      <protection hidden="1"/>
    </xf>
    <xf numFmtId="49" fontId="3" fillId="2" borderId="0" xfId="0" applyNumberFormat="1" applyFont="1" applyFill="1" applyAlignment="1" applyProtection="1">
      <alignment horizontal="center"/>
      <protection hidden="1"/>
    </xf>
    <xf numFmtId="164" fontId="3" fillId="2" borderId="0" xfId="0" applyNumberFormat="1" applyFont="1" applyFill="1" applyAlignment="1" applyProtection="1">
      <alignment horizontal="center"/>
      <protection hidden="1"/>
    </xf>
    <xf numFmtId="0" fontId="0" fillId="2" borderId="0" xfId="0" applyFill="1" applyAlignment="1">
      <alignment horizontal="left"/>
    </xf>
    <xf numFmtId="0" fontId="6" fillId="2" borderId="0" xfId="0" applyFont="1" applyFill="1" applyAlignment="1">
      <alignment horizontal="left"/>
    </xf>
    <xf numFmtId="16" fontId="3" fillId="2" borderId="5" xfId="0" applyNumberFormat="1" applyFont="1" applyFill="1" applyBorder="1" applyAlignment="1" applyProtection="1">
      <alignment horizontal="left" indent="1"/>
      <protection hidden="1"/>
    </xf>
    <xf numFmtId="0" fontId="3" fillId="5" borderId="0" xfId="0" applyFont="1" applyFill="1" applyAlignment="1" applyProtection="1">
      <alignment horizontal="center"/>
      <protection hidden="1"/>
    </xf>
    <xf numFmtId="0" fontId="3" fillId="3" borderId="0" xfId="0" applyFont="1" applyFill="1" applyAlignment="1" applyProtection="1">
      <alignment horizontal="left"/>
      <protection hidden="1"/>
    </xf>
    <xf numFmtId="49" fontId="3" fillId="3" borderId="5" xfId="0" applyNumberFormat="1" applyFont="1" applyFill="1" applyBorder="1" applyAlignment="1" applyProtection="1">
      <alignment horizontal="left"/>
      <protection hidden="1"/>
    </xf>
    <xf numFmtId="1" fontId="3" fillId="3" borderId="5" xfId="0" applyNumberFormat="1" applyFont="1" applyFill="1" applyBorder="1" applyAlignment="1" applyProtection="1">
      <alignment horizontal="left"/>
      <protection hidden="1"/>
    </xf>
    <xf numFmtId="165" fontId="3" fillId="3" borderId="5" xfId="0" applyNumberFormat="1" applyFont="1" applyFill="1" applyBorder="1" applyAlignment="1" applyProtection="1">
      <alignment horizontal="left"/>
      <protection hidden="1"/>
    </xf>
    <xf numFmtId="167" fontId="3" fillId="3" borderId="5" xfId="0" applyNumberFormat="1" applyFont="1" applyFill="1" applyBorder="1" applyAlignment="1" applyProtection="1">
      <alignment horizontal="left"/>
      <protection hidden="1"/>
    </xf>
    <xf numFmtId="166" fontId="3" fillId="3" borderId="5" xfId="0" applyNumberFormat="1" applyFont="1" applyFill="1" applyBorder="1" applyAlignment="1" applyProtection="1">
      <alignment horizontal="left"/>
      <protection hidden="1"/>
    </xf>
    <xf numFmtId="164" fontId="3" fillId="3" borderId="5" xfId="0" applyNumberFormat="1" applyFont="1" applyFill="1" applyBorder="1" applyAlignment="1" applyProtection="1">
      <alignment horizontal="left"/>
      <protection hidden="1"/>
    </xf>
    <xf numFmtId="49" fontId="3" fillId="3" borderId="6" xfId="0" applyNumberFormat="1" applyFont="1" applyFill="1" applyBorder="1" applyAlignment="1" applyProtection="1">
      <alignment horizontal="left"/>
      <protection hidden="1"/>
    </xf>
    <xf numFmtId="49" fontId="3" fillId="3" borderId="4" xfId="0" applyNumberFormat="1" applyFont="1" applyFill="1" applyBorder="1" applyAlignment="1" applyProtection="1">
      <alignment horizontal="left"/>
      <protection hidden="1"/>
    </xf>
    <xf numFmtId="0" fontId="3" fillId="3" borderId="5" xfId="0" applyFont="1" applyFill="1" applyBorder="1" applyAlignment="1" applyProtection="1">
      <alignment horizontal="left"/>
      <protection hidden="1"/>
    </xf>
    <xf numFmtId="0" fontId="3" fillId="0" borderId="8" xfId="0" applyFont="1" applyBorder="1" applyAlignment="1" applyProtection="1">
      <alignment horizontal="center"/>
      <protection hidden="1"/>
    </xf>
    <xf numFmtId="49" fontId="3" fillId="0" borderId="7" xfId="0" applyNumberFormat="1" applyFont="1" applyBorder="1" applyAlignment="1" applyProtection="1">
      <alignment horizontal="left" indent="1"/>
      <protection hidden="1"/>
    </xf>
    <xf numFmtId="1" fontId="3" fillId="0" borderId="8" xfId="0" applyNumberFormat="1" applyFont="1" applyBorder="1" applyAlignment="1" applyProtection="1">
      <alignment horizontal="left" indent="1"/>
      <protection hidden="1"/>
    </xf>
    <xf numFmtId="166" fontId="3" fillId="0" borderId="5" xfId="0" applyNumberFormat="1" applyFont="1" applyBorder="1" applyAlignment="1" applyProtection="1">
      <alignment horizontal="left" indent="1"/>
      <protection hidden="1"/>
    </xf>
    <xf numFmtId="49" fontId="3" fillId="0" borderId="8" xfId="0" applyNumberFormat="1" applyFont="1" applyBorder="1" applyAlignment="1" applyProtection="1">
      <alignment horizontal="left" indent="1"/>
      <protection hidden="1"/>
    </xf>
    <xf numFmtId="49" fontId="3" fillId="0" borderId="7" xfId="0" applyNumberFormat="1" applyFont="1" applyBorder="1" applyAlignment="1" applyProtection="1">
      <alignment horizontal="center"/>
      <protection hidden="1"/>
    </xf>
    <xf numFmtId="1" fontId="3" fillId="0" borderId="8" xfId="0" applyNumberFormat="1" applyFont="1" applyBorder="1" applyAlignment="1" applyProtection="1">
      <alignment horizontal="center"/>
      <protection hidden="1"/>
    </xf>
    <xf numFmtId="165" fontId="3" fillId="0" borderId="8" xfId="0" applyNumberFormat="1" applyFont="1" applyBorder="1" applyAlignment="1" applyProtection="1">
      <alignment horizontal="center"/>
      <protection hidden="1"/>
    </xf>
    <xf numFmtId="164" fontId="3" fillId="0" borderId="8" xfId="0" applyNumberFormat="1" applyFont="1" applyBorder="1" applyAlignment="1" applyProtection="1">
      <alignment horizontal="center"/>
      <protection hidden="1"/>
    </xf>
    <xf numFmtId="49" fontId="3" fillId="0" borderId="9" xfId="0" applyNumberFormat="1" applyFont="1" applyBorder="1" applyAlignment="1" applyProtection="1">
      <alignment horizontal="center"/>
      <protection hidden="1"/>
    </xf>
    <xf numFmtId="0" fontId="3" fillId="0" borderId="8" xfId="0" applyFont="1" applyBorder="1" applyAlignment="1" applyProtection="1">
      <alignment horizontal="left" indent="1"/>
      <protection hidden="1"/>
    </xf>
    <xf numFmtId="164" fontId="3" fillId="0" borderId="8" xfId="0" applyNumberFormat="1" applyFont="1" applyBorder="1" applyAlignment="1" applyProtection="1">
      <alignment horizontal="left" indent="1"/>
      <protection hidden="1"/>
    </xf>
    <xf numFmtId="49" fontId="3" fillId="0" borderId="9" xfId="0" applyNumberFormat="1" applyFont="1" applyBorder="1" applyAlignment="1" applyProtection="1">
      <alignment horizontal="left" indent="1"/>
      <protection hidden="1"/>
    </xf>
    <xf numFmtId="49" fontId="3" fillId="0" borderId="5" xfId="0" applyNumberFormat="1" applyFont="1" applyBorder="1" applyAlignment="1" applyProtection="1">
      <alignment horizontal="left"/>
      <protection hidden="1"/>
    </xf>
    <xf numFmtId="1" fontId="3" fillId="0" borderId="5" xfId="0" applyNumberFormat="1" applyFont="1" applyBorder="1" applyAlignment="1" applyProtection="1">
      <alignment horizontal="left"/>
      <protection hidden="1"/>
    </xf>
    <xf numFmtId="165" fontId="3" fillId="0" borderId="5" xfId="0" applyNumberFormat="1" applyFont="1" applyBorder="1" applyAlignment="1" applyProtection="1">
      <alignment horizontal="left"/>
      <protection hidden="1"/>
    </xf>
    <xf numFmtId="167" fontId="3" fillId="0" borderId="5" xfId="0" applyNumberFormat="1" applyFont="1" applyBorder="1" applyAlignment="1" applyProtection="1">
      <alignment horizontal="left"/>
      <protection hidden="1"/>
    </xf>
    <xf numFmtId="166" fontId="3" fillId="0" borderId="5" xfId="0" applyNumberFormat="1" applyFont="1" applyBorder="1" applyAlignment="1" applyProtection="1">
      <alignment horizontal="left"/>
      <protection hidden="1"/>
    </xf>
    <xf numFmtId="0" fontId="3" fillId="0" borderId="5" xfId="0" applyFont="1" applyBorder="1" applyAlignment="1" applyProtection="1">
      <alignment horizontal="left"/>
      <protection hidden="1"/>
    </xf>
    <xf numFmtId="164" fontId="3" fillId="0" borderId="5" xfId="0" applyNumberFormat="1" applyFont="1" applyBorder="1" applyAlignment="1" applyProtection="1">
      <alignment horizontal="left"/>
      <protection hidden="1"/>
    </xf>
    <xf numFmtId="49" fontId="3" fillId="0" borderId="6" xfId="0" applyNumberFormat="1" applyFont="1" applyBorder="1" applyAlignment="1" applyProtection="1">
      <alignment horizontal="left"/>
      <protection hidden="1"/>
    </xf>
    <xf numFmtId="49" fontId="3" fillId="0" borderId="7" xfId="0" applyNumberFormat="1" applyFont="1" applyBorder="1" applyAlignment="1" applyProtection="1">
      <alignment horizontal="left"/>
      <protection hidden="1"/>
    </xf>
    <xf numFmtId="49" fontId="3" fillId="0" borderId="8" xfId="0" applyNumberFormat="1" applyFont="1" applyBorder="1" applyAlignment="1" applyProtection="1">
      <alignment horizontal="left"/>
      <protection hidden="1"/>
    </xf>
    <xf numFmtId="1" fontId="3" fillId="0" borderId="8" xfId="0" applyNumberFormat="1" applyFont="1" applyBorder="1" applyAlignment="1" applyProtection="1">
      <alignment horizontal="left"/>
      <protection hidden="1"/>
    </xf>
    <xf numFmtId="165" fontId="3" fillId="0" borderId="8" xfId="0" applyNumberFormat="1" applyFont="1" applyBorder="1" applyAlignment="1" applyProtection="1">
      <alignment horizontal="left"/>
      <protection hidden="1"/>
    </xf>
    <xf numFmtId="0" fontId="3" fillId="0" borderId="8" xfId="0" applyFont="1" applyBorder="1" applyAlignment="1" applyProtection="1">
      <alignment horizontal="left"/>
      <protection hidden="1"/>
    </xf>
    <xf numFmtId="164" fontId="3" fillId="0" borderId="8" xfId="0" applyNumberFormat="1" applyFont="1" applyBorder="1" applyAlignment="1" applyProtection="1">
      <alignment horizontal="left"/>
      <protection hidden="1"/>
    </xf>
    <xf numFmtId="49" fontId="3" fillId="0" borderId="9" xfId="0" applyNumberFormat="1" applyFont="1" applyBorder="1" applyAlignment="1" applyProtection="1">
      <alignment horizontal="left"/>
      <protection hidden="1"/>
    </xf>
    <xf numFmtId="49" fontId="3" fillId="2" borderId="7" xfId="0" applyNumberFormat="1" applyFont="1" applyFill="1" applyBorder="1" applyAlignment="1" applyProtection="1">
      <alignment horizontal="left" indent="1"/>
      <protection hidden="1"/>
    </xf>
    <xf numFmtId="49" fontId="3" fillId="2" borderId="8" xfId="0" applyNumberFormat="1" applyFont="1" applyFill="1" applyBorder="1" applyAlignment="1" applyProtection="1">
      <alignment horizontal="left" indent="1"/>
      <protection hidden="1"/>
    </xf>
    <xf numFmtId="1" fontId="3" fillId="2" borderId="8" xfId="0" applyNumberFormat="1" applyFont="1" applyFill="1" applyBorder="1" applyAlignment="1" applyProtection="1">
      <alignment horizontal="left" indent="1"/>
      <protection hidden="1"/>
    </xf>
    <xf numFmtId="165" fontId="3" fillId="2" borderId="8" xfId="0" applyNumberFormat="1" applyFont="1" applyFill="1" applyBorder="1" applyAlignment="1" applyProtection="1">
      <alignment horizontal="center"/>
      <protection hidden="1"/>
    </xf>
    <xf numFmtId="167" fontId="3" fillId="2" borderId="8" xfId="0" applyNumberFormat="1" applyFont="1" applyFill="1" applyBorder="1" applyAlignment="1" applyProtection="1">
      <alignment horizontal="center"/>
      <protection hidden="1"/>
    </xf>
    <xf numFmtId="1" fontId="3" fillId="2" borderId="8" xfId="0" applyNumberFormat="1" applyFont="1" applyFill="1" applyBorder="1" applyAlignment="1" applyProtection="1">
      <alignment horizontal="center"/>
      <protection hidden="1"/>
    </xf>
    <xf numFmtId="166" fontId="3" fillId="2" borderId="8" xfId="0" applyNumberFormat="1" applyFont="1" applyFill="1" applyBorder="1" applyAlignment="1" applyProtection="1">
      <alignment horizontal="right" indent="1"/>
      <protection hidden="1"/>
    </xf>
    <xf numFmtId="166" fontId="3" fillId="2" borderId="8" xfId="0" applyNumberFormat="1" applyFont="1" applyFill="1" applyBorder="1" applyAlignment="1" applyProtection="1">
      <alignment horizontal="left" indent="1"/>
      <protection hidden="1"/>
    </xf>
    <xf numFmtId="0" fontId="3" fillId="2" borderId="8" xfId="0" applyFont="1" applyFill="1" applyBorder="1" applyAlignment="1" applyProtection="1">
      <alignment horizontal="left" indent="1"/>
      <protection hidden="1"/>
    </xf>
    <xf numFmtId="164" fontId="3" fillId="2" borderId="8" xfId="0" applyNumberFormat="1" applyFont="1" applyFill="1" applyBorder="1" applyAlignment="1" applyProtection="1">
      <alignment horizontal="left" indent="1"/>
      <protection hidden="1"/>
    </xf>
    <xf numFmtId="49" fontId="3" fillId="2" borderId="9" xfId="0" applyNumberFormat="1" applyFont="1" applyFill="1" applyBorder="1" applyAlignment="1" applyProtection="1">
      <alignment horizontal="left" indent="1"/>
      <protection hidden="1"/>
    </xf>
    <xf numFmtId="166" fontId="1" fillId="0" borderId="2" xfId="0" applyNumberFormat="1" applyFont="1" applyBorder="1" applyAlignment="1" applyProtection="1">
      <alignment wrapText="1"/>
      <protection hidden="1"/>
    </xf>
    <xf numFmtId="49" fontId="3" fillId="4" borderId="4" xfId="0" applyNumberFormat="1" applyFont="1" applyFill="1" applyBorder="1" applyAlignment="1" applyProtection="1">
      <alignment horizontal="left" indent="1"/>
      <protection hidden="1"/>
    </xf>
    <xf numFmtId="49" fontId="3" fillId="4" borderId="5" xfId="0" applyNumberFormat="1" applyFont="1" applyFill="1" applyBorder="1" applyAlignment="1" applyProtection="1">
      <alignment horizontal="left" indent="1"/>
      <protection hidden="1"/>
    </xf>
    <xf numFmtId="1" fontId="3" fillId="4" borderId="5" xfId="0" applyNumberFormat="1" applyFont="1" applyFill="1" applyBorder="1" applyAlignment="1" applyProtection="1">
      <alignment horizontal="left" indent="1"/>
      <protection hidden="1"/>
    </xf>
    <xf numFmtId="166" fontId="3" fillId="4" borderId="5" xfId="0" applyNumberFormat="1" applyFont="1" applyFill="1" applyBorder="1" applyAlignment="1" applyProtection="1">
      <alignment horizontal="right" indent="1"/>
      <protection hidden="1"/>
    </xf>
    <xf numFmtId="0" fontId="3" fillId="4" borderId="5" xfId="0" applyFont="1" applyFill="1" applyBorder="1" applyAlignment="1" applyProtection="1">
      <alignment horizontal="left" indent="1"/>
      <protection hidden="1"/>
    </xf>
    <xf numFmtId="164" fontId="3" fillId="4" borderId="5" xfId="0" applyNumberFormat="1" applyFont="1" applyFill="1" applyBorder="1" applyAlignment="1" applyProtection="1">
      <alignment horizontal="left" indent="1"/>
      <protection hidden="1"/>
    </xf>
    <xf numFmtId="49" fontId="3" fillId="4" borderId="6" xfId="0" applyNumberFormat="1" applyFont="1" applyFill="1" applyBorder="1" applyAlignment="1" applyProtection="1">
      <alignment horizontal="left" indent="1"/>
      <protection hidden="1"/>
    </xf>
    <xf numFmtId="0" fontId="3" fillId="4" borderId="0" xfId="0" applyFont="1" applyFill="1" applyProtection="1">
      <protection hidden="1"/>
    </xf>
    <xf numFmtId="0" fontId="3" fillId="6" borderId="0" xfId="0" applyFont="1" applyFill="1" applyProtection="1">
      <protection hidden="1"/>
    </xf>
    <xf numFmtId="168" fontId="3" fillId="2" borderId="5" xfId="0" applyNumberFormat="1" applyFont="1" applyFill="1" applyBorder="1" applyAlignment="1" applyProtection="1">
      <alignment horizontal="right" indent="1"/>
      <protection hidden="1"/>
    </xf>
    <xf numFmtId="4" fontId="3" fillId="2" borderId="5" xfId="0" applyNumberFormat="1" applyFont="1" applyFill="1" applyBorder="1" applyAlignment="1" applyProtection="1">
      <alignment horizontal="left" indent="1"/>
      <protection hidden="1"/>
    </xf>
    <xf numFmtId="166" fontId="3" fillId="0" borderId="5" xfId="0" applyNumberFormat="1" applyFont="1" applyBorder="1" applyProtection="1">
      <protection hidden="1"/>
    </xf>
    <xf numFmtId="166" fontId="3" fillId="2" borderId="5" xfId="0" applyNumberFormat="1" applyFont="1" applyFill="1" applyBorder="1" applyProtection="1">
      <protection hidden="1"/>
    </xf>
    <xf numFmtId="166" fontId="3" fillId="0" borderId="8" xfId="0" applyNumberFormat="1" applyFont="1" applyBorder="1" applyProtection="1">
      <protection hidden="1"/>
    </xf>
    <xf numFmtId="166" fontId="4" fillId="0" borderId="0" xfId="0" applyNumberFormat="1" applyFont="1" applyProtection="1">
      <protection hidden="1"/>
    </xf>
    <xf numFmtId="166" fontId="3" fillId="0" borderId="0" xfId="0" applyNumberFormat="1" applyFont="1" applyProtection="1">
      <protection hidden="1"/>
    </xf>
    <xf numFmtId="166" fontId="1" fillId="0" borderId="2" xfId="0" applyNumberFormat="1" applyFont="1" applyBorder="1" applyAlignment="1" applyProtection="1">
      <alignment horizontal="left" wrapText="1" indent="1"/>
      <protection hidden="1"/>
    </xf>
    <xf numFmtId="166" fontId="4" fillId="0" borderId="0" xfId="0" applyNumberFormat="1" applyFont="1" applyAlignment="1" applyProtection="1">
      <alignment horizontal="left" indent="1"/>
      <protection hidden="1"/>
    </xf>
    <xf numFmtId="166" fontId="3" fillId="0" borderId="0" xfId="0" applyNumberFormat="1" applyFont="1" applyAlignment="1" applyProtection="1">
      <alignment horizontal="left" indent="1"/>
      <protection hidden="1"/>
    </xf>
    <xf numFmtId="166" fontId="4" fillId="0" borderId="10" xfId="0" applyNumberFormat="1" applyFont="1" applyBorder="1" applyAlignment="1" applyProtection="1">
      <alignment horizontal="left" indent="1"/>
      <protection hidden="1"/>
    </xf>
    <xf numFmtId="1" fontId="3" fillId="0" borderId="5" xfId="0" applyNumberFormat="1" applyFont="1" applyBorder="1" applyAlignment="1" applyProtection="1">
      <alignment horizontal="left" indent="1"/>
      <protection locked="0"/>
    </xf>
    <xf numFmtId="165" fontId="3" fillId="0" borderId="5" xfId="0" applyNumberFormat="1" applyFont="1" applyBorder="1" applyAlignment="1" applyProtection="1">
      <alignment horizontal="center"/>
      <protection locked="0"/>
    </xf>
    <xf numFmtId="166" fontId="0" fillId="0" borderId="10" xfId="0" applyNumberFormat="1" applyBorder="1" applyAlignment="1" applyProtection="1">
      <alignment horizontal="right" indent="1"/>
      <protection hidden="1"/>
    </xf>
    <xf numFmtId="0" fontId="3" fillId="7" borderId="0" xfId="0" applyFont="1" applyFill="1" applyProtection="1">
      <protection hidden="1"/>
    </xf>
    <xf numFmtId="49" fontId="3" fillId="7" borderId="4" xfId="0" applyNumberFormat="1" applyFont="1" applyFill="1" applyBorder="1" applyAlignment="1" applyProtection="1">
      <alignment horizontal="left" indent="1"/>
      <protection hidden="1"/>
    </xf>
    <xf numFmtId="1" fontId="3" fillId="7" borderId="5" xfId="0" applyNumberFormat="1" applyFont="1" applyFill="1" applyBorder="1" applyAlignment="1" applyProtection="1">
      <alignment horizontal="left" indent="1"/>
      <protection hidden="1"/>
    </xf>
    <xf numFmtId="165" fontId="3" fillId="7" borderId="5" xfId="0" applyNumberFormat="1" applyFont="1" applyFill="1" applyBorder="1" applyAlignment="1" applyProtection="1">
      <alignment horizontal="center"/>
      <protection hidden="1"/>
    </xf>
    <xf numFmtId="167" fontId="3" fillId="7" borderId="5" xfId="0" applyNumberFormat="1" applyFont="1" applyFill="1" applyBorder="1" applyAlignment="1" applyProtection="1">
      <alignment horizontal="center"/>
      <protection hidden="1"/>
    </xf>
    <xf numFmtId="1" fontId="3" fillId="7" borderId="5" xfId="0" applyNumberFormat="1" applyFont="1" applyFill="1" applyBorder="1" applyAlignment="1" applyProtection="1">
      <alignment horizontal="center"/>
      <protection hidden="1"/>
    </xf>
    <xf numFmtId="166" fontId="3" fillId="7" borderId="5" xfId="0" applyNumberFormat="1" applyFont="1" applyFill="1" applyBorder="1" applyAlignment="1" applyProtection="1">
      <alignment horizontal="right" indent="1"/>
      <protection hidden="1"/>
    </xf>
    <xf numFmtId="0" fontId="3" fillId="7" borderId="5" xfId="0" applyFont="1" applyFill="1" applyBorder="1" applyAlignment="1" applyProtection="1">
      <alignment horizontal="left" indent="1"/>
      <protection hidden="1"/>
    </xf>
    <xf numFmtId="49" fontId="3" fillId="7" borderId="5" xfId="0" applyNumberFormat="1" applyFont="1" applyFill="1" applyBorder="1" applyAlignment="1" applyProtection="1">
      <alignment horizontal="left" indent="1"/>
      <protection hidden="1"/>
    </xf>
    <xf numFmtId="164" fontId="3" fillId="7" borderId="5" xfId="0" applyNumberFormat="1" applyFont="1" applyFill="1" applyBorder="1" applyAlignment="1" applyProtection="1">
      <alignment horizontal="left" indent="1"/>
      <protection hidden="1"/>
    </xf>
    <xf numFmtId="49" fontId="3" fillId="7" borderId="6" xfId="0" applyNumberFormat="1" applyFont="1" applyFill="1" applyBorder="1" applyAlignment="1" applyProtection="1">
      <alignment horizontal="left" indent="1"/>
      <protection hidden="1"/>
    </xf>
    <xf numFmtId="166" fontId="3" fillId="4" borderId="5" xfId="0" applyNumberFormat="1" applyFont="1" applyFill="1" applyBorder="1" applyAlignment="1" applyProtection="1">
      <alignment horizontal="left" indent="1"/>
      <protection hidden="1"/>
    </xf>
    <xf numFmtId="166" fontId="13" fillId="2" borderId="5" xfId="0" applyNumberFormat="1" applyFont="1" applyFill="1" applyBorder="1" applyAlignment="1" applyProtection="1">
      <alignment horizontal="left" indent="1"/>
      <protection hidden="1"/>
    </xf>
    <xf numFmtId="164" fontId="3" fillId="8" borderId="5" xfId="0" applyNumberFormat="1" applyFont="1" applyFill="1" applyBorder="1" applyAlignment="1" applyProtection="1">
      <alignment horizontal="left" indent="1"/>
      <protection hidden="1"/>
    </xf>
    <xf numFmtId="164" fontId="7" fillId="8" borderId="5" xfId="0" applyNumberFormat="1" applyFont="1" applyFill="1" applyBorder="1" applyAlignment="1" applyProtection="1">
      <alignment horizontal="left" indent="1"/>
      <protection hidden="1"/>
    </xf>
    <xf numFmtId="1" fontId="13" fillId="3" borderId="5" xfId="0" applyNumberFormat="1" applyFont="1" applyFill="1" applyBorder="1" applyAlignment="1" applyProtection="1">
      <alignment horizontal="left" indent="1"/>
      <protection hidden="1"/>
    </xf>
    <xf numFmtId="166" fontId="3" fillId="2" borderId="5" xfId="0" applyNumberFormat="1" applyFont="1" applyFill="1" applyBorder="1" applyAlignment="1" applyProtection="1">
      <alignment horizontal="left" wrapText="1" indent="1"/>
      <protection hidden="1"/>
    </xf>
    <xf numFmtId="167" fontId="13" fillId="2" borderId="5" xfId="0" applyNumberFormat="1" applyFont="1" applyFill="1" applyBorder="1" applyAlignment="1" applyProtection="1">
      <alignment horizontal="center"/>
      <protection hidden="1"/>
    </xf>
    <xf numFmtId="1" fontId="13" fillId="2" borderId="5" xfId="0" applyNumberFormat="1" applyFont="1" applyFill="1" applyBorder="1" applyAlignment="1" applyProtection="1">
      <alignment horizontal="center"/>
      <protection hidden="1"/>
    </xf>
    <xf numFmtId="166" fontId="13" fillId="2" borderId="5" xfId="0" applyNumberFormat="1" applyFont="1" applyFill="1" applyBorder="1" applyAlignment="1" applyProtection="1">
      <alignment horizontal="right" indent="1"/>
      <protection hidden="1"/>
    </xf>
    <xf numFmtId="49" fontId="13" fillId="2" borderId="5" xfId="0" applyNumberFormat="1" applyFont="1" applyFill="1" applyBorder="1" applyAlignment="1" applyProtection="1">
      <alignment horizontal="left" indent="1"/>
      <protection hidden="1"/>
    </xf>
    <xf numFmtId="164" fontId="13" fillId="2" borderId="5" xfId="0" applyNumberFormat="1" applyFont="1" applyFill="1" applyBorder="1" applyAlignment="1" applyProtection="1">
      <alignment horizontal="left" indent="1"/>
      <protection hidden="1"/>
    </xf>
    <xf numFmtId="49" fontId="13" fillId="2" borderId="6" xfId="0" applyNumberFormat="1" applyFont="1" applyFill="1" applyBorder="1" applyAlignment="1" applyProtection="1">
      <alignment horizontal="left" indent="1"/>
      <protection hidden="1"/>
    </xf>
    <xf numFmtId="0" fontId="13" fillId="0" borderId="0" xfId="0" applyFont="1" applyProtection="1">
      <protection hidden="1"/>
    </xf>
    <xf numFmtId="164" fontId="13" fillId="3" borderId="5" xfId="0" applyNumberFormat="1" applyFont="1" applyFill="1" applyBorder="1" applyAlignment="1" applyProtection="1">
      <alignment horizontal="left" indent="1"/>
      <protection hidden="1"/>
    </xf>
    <xf numFmtId="166" fontId="7" fillId="2" borderId="5" xfId="0" applyNumberFormat="1" applyFont="1" applyFill="1" applyBorder="1" applyAlignment="1" applyProtection="1">
      <alignment horizontal="left" indent="1"/>
      <protection hidden="1"/>
    </xf>
    <xf numFmtId="0" fontId="14" fillId="2" borderId="0" xfId="0" applyFont="1" applyFill="1" applyAlignment="1">
      <alignment wrapText="1"/>
    </xf>
    <xf numFmtId="0" fontId="2" fillId="2" borderId="5" xfId="0" applyFont="1" applyFill="1" applyBorder="1" applyAlignment="1" applyProtection="1">
      <alignment horizontal="center" vertical="center" wrapText="1" indent="1"/>
      <protection hidden="1"/>
    </xf>
    <xf numFmtId="1" fontId="13" fillId="2" borderId="5" xfId="0" applyNumberFormat="1" applyFont="1" applyFill="1" applyBorder="1" applyAlignment="1" applyProtection="1">
      <alignment horizontal="left" indent="1"/>
      <protection hidden="1"/>
    </xf>
    <xf numFmtId="165" fontId="13" fillId="2" borderId="5" xfId="0" applyNumberFormat="1" applyFont="1" applyFill="1" applyBorder="1" applyAlignment="1" applyProtection="1">
      <alignment horizontal="center"/>
      <protection hidden="1"/>
    </xf>
    <xf numFmtId="0" fontId="13" fillId="2" borderId="5" xfId="0" applyFont="1" applyFill="1" applyBorder="1" applyAlignment="1" applyProtection="1">
      <alignment horizontal="left" indent="1"/>
      <protection hidden="1"/>
    </xf>
    <xf numFmtId="164" fontId="13" fillId="8" borderId="5" xfId="0" applyNumberFormat="1" applyFont="1" applyFill="1" applyBorder="1" applyAlignment="1" applyProtection="1">
      <alignment horizontal="left" indent="1"/>
      <protection hidden="1"/>
    </xf>
    <xf numFmtId="0" fontId="2" fillId="2" borderId="5" xfId="0" applyFont="1" applyFill="1" applyBorder="1" applyAlignment="1" applyProtection="1">
      <alignment horizontal="center" vertical="center" indent="1"/>
      <protection hidden="1"/>
    </xf>
    <xf numFmtId="166" fontId="3" fillId="0" borderId="5" xfId="0" applyNumberFormat="1" applyFont="1" applyBorder="1" applyAlignment="1" applyProtection="1">
      <alignment horizontal="right" indent="2"/>
      <protection hidden="1"/>
    </xf>
    <xf numFmtId="0" fontId="15" fillId="2" borderId="0" xfId="0" applyFont="1" applyFill="1" applyAlignment="1">
      <alignment wrapText="1"/>
    </xf>
    <xf numFmtId="49" fontId="3" fillId="0" borderId="5" xfId="0" applyNumberFormat="1" applyFont="1" applyBorder="1" applyAlignment="1" applyProtection="1">
      <alignment horizontal="center" indent="1"/>
      <protection hidden="1"/>
    </xf>
    <xf numFmtId="0" fontId="2" fillId="2" borderId="5" xfId="0" applyFont="1" applyFill="1" applyBorder="1" applyAlignment="1" applyProtection="1">
      <alignment horizontal="center" indent="1"/>
      <protection hidden="1"/>
    </xf>
    <xf numFmtId="0" fontId="0" fillId="2" borderId="0" xfId="0" applyFill="1" applyAlignment="1">
      <alignment wrapText="1"/>
    </xf>
    <xf numFmtId="49" fontId="13" fillId="2" borderId="4" xfId="0" applyNumberFormat="1" applyFont="1" applyFill="1" applyBorder="1" applyAlignment="1" applyProtection="1">
      <alignment horizontal="left" indent="1"/>
      <protection hidden="1"/>
    </xf>
    <xf numFmtId="49" fontId="17" fillId="0" borderId="5" xfId="0" applyNumberFormat="1" applyFont="1" applyBorder="1" applyAlignment="1" applyProtection="1">
      <alignment horizontal="left" indent="1"/>
      <protection hidden="1"/>
    </xf>
    <xf numFmtId="1" fontId="17" fillId="0" borderId="5" xfId="0" applyNumberFormat="1" applyFont="1" applyBorder="1" applyAlignment="1" applyProtection="1">
      <alignment horizontal="left" indent="1"/>
      <protection hidden="1"/>
    </xf>
    <xf numFmtId="165" fontId="17" fillId="0" borderId="5" xfId="0" applyNumberFormat="1" applyFont="1" applyBorder="1" applyAlignment="1" applyProtection="1">
      <alignment horizontal="center"/>
      <protection hidden="1"/>
    </xf>
    <xf numFmtId="167" fontId="17" fillId="0" borderId="5" xfId="0" applyNumberFormat="1" applyFont="1" applyBorder="1" applyAlignment="1" applyProtection="1">
      <alignment horizontal="center"/>
      <protection hidden="1"/>
    </xf>
    <xf numFmtId="1" fontId="17" fillId="0" borderId="5" xfId="0" applyNumberFormat="1" applyFont="1" applyBorder="1" applyAlignment="1" applyProtection="1">
      <alignment horizontal="center"/>
      <protection hidden="1"/>
    </xf>
    <xf numFmtId="166" fontId="17" fillId="0" borderId="5" xfId="0" applyNumberFormat="1" applyFont="1" applyBorder="1" applyAlignment="1" applyProtection="1">
      <alignment horizontal="left" indent="1"/>
      <protection hidden="1"/>
    </xf>
    <xf numFmtId="0" fontId="17" fillId="0" borderId="5" xfId="0" applyFont="1" applyBorder="1" applyAlignment="1" applyProtection="1">
      <alignment horizontal="left" indent="1"/>
      <protection hidden="1"/>
    </xf>
    <xf numFmtId="164" fontId="17" fillId="0" borderId="5" xfId="0" applyNumberFormat="1" applyFont="1" applyBorder="1" applyAlignment="1" applyProtection="1">
      <alignment horizontal="left" indent="1"/>
      <protection hidden="1"/>
    </xf>
    <xf numFmtId="49" fontId="17" fillId="0" borderId="6" xfId="0" applyNumberFormat="1" applyFont="1" applyBorder="1" applyAlignment="1" applyProtection="1">
      <alignment horizontal="left" indent="1"/>
      <protection hidden="1"/>
    </xf>
    <xf numFmtId="0" fontId="2" fillId="2" borderId="5" xfId="0" applyFont="1" applyFill="1" applyBorder="1" applyAlignment="1" applyProtection="1">
      <alignment horizontal="left" indent="1"/>
      <protection hidden="1"/>
    </xf>
    <xf numFmtId="49" fontId="16" fillId="2" borderId="6" xfId="1" applyNumberFormat="1" applyFill="1" applyBorder="1" applyAlignment="1" applyProtection="1">
      <alignment horizontal="center" vertical="center" indent="1"/>
      <protection hidden="1"/>
    </xf>
    <xf numFmtId="0" fontId="9" fillId="2" borderId="5" xfId="0" applyFont="1" applyFill="1" applyBorder="1" applyAlignment="1" applyProtection="1">
      <alignment horizontal="left" indent="1"/>
      <protection hidden="1"/>
    </xf>
    <xf numFmtId="0" fontId="9" fillId="2" borderId="5" xfId="0" applyFont="1" applyFill="1" applyBorder="1" applyAlignment="1" applyProtection="1">
      <alignment horizontal="center" indent="1"/>
      <protection hidden="1"/>
    </xf>
    <xf numFmtId="14" fontId="2" fillId="2" borderId="5" xfId="0" applyNumberFormat="1" applyFont="1" applyFill="1" applyBorder="1" applyAlignment="1" applyProtection="1">
      <alignment horizontal="left" indent="1"/>
      <protection hidden="1"/>
    </xf>
    <xf numFmtId="49" fontId="16" fillId="0" borderId="6" xfId="1" applyNumberFormat="1" applyBorder="1" applyAlignment="1" applyProtection="1">
      <alignment horizontal="left" indent="1"/>
      <protection hidden="1"/>
    </xf>
    <xf numFmtId="49" fontId="17" fillId="0" borderId="6" xfId="1" applyNumberFormat="1" applyFont="1" applyFill="1" applyBorder="1" applyAlignment="1" applyProtection="1">
      <alignment horizontal="left" indent="1"/>
      <protection hidden="1"/>
    </xf>
    <xf numFmtId="49" fontId="18" fillId="2" borderId="12" xfId="0" applyNumberFormat="1" applyFont="1" applyFill="1" applyBorder="1" applyAlignment="1" applyProtection="1">
      <alignment horizontal="center" indent="1"/>
      <protection hidden="1"/>
    </xf>
    <xf numFmtId="164" fontId="3" fillId="2" borderId="11" xfId="0" applyNumberFormat="1" applyFont="1" applyFill="1" applyBorder="1" applyAlignment="1" applyProtection="1">
      <alignment horizontal="left" indent="1"/>
      <protection hidden="1"/>
    </xf>
    <xf numFmtId="164" fontId="3" fillId="2" borderId="4" xfId="0" applyNumberFormat="1" applyFont="1" applyFill="1" applyBorder="1" applyAlignment="1" applyProtection="1">
      <alignment horizontal="left" indent="1"/>
      <protection hidden="1"/>
    </xf>
    <xf numFmtId="49" fontId="16" fillId="2" borderId="6" xfId="1" applyNumberFormat="1" applyFill="1" applyBorder="1" applyAlignment="1" applyProtection="1">
      <alignment horizontal="left" indent="1"/>
      <protection hidden="1"/>
    </xf>
    <xf numFmtId="0" fontId="13" fillId="0" borderId="5" xfId="0" applyFont="1" applyBorder="1" applyAlignment="1" applyProtection="1">
      <alignment horizontal="left" indent="1"/>
      <protection hidden="1"/>
    </xf>
    <xf numFmtId="49" fontId="18" fillId="2" borderId="5" xfId="0" applyNumberFormat="1" applyFont="1" applyFill="1" applyBorder="1" applyAlignment="1" applyProtection="1">
      <alignment horizontal="center" vertical="center" indent="1"/>
      <protection hidden="1"/>
    </xf>
    <xf numFmtId="49" fontId="19" fillId="0" borderId="2" xfId="0" applyNumberFormat="1" applyFont="1" applyBorder="1" applyAlignment="1" applyProtection="1">
      <alignment horizontal="center" wrapText="1"/>
      <protection hidden="1"/>
    </xf>
    <xf numFmtId="49" fontId="18" fillId="0" borderId="5" xfId="0" applyNumberFormat="1" applyFont="1" applyBorder="1" applyAlignment="1" applyProtection="1">
      <alignment horizontal="left" indent="1"/>
      <protection hidden="1"/>
    </xf>
    <xf numFmtId="49" fontId="18" fillId="0" borderId="8" xfId="0" applyNumberFormat="1" applyFont="1" applyBorder="1" applyAlignment="1" applyProtection="1">
      <alignment horizontal="left" indent="1"/>
      <protection hidden="1"/>
    </xf>
    <xf numFmtId="49" fontId="18" fillId="0" borderId="0" xfId="0" applyNumberFormat="1" applyFont="1" applyAlignment="1" applyProtection="1">
      <alignment horizontal="center"/>
      <protection hidden="1"/>
    </xf>
    <xf numFmtId="0" fontId="20" fillId="0" borderId="11" xfId="0" applyFont="1" applyBorder="1"/>
    <xf numFmtId="49" fontId="17" fillId="2" borderId="5" xfId="0" applyNumberFormat="1" applyFont="1" applyFill="1" applyBorder="1" applyAlignment="1" applyProtection="1">
      <alignment horizontal="left" indent="1"/>
      <protection hidden="1"/>
    </xf>
    <xf numFmtId="1" fontId="17" fillId="2" borderId="5" xfId="0" applyNumberFormat="1" applyFont="1" applyFill="1" applyBorder="1" applyAlignment="1" applyProtection="1">
      <alignment horizontal="left" indent="1"/>
      <protection hidden="1"/>
    </xf>
    <xf numFmtId="165" fontId="17" fillId="2" borderId="5" xfId="0" applyNumberFormat="1" applyFont="1" applyFill="1" applyBorder="1" applyAlignment="1" applyProtection="1">
      <alignment horizontal="center"/>
      <protection hidden="1"/>
    </xf>
    <xf numFmtId="167" fontId="17" fillId="2" borderId="5" xfId="0" applyNumberFormat="1" applyFont="1" applyFill="1" applyBorder="1" applyAlignment="1" applyProtection="1">
      <alignment horizontal="center"/>
      <protection hidden="1"/>
    </xf>
    <xf numFmtId="1" fontId="17" fillId="2" borderId="5" xfId="0" applyNumberFormat="1" applyFont="1" applyFill="1" applyBorder="1" applyAlignment="1" applyProtection="1">
      <alignment horizontal="center"/>
      <protection hidden="1"/>
    </xf>
    <xf numFmtId="166" fontId="17" fillId="2" borderId="5" xfId="0" applyNumberFormat="1" applyFont="1" applyFill="1" applyBorder="1" applyAlignment="1" applyProtection="1">
      <alignment horizontal="left" indent="1"/>
      <protection hidden="1"/>
    </xf>
    <xf numFmtId="0" fontId="17" fillId="2" borderId="5" xfId="0" applyFont="1" applyFill="1" applyBorder="1" applyAlignment="1" applyProtection="1">
      <alignment horizontal="left" indent="1"/>
      <protection hidden="1"/>
    </xf>
    <xf numFmtId="164" fontId="17" fillId="2" borderId="5" xfId="0" applyNumberFormat="1" applyFont="1" applyFill="1" applyBorder="1" applyAlignment="1" applyProtection="1">
      <alignment horizontal="left" indent="1"/>
      <protection hidden="1"/>
    </xf>
    <xf numFmtId="49" fontId="17" fillId="2" borderId="6" xfId="0" applyNumberFormat="1" applyFont="1" applyFill="1" applyBorder="1" applyAlignment="1" applyProtection="1">
      <alignment horizontal="left" indent="1"/>
      <protection hidden="1"/>
    </xf>
    <xf numFmtId="49" fontId="18" fillId="2" borderId="5" xfId="0" applyNumberFormat="1" applyFont="1" applyFill="1" applyBorder="1" applyAlignment="1" applyProtection="1">
      <alignment horizontal="left" indent="1"/>
      <protection hidden="1"/>
    </xf>
    <xf numFmtId="49" fontId="3" fillId="0" borderId="4" xfId="0" applyNumberFormat="1" applyFont="1" applyBorder="1" applyAlignment="1" applyProtection="1">
      <alignment horizontal="center" indent="1"/>
      <protection hidden="1"/>
    </xf>
    <xf numFmtId="1" fontId="3" fillId="0" borderId="5" xfId="0" applyNumberFormat="1" applyFont="1" applyBorder="1" applyAlignment="1" applyProtection="1">
      <alignment horizontal="center" indent="1"/>
      <protection hidden="1"/>
    </xf>
    <xf numFmtId="0" fontId="3" fillId="0" borderId="5" xfId="0" applyFont="1" applyBorder="1" applyAlignment="1" applyProtection="1">
      <alignment horizontal="center" indent="1"/>
      <protection hidden="1"/>
    </xf>
    <xf numFmtId="164" fontId="3" fillId="0" borderId="5" xfId="0" applyNumberFormat="1" applyFont="1" applyBorder="1" applyAlignment="1" applyProtection="1">
      <alignment horizontal="center" indent="1"/>
      <protection hidden="1"/>
    </xf>
    <xf numFmtId="49" fontId="3" fillId="0" borderId="6" xfId="0" applyNumberFormat="1" applyFont="1" applyBorder="1" applyAlignment="1" applyProtection="1">
      <alignment horizontal="center" indent="1"/>
      <protection hidden="1"/>
    </xf>
    <xf numFmtId="0" fontId="3" fillId="0" borderId="8" xfId="0" applyFont="1" applyBorder="1" applyAlignment="1" applyProtection="1">
      <alignment horizontal="center" indent="1"/>
      <protection hidden="1"/>
    </xf>
    <xf numFmtId="49" fontId="3" fillId="0" borderId="8" xfId="0" applyNumberFormat="1" applyFont="1" applyBorder="1" applyAlignment="1" applyProtection="1">
      <alignment horizontal="center" indent="1"/>
      <protection hidden="1"/>
    </xf>
    <xf numFmtId="164" fontId="3" fillId="0" borderId="8" xfId="0" applyNumberFormat="1" applyFont="1" applyBorder="1" applyAlignment="1" applyProtection="1">
      <alignment horizontal="center" indent="1"/>
      <protection hidden="1"/>
    </xf>
    <xf numFmtId="49" fontId="3" fillId="0" borderId="9" xfId="0" applyNumberFormat="1" applyFont="1" applyBorder="1" applyAlignment="1" applyProtection="1">
      <alignment horizontal="center" indent="1"/>
      <protection hidden="1"/>
    </xf>
    <xf numFmtId="4" fontId="0" fillId="0" borderId="0" xfId="0" applyNumberFormat="1" applyAlignment="1">
      <alignment wrapText="1"/>
    </xf>
    <xf numFmtId="49" fontId="3" fillId="2" borderId="5" xfId="0" applyNumberFormat="1" applyFont="1" applyFill="1" applyBorder="1" applyAlignment="1" applyProtection="1">
      <alignment horizontal="center" indent="1"/>
      <protection hidden="1"/>
    </xf>
    <xf numFmtId="164" fontId="17" fillId="8" borderId="5" xfId="0" applyNumberFormat="1" applyFont="1" applyFill="1" applyBorder="1" applyAlignment="1" applyProtection="1">
      <alignment horizontal="left" indent="1"/>
      <protection hidden="1"/>
    </xf>
    <xf numFmtId="49" fontId="17" fillId="2" borderId="4" xfId="0" applyNumberFormat="1" applyFont="1" applyFill="1" applyBorder="1" applyAlignment="1" applyProtection="1">
      <alignment horizontal="left" indent="1"/>
      <protection hidden="1"/>
    </xf>
    <xf numFmtId="166" fontId="17" fillId="2" borderId="5" xfId="0" applyNumberFormat="1" applyFont="1" applyFill="1" applyBorder="1" applyAlignment="1" applyProtection="1">
      <alignment horizontal="right" indent="1"/>
      <protection hidden="1"/>
    </xf>
    <xf numFmtId="164" fontId="17" fillId="0" borderId="8" xfId="0" applyNumberFormat="1" applyFont="1" applyBorder="1" applyAlignment="1" applyProtection="1">
      <alignment horizontal="left" indent="1"/>
      <protection hidden="1"/>
    </xf>
    <xf numFmtId="49" fontId="17" fillId="0" borderId="8" xfId="0" applyNumberFormat="1" applyFont="1" applyBorder="1" applyAlignment="1" applyProtection="1">
      <alignment horizontal="left" indent="1"/>
      <protection hidden="1"/>
    </xf>
    <xf numFmtId="1" fontId="17" fillId="0" borderId="8" xfId="0" applyNumberFormat="1" applyFont="1" applyBorder="1" applyAlignment="1" applyProtection="1">
      <alignment horizontal="left" indent="1"/>
      <protection hidden="1"/>
    </xf>
    <xf numFmtId="165" fontId="17" fillId="0" borderId="8" xfId="0" applyNumberFormat="1" applyFont="1" applyBorder="1" applyAlignment="1" applyProtection="1">
      <alignment horizontal="center"/>
      <protection hidden="1"/>
    </xf>
    <xf numFmtId="167" fontId="17" fillId="0" borderId="8" xfId="0" applyNumberFormat="1" applyFont="1" applyBorder="1" applyAlignment="1" applyProtection="1">
      <alignment horizontal="center"/>
      <protection hidden="1"/>
    </xf>
    <xf numFmtId="1" fontId="17" fillId="0" borderId="8" xfId="0" applyNumberFormat="1" applyFont="1" applyBorder="1" applyAlignment="1" applyProtection="1">
      <alignment horizontal="center"/>
      <protection hidden="1"/>
    </xf>
    <xf numFmtId="166" fontId="17" fillId="0" borderId="8" xfId="0" applyNumberFormat="1" applyFont="1" applyBorder="1" applyAlignment="1" applyProtection="1">
      <alignment horizontal="left" indent="1"/>
      <protection hidden="1"/>
    </xf>
    <xf numFmtId="49" fontId="3" fillId="2" borderId="11" xfId="0" applyNumberFormat="1" applyFont="1" applyFill="1" applyBorder="1" applyAlignment="1" applyProtection="1">
      <alignment horizontal="left" indent="1"/>
      <protection hidden="1"/>
    </xf>
    <xf numFmtId="49" fontId="17" fillId="0" borderId="9" xfId="0" applyNumberFormat="1" applyFont="1" applyBorder="1" applyAlignment="1" applyProtection="1">
      <alignment horizontal="left" indent="1"/>
      <protection hidden="1"/>
    </xf>
    <xf numFmtId="49" fontId="17" fillId="0" borderId="0" xfId="0" applyNumberFormat="1" applyFont="1" applyAlignment="1" applyProtection="1">
      <alignment horizontal="left" indent="1"/>
      <protection hidden="1"/>
    </xf>
    <xf numFmtId="1" fontId="17" fillId="0" borderId="0" xfId="0" applyNumberFormat="1" applyFont="1" applyAlignment="1" applyProtection="1">
      <alignment horizontal="left" indent="1"/>
      <protection hidden="1"/>
    </xf>
    <xf numFmtId="165" fontId="17" fillId="0" borderId="0" xfId="0" applyNumberFormat="1" applyFont="1" applyAlignment="1" applyProtection="1">
      <alignment horizontal="center"/>
      <protection hidden="1"/>
    </xf>
    <xf numFmtId="167" fontId="17" fillId="0" borderId="0" xfId="0" applyNumberFormat="1" applyFont="1" applyAlignment="1" applyProtection="1">
      <alignment horizontal="center"/>
      <protection hidden="1"/>
    </xf>
    <xf numFmtId="1" fontId="17" fillId="0" borderId="0" xfId="0" applyNumberFormat="1" applyFont="1" applyAlignment="1" applyProtection="1">
      <alignment horizontal="center"/>
      <protection hidden="1"/>
    </xf>
    <xf numFmtId="0" fontId="17" fillId="0" borderId="0" xfId="0" applyFont="1" applyAlignment="1" applyProtection="1">
      <alignment horizontal="left" indent="1"/>
      <protection hidden="1"/>
    </xf>
    <xf numFmtId="164" fontId="17" fillId="0" borderId="0" xfId="0" applyNumberFormat="1" applyFont="1" applyAlignment="1" applyProtection="1">
      <alignment horizontal="left" indent="1"/>
      <protection hidden="1"/>
    </xf>
    <xf numFmtId="166" fontId="17" fillId="0" borderId="20" xfId="0" applyNumberFormat="1" applyFont="1" applyBorder="1" applyAlignment="1" applyProtection="1">
      <alignment horizontal="left" indent="1"/>
      <protection hidden="1"/>
    </xf>
    <xf numFmtId="49" fontId="4" fillId="0" borderId="0" xfId="0" applyNumberFormat="1" applyFont="1" applyProtection="1">
      <protection hidden="1"/>
    </xf>
    <xf numFmtId="1" fontId="4" fillId="0" borderId="0" xfId="0" applyNumberFormat="1" applyFont="1" applyAlignment="1" applyProtection="1">
      <alignment horizontal="left" indent="1"/>
      <protection hidden="1"/>
    </xf>
    <xf numFmtId="49" fontId="23" fillId="2" borderId="5" xfId="0" applyNumberFormat="1" applyFont="1" applyFill="1" applyBorder="1" applyAlignment="1" applyProtection="1">
      <alignment horizontal="left" indent="1"/>
      <protection hidden="1"/>
    </xf>
    <xf numFmtId="1" fontId="23" fillId="2" borderId="5" xfId="0" applyNumberFormat="1" applyFont="1" applyFill="1" applyBorder="1" applyAlignment="1" applyProtection="1">
      <alignment horizontal="left" indent="1"/>
      <protection hidden="1"/>
    </xf>
    <xf numFmtId="165" fontId="23" fillId="2" borderId="5" xfId="0" applyNumberFormat="1" applyFont="1" applyFill="1" applyBorder="1" applyAlignment="1" applyProtection="1">
      <alignment horizontal="center"/>
      <protection hidden="1"/>
    </xf>
    <xf numFmtId="167" fontId="24" fillId="2" borderId="5" xfId="0" applyNumberFormat="1" applyFont="1" applyFill="1" applyBorder="1" applyAlignment="1" applyProtection="1">
      <alignment horizontal="center"/>
      <protection hidden="1"/>
    </xf>
    <xf numFmtId="1" fontId="24" fillId="2" borderId="5" xfId="0" applyNumberFormat="1" applyFont="1" applyFill="1" applyBorder="1" applyAlignment="1" applyProtection="1">
      <alignment horizontal="center"/>
      <protection hidden="1"/>
    </xf>
    <xf numFmtId="166" fontId="24" fillId="2" borderId="5" xfId="0" applyNumberFormat="1" applyFont="1" applyFill="1" applyBorder="1" applyAlignment="1" applyProtection="1">
      <alignment horizontal="right" indent="1"/>
      <protection hidden="1"/>
    </xf>
    <xf numFmtId="49" fontId="24" fillId="2" borderId="5" xfId="0" applyNumberFormat="1" applyFont="1" applyFill="1" applyBorder="1" applyAlignment="1" applyProtection="1">
      <alignment horizontal="left" indent="1"/>
      <protection hidden="1"/>
    </xf>
    <xf numFmtId="164" fontId="24" fillId="2" borderId="5" xfId="0" applyNumberFormat="1" applyFont="1" applyFill="1" applyBorder="1" applyAlignment="1" applyProtection="1">
      <alignment horizontal="left" indent="1"/>
      <protection hidden="1"/>
    </xf>
    <xf numFmtId="0" fontId="0" fillId="2" borderId="0" xfId="0" applyFill="1"/>
    <xf numFmtId="49" fontId="3" fillId="2" borderId="2" xfId="0" applyNumberFormat="1" applyFont="1" applyFill="1" applyBorder="1" applyAlignment="1" applyProtection="1">
      <alignment horizontal="left" indent="1"/>
      <protection hidden="1"/>
    </xf>
    <xf numFmtId="164" fontId="3" fillId="2" borderId="2" xfId="0" applyNumberFormat="1" applyFont="1" applyFill="1" applyBorder="1" applyAlignment="1" applyProtection="1">
      <alignment horizontal="left" indent="1"/>
      <protection hidden="1"/>
    </xf>
    <xf numFmtId="0" fontId="25" fillId="2" borderId="5" xfId="0" applyFont="1" applyFill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49" fontId="26" fillId="0" borderId="6" xfId="1" applyNumberFormat="1" applyFont="1" applyBorder="1" applyAlignment="1" applyProtection="1">
      <alignment horizontal="left" indent="1"/>
      <protection hidden="1"/>
    </xf>
    <xf numFmtId="49" fontId="26" fillId="0" borderId="6" xfId="1" applyNumberFormat="1" applyFont="1" applyFill="1" applyBorder="1" applyAlignment="1" applyProtection="1">
      <alignment horizontal="left" indent="1"/>
      <protection hidden="1"/>
    </xf>
    <xf numFmtId="49" fontId="17" fillId="2" borderId="8" xfId="0" applyNumberFormat="1" applyFont="1" applyFill="1" applyBorder="1" applyAlignment="1" applyProtection="1">
      <alignment horizontal="left" indent="1"/>
      <protection hidden="1"/>
    </xf>
    <xf numFmtId="164" fontId="17" fillId="2" borderId="8" xfId="0" applyNumberFormat="1" applyFont="1" applyFill="1" applyBorder="1" applyAlignment="1" applyProtection="1">
      <alignment horizontal="left" indent="1"/>
      <protection hidden="1"/>
    </xf>
    <xf numFmtId="49" fontId="0" fillId="0" borderId="0" xfId="0" quotePrefix="1" applyNumberFormat="1"/>
    <xf numFmtId="49" fontId="0" fillId="0" borderId="0" xfId="0" quotePrefix="1" applyNumberFormat="1" applyAlignment="1">
      <alignment horizontal="right"/>
    </xf>
    <xf numFmtId="166" fontId="3" fillId="0" borderId="11" xfId="0" applyNumberFormat="1" applyFont="1" applyBorder="1" applyAlignment="1" applyProtection="1">
      <alignment horizontal="center"/>
      <protection hidden="1"/>
    </xf>
    <xf numFmtId="0" fontId="3" fillId="0" borderId="11" xfId="0" applyFont="1" applyBorder="1" applyAlignment="1" applyProtection="1">
      <alignment horizontal="left"/>
      <protection hidden="1"/>
    </xf>
    <xf numFmtId="165" fontId="3" fillId="0" borderId="11" xfId="0" applyNumberFormat="1" applyFont="1" applyBorder="1" applyAlignment="1" applyProtection="1">
      <alignment horizontal="left"/>
      <protection hidden="1"/>
    </xf>
    <xf numFmtId="49" fontId="3" fillId="0" borderId="11" xfId="0" applyNumberFormat="1" applyFont="1" applyBorder="1" applyAlignment="1" applyProtection="1">
      <alignment horizontal="center"/>
      <protection hidden="1"/>
    </xf>
    <xf numFmtId="1" fontId="4" fillId="0" borderId="11" xfId="0" applyNumberFormat="1" applyFont="1" applyBorder="1" applyAlignment="1" applyProtection="1">
      <alignment horizontal="left" indent="1"/>
      <protection hidden="1"/>
    </xf>
    <xf numFmtId="165" fontId="3" fillId="0" borderId="16" xfId="0" applyNumberFormat="1" applyFont="1" applyBorder="1" applyAlignment="1" applyProtection="1">
      <alignment horizontal="left"/>
      <protection hidden="1"/>
    </xf>
    <xf numFmtId="166" fontId="3" fillId="0" borderId="15" xfId="0" applyNumberFormat="1" applyFont="1" applyBorder="1" applyAlignment="1" applyProtection="1">
      <alignment horizontal="center"/>
      <protection hidden="1"/>
    </xf>
    <xf numFmtId="166" fontId="28" fillId="0" borderId="17" xfId="0" applyNumberFormat="1" applyFont="1" applyBorder="1" applyAlignment="1" applyProtection="1">
      <alignment horizontal="left" indent="1"/>
      <protection hidden="1"/>
    </xf>
    <xf numFmtId="0" fontId="3" fillId="0" borderId="11" xfId="0" applyFont="1" applyBorder="1" applyAlignment="1" applyProtection="1">
      <alignment horizontal="center"/>
      <protection hidden="1"/>
    </xf>
    <xf numFmtId="0" fontId="0" fillId="0" borderId="0" xfId="0" quotePrefix="1"/>
    <xf numFmtId="0" fontId="29" fillId="0" borderId="5" xfId="0" applyFont="1" applyBorder="1" applyAlignment="1" applyProtection="1">
      <alignment horizontal="left" indent="1"/>
      <protection hidden="1"/>
    </xf>
    <xf numFmtId="0" fontId="29" fillId="2" borderId="5" xfId="0" applyFont="1" applyFill="1" applyBorder="1" applyAlignment="1" applyProtection="1">
      <alignment horizontal="left" indent="1"/>
      <protection hidden="1"/>
    </xf>
    <xf numFmtId="164" fontId="30" fillId="8" borderId="5" xfId="0" applyNumberFormat="1" applyFont="1" applyFill="1" applyBorder="1" applyAlignment="1" applyProtection="1">
      <alignment horizontal="left" indent="1"/>
      <protection hidden="1"/>
    </xf>
    <xf numFmtId="0" fontId="9" fillId="0" borderId="5" xfId="0" applyFont="1" applyBorder="1" applyAlignment="1" applyProtection="1">
      <alignment horizontal="center" indent="1"/>
      <protection hidden="1"/>
    </xf>
    <xf numFmtId="0" fontId="9" fillId="0" borderId="5" xfId="0" applyFont="1" applyBorder="1" applyAlignment="1" applyProtection="1">
      <alignment horizontal="left" indent="1"/>
      <protection hidden="1"/>
    </xf>
    <xf numFmtId="49" fontId="3" fillId="2" borderId="4" xfId="0" applyNumberFormat="1" applyFont="1" applyFill="1" applyBorder="1" applyAlignment="1" applyProtection="1">
      <alignment horizontal="center" indent="1"/>
      <protection hidden="1"/>
    </xf>
    <xf numFmtId="1" fontId="3" fillId="2" borderId="5" xfId="0" applyNumberFormat="1" applyFont="1" applyFill="1" applyBorder="1" applyAlignment="1" applyProtection="1">
      <alignment horizontal="center" indent="1"/>
      <protection hidden="1"/>
    </xf>
    <xf numFmtId="164" fontId="3" fillId="2" borderId="5" xfId="0" applyNumberFormat="1" applyFont="1" applyFill="1" applyBorder="1" applyAlignment="1" applyProtection="1">
      <alignment horizontal="center" indent="1"/>
      <protection hidden="1"/>
    </xf>
    <xf numFmtId="49" fontId="3" fillId="2" borderId="6" xfId="0" applyNumberFormat="1" applyFont="1" applyFill="1" applyBorder="1" applyAlignment="1" applyProtection="1">
      <alignment horizontal="center" indent="1"/>
      <protection hidden="1"/>
    </xf>
    <xf numFmtId="164" fontId="3" fillId="8" borderId="5" xfId="0" applyNumberFormat="1" applyFont="1" applyFill="1" applyBorder="1" applyAlignment="1" applyProtection="1">
      <alignment horizontal="center" indent="1"/>
      <protection hidden="1"/>
    </xf>
    <xf numFmtId="49" fontId="24" fillId="2" borderId="4" xfId="0" applyNumberFormat="1" applyFont="1" applyFill="1" applyBorder="1" applyAlignment="1" applyProtection="1">
      <alignment horizontal="left" indent="1"/>
      <protection hidden="1"/>
    </xf>
    <xf numFmtId="1" fontId="24" fillId="2" borderId="5" xfId="0" applyNumberFormat="1" applyFont="1" applyFill="1" applyBorder="1" applyAlignment="1" applyProtection="1">
      <alignment horizontal="left" indent="1"/>
      <protection hidden="1"/>
    </xf>
    <xf numFmtId="165" fontId="24" fillId="2" borderId="5" xfId="0" applyNumberFormat="1" applyFont="1" applyFill="1" applyBorder="1" applyAlignment="1" applyProtection="1">
      <alignment horizontal="center"/>
      <protection hidden="1"/>
    </xf>
    <xf numFmtId="49" fontId="24" fillId="2" borderId="6" xfId="0" applyNumberFormat="1" applyFont="1" applyFill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center" indent="1"/>
      <protection hidden="1"/>
    </xf>
    <xf numFmtId="49" fontId="17" fillId="0" borderId="9" xfId="1" applyNumberFormat="1" applyFont="1" applyFill="1" applyBorder="1" applyAlignment="1" applyProtection="1">
      <alignment horizontal="left" indent="1"/>
      <protection hidden="1"/>
    </xf>
    <xf numFmtId="49" fontId="3" fillId="11" borderId="5" xfId="0" applyNumberFormat="1" applyFont="1" applyFill="1" applyBorder="1" applyAlignment="1" applyProtection="1">
      <alignment horizontal="left" indent="1"/>
      <protection hidden="1"/>
    </xf>
    <xf numFmtId="166" fontId="3" fillId="11" borderId="5" xfId="0" applyNumberFormat="1" applyFont="1" applyFill="1" applyBorder="1" applyAlignment="1" applyProtection="1">
      <alignment horizontal="right" indent="1"/>
      <protection hidden="1"/>
    </xf>
    <xf numFmtId="49" fontId="17" fillId="2" borderId="9" xfId="0" applyNumberFormat="1" applyFont="1" applyFill="1" applyBorder="1" applyAlignment="1" applyProtection="1">
      <alignment horizontal="left" indent="1"/>
      <protection hidden="1"/>
    </xf>
    <xf numFmtId="164" fontId="17" fillId="2" borderId="2" xfId="0" applyNumberFormat="1" applyFont="1" applyFill="1" applyBorder="1" applyAlignment="1" applyProtection="1">
      <alignment horizontal="left" indent="1"/>
      <protection hidden="1"/>
    </xf>
    <xf numFmtId="164" fontId="22" fillId="2" borderId="5" xfId="0" applyNumberFormat="1" applyFont="1" applyFill="1" applyBorder="1" applyAlignment="1" applyProtection="1">
      <alignment horizontal="left" indent="1"/>
      <protection hidden="1"/>
    </xf>
    <xf numFmtId="49" fontId="22" fillId="2" borderId="6" xfId="0" applyNumberFormat="1" applyFont="1" applyFill="1" applyBorder="1" applyAlignment="1" applyProtection="1">
      <alignment horizontal="left" indent="1"/>
      <protection hidden="1"/>
    </xf>
    <xf numFmtId="49" fontId="17" fillId="2" borderId="6" xfId="1" applyNumberFormat="1" applyFont="1" applyFill="1" applyBorder="1" applyAlignment="1" applyProtection="1">
      <alignment horizontal="left" indent="1"/>
      <protection hidden="1"/>
    </xf>
    <xf numFmtId="49" fontId="18" fillId="2" borderId="6" xfId="0" applyNumberFormat="1" applyFont="1" applyFill="1" applyBorder="1" applyAlignment="1" applyProtection="1">
      <alignment horizontal="left" indent="1"/>
      <protection hidden="1"/>
    </xf>
    <xf numFmtId="49" fontId="3" fillId="0" borderId="7" xfId="0" applyNumberFormat="1" applyFont="1" applyBorder="1" applyAlignment="1" applyProtection="1">
      <alignment horizontal="center" indent="1"/>
      <protection hidden="1"/>
    </xf>
    <xf numFmtId="1" fontId="3" fillId="0" borderId="8" xfId="0" applyNumberFormat="1" applyFont="1" applyBorder="1" applyAlignment="1" applyProtection="1">
      <alignment horizontal="center" indent="1"/>
      <protection hidden="1"/>
    </xf>
    <xf numFmtId="49" fontId="0" fillId="0" borderId="11" xfId="0" applyNumberFormat="1" applyBorder="1" applyAlignment="1" applyProtection="1">
      <alignment horizontal="center"/>
      <protection hidden="1"/>
    </xf>
    <xf numFmtId="0" fontId="2" fillId="2" borderId="4" xfId="0" applyFont="1" applyFill="1" applyBorder="1" applyAlignment="1" applyProtection="1">
      <alignment horizontal="left" indent="1"/>
      <protection hidden="1"/>
    </xf>
    <xf numFmtId="0" fontId="29" fillId="2" borderId="4" xfId="0" applyFont="1" applyFill="1" applyBorder="1" applyAlignment="1" applyProtection="1">
      <alignment horizontal="left" indent="1"/>
      <protection hidden="1"/>
    </xf>
    <xf numFmtId="0" fontId="29" fillId="0" borderId="8" xfId="0" applyFont="1" applyBorder="1" applyAlignment="1" applyProtection="1">
      <alignment horizontal="left" indent="1"/>
      <protection hidden="1"/>
    </xf>
    <xf numFmtId="164" fontId="16" fillId="0" borderId="5" xfId="1" applyNumberFormat="1" applyFill="1" applyBorder="1" applyAlignment="1" applyProtection="1">
      <alignment horizontal="left" indent="1"/>
      <protection hidden="1"/>
    </xf>
    <xf numFmtId="49" fontId="26" fillId="2" borderId="6" xfId="1" applyNumberFormat="1" applyFont="1" applyFill="1" applyBorder="1" applyAlignment="1" applyProtection="1">
      <alignment indent="1"/>
      <protection hidden="1"/>
    </xf>
    <xf numFmtId="49" fontId="27" fillId="2" borderId="6" xfId="1" applyNumberFormat="1" applyFont="1" applyFill="1" applyBorder="1" applyAlignment="1" applyProtection="1">
      <alignment indent="1"/>
      <protection hidden="1"/>
    </xf>
    <xf numFmtId="0" fontId="0" fillId="0" borderId="12" xfId="0" applyBorder="1"/>
    <xf numFmtId="0" fontId="0" fillId="2" borderId="12" xfId="0" applyFill="1" applyBorder="1"/>
    <xf numFmtId="0" fontId="0" fillId="7" borderId="12" xfId="0" applyFill="1" applyBorder="1"/>
    <xf numFmtId="0" fontId="32" fillId="3" borderId="12" xfId="0" applyFont="1" applyFill="1" applyBorder="1"/>
    <xf numFmtId="0" fontId="32" fillId="8" borderId="12" xfId="0" applyFont="1" applyFill="1" applyBorder="1"/>
    <xf numFmtId="49" fontId="3" fillId="2" borderId="5" xfId="0" applyNumberFormat="1" applyFont="1" applyFill="1" applyBorder="1" applyAlignment="1" applyProtection="1">
      <alignment horizontal="left" wrapText="1" indent="1"/>
      <protection hidden="1"/>
    </xf>
    <xf numFmtId="0" fontId="0" fillId="9" borderId="30" xfId="0" applyFill="1" applyBorder="1"/>
    <xf numFmtId="0" fontId="0" fillId="7" borderId="30" xfId="0" applyFill="1" applyBorder="1"/>
    <xf numFmtId="0" fontId="0" fillId="10" borderId="30" xfId="0" applyFill="1" applyBorder="1"/>
    <xf numFmtId="0" fontId="0" fillId="0" borderId="30" xfId="0" applyBorder="1"/>
    <xf numFmtId="0" fontId="0" fillId="0" borderId="32" xfId="0" applyBorder="1"/>
    <xf numFmtId="0" fontId="32" fillId="11" borderId="0" xfId="0" applyFont="1" applyFill="1"/>
    <xf numFmtId="0" fontId="0" fillId="0" borderId="33" xfId="0" applyBorder="1"/>
    <xf numFmtId="0" fontId="0" fillId="0" borderId="34" xfId="0" applyBorder="1"/>
    <xf numFmtId="49" fontId="24" fillId="0" borderId="4" xfId="0" applyNumberFormat="1" applyFont="1" applyBorder="1" applyAlignment="1" applyProtection="1">
      <alignment horizontal="left" indent="1"/>
      <protection hidden="1"/>
    </xf>
    <xf numFmtId="49" fontId="24" fillId="0" borderId="5" xfId="0" applyNumberFormat="1" applyFont="1" applyBorder="1" applyAlignment="1" applyProtection="1">
      <alignment horizontal="left" indent="1"/>
      <protection hidden="1"/>
    </xf>
    <xf numFmtId="1" fontId="24" fillId="0" borderId="5" xfId="0" applyNumberFormat="1" applyFont="1" applyBorder="1" applyAlignment="1" applyProtection="1">
      <alignment horizontal="left" indent="1"/>
      <protection hidden="1"/>
    </xf>
    <xf numFmtId="165" fontId="24" fillId="0" borderId="5" xfId="0" applyNumberFormat="1" applyFont="1" applyBorder="1" applyAlignment="1" applyProtection="1">
      <alignment horizontal="center"/>
      <protection hidden="1"/>
    </xf>
    <xf numFmtId="167" fontId="24" fillId="0" borderId="5" xfId="0" applyNumberFormat="1" applyFont="1" applyBorder="1" applyAlignment="1" applyProtection="1">
      <alignment horizontal="center"/>
      <protection hidden="1"/>
    </xf>
    <xf numFmtId="1" fontId="24" fillId="0" borderId="5" xfId="0" applyNumberFormat="1" applyFont="1" applyBorder="1" applyAlignment="1" applyProtection="1">
      <alignment horizontal="center"/>
      <protection hidden="1"/>
    </xf>
    <xf numFmtId="166" fontId="24" fillId="0" borderId="5" xfId="0" applyNumberFormat="1" applyFont="1" applyBorder="1" applyAlignment="1" applyProtection="1">
      <alignment horizontal="right" indent="1"/>
      <protection hidden="1"/>
    </xf>
    <xf numFmtId="164" fontId="24" fillId="0" borderId="5" xfId="0" applyNumberFormat="1" applyFont="1" applyBorder="1" applyAlignment="1" applyProtection="1">
      <alignment horizontal="left" indent="1"/>
      <protection hidden="1"/>
    </xf>
    <xf numFmtId="49" fontId="27" fillId="0" borderId="6" xfId="1" applyNumberFormat="1" applyFont="1" applyBorder="1" applyAlignment="1" applyProtection="1">
      <alignment horizontal="left" indent="1"/>
      <protection hidden="1"/>
    </xf>
    <xf numFmtId="0" fontId="20" fillId="0" borderId="31" xfId="0" applyFont="1" applyBorder="1"/>
    <xf numFmtId="0" fontId="20" fillId="0" borderId="15" xfId="0" applyFont="1" applyBorder="1"/>
    <xf numFmtId="0" fontId="20" fillId="0" borderId="29" xfId="0" applyFont="1" applyBorder="1"/>
    <xf numFmtId="0" fontId="20" fillId="0" borderId="35" xfId="0" applyFont="1" applyBorder="1"/>
    <xf numFmtId="0" fontId="20" fillId="0" borderId="36" xfId="0" applyFont="1" applyBorder="1"/>
    <xf numFmtId="0" fontId="20" fillId="0" borderId="0" xfId="0" applyFont="1"/>
    <xf numFmtId="0" fontId="31" fillId="0" borderId="0" xfId="0" applyFont="1"/>
    <xf numFmtId="0" fontId="0" fillId="0" borderId="0" xfId="0" applyAlignment="1">
      <alignment horizontal="center" wrapText="1"/>
    </xf>
    <xf numFmtId="49" fontId="3" fillId="2" borderId="21" xfId="0" applyNumberFormat="1" applyFont="1" applyFill="1" applyBorder="1" applyAlignment="1" applyProtection="1">
      <alignment horizontal="left" indent="1"/>
      <protection hidden="1"/>
    </xf>
    <xf numFmtId="1" fontId="3" fillId="2" borderId="4" xfId="0" applyNumberFormat="1" applyFont="1" applyFill="1" applyBorder="1" applyAlignment="1" applyProtection="1">
      <alignment horizontal="left" indent="1"/>
      <protection hidden="1"/>
    </xf>
    <xf numFmtId="49" fontId="2" fillId="2" borderId="5" xfId="0" applyNumberFormat="1" applyFont="1" applyFill="1" applyBorder="1" applyAlignment="1" applyProtection="1">
      <alignment horizontal="left" indent="1"/>
      <protection hidden="1"/>
    </xf>
    <xf numFmtId="0" fontId="2" fillId="2" borderId="6" xfId="0" applyFont="1" applyFill="1" applyBorder="1" applyAlignment="1" applyProtection="1">
      <alignment horizontal="left" indent="1"/>
      <protection hidden="1"/>
    </xf>
    <xf numFmtId="0" fontId="3" fillId="2" borderId="5" xfId="0" applyFont="1" applyFill="1" applyBorder="1" applyAlignment="1" applyProtection="1">
      <alignment horizontal="center" indent="1"/>
      <protection hidden="1"/>
    </xf>
    <xf numFmtId="49" fontId="17" fillId="2" borderId="5" xfId="0" applyNumberFormat="1" applyFont="1" applyFill="1" applyBorder="1" applyAlignment="1" applyProtection="1">
      <alignment horizontal="center" indent="1"/>
      <protection hidden="1"/>
    </xf>
    <xf numFmtId="49" fontId="17" fillId="2" borderId="6" xfId="1" applyNumberFormat="1" applyFont="1" applyFill="1" applyBorder="1" applyAlignment="1" applyProtection="1">
      <alignment horizontal="center" indent="1"/>
      <protection hidden="1"/>
    </xf>
    <xf numFmtId="49" fontId="26" fillId="2" borderId="6" xfId="1" applyNumberFormat="1" applyFont="1" applyFill="1" applyBorder="1" applyAlignment="1" applyProtection="1">
      <alignment horizontal="left" indent="1"/>
      <protection hidden="1"/>
    </xf>
    <xf numFmtId="164" fontId="17" fillId="8" borderId="5" xfId="0" applyNumberFormat="1" applyFont="1" applyFill="1" applyBorder="1" applyAlignment="1" applyProtection="1">
      <alignment horizontal="center" indent="1"/>
      <protection hidden="1"/>
    </xf>
    <xf numFmtId="49" fontId="3" fillId="0" borderId="5" xfId="0" applyNumberFormat="1" applyFont="1" applyBorder="1" applyAlignment="1" applyProtection="1">
      <alignment horizontal="center" indent="1"/>
      <protection locked="0"/>
    </xf>
    <xf numFmtId="49" fontId="17" fillId="0" borderId="5" xfId="0" applyNumberFormat="1" applyFont="1" applyBorder="1" applyAlignment="1" applyProtection="1">
      <alignment horizontal="center" indent="1"/>
      <protection hidden="1"/>
    </xf>
    <xf numFmtId="49" fontId="17" fillId="0" borderId="8" xfId="0" applyNumberFormat="1" applyFont="1" applyBorder="1" applyAlignment="1" applyProtection="1">
      <alignment horizontal="center" indent="1"/>
      <protection hidden="1"/>
    </xf>
    <xf numFmtId="168" fontId="17" fillId="0" borderId="13" xfId="0" quotePrefix="1" applyNumberFormat="1" applyFont="1" applyBorder="1" applyAlignment="1" applyProtection="1">
      <alignment wrapText="1"/>
      <protection hidden="1"/>
    </xf>
    <xf numFmtId="49" fontId="17" fillId="0" borderId="5" xfId="0" applyNumberFormat="1" applyFont="1" applyBorder="1" applyAlignment="1" applyProtection="1">
      <alignment horizontal="left" wrapText="1" indent="1"/>
      <protection hidden="1"/>
    </xf>
    <xf numFmtId="49" fontId="16" fillId="0" borderId="6" xfId="1" applyNumberFormat="1" applyFill="1" applyBorder="1" applyAlignment="1" applyProtection="1">
      <alignment horizontal="left" indent="1"/>
      <protection hidden="1"/>
    </xf>
    <xf numFmtId="49" fontId="2" fillId="0" borderId="5" xfId="0" applyNumberFormat="1" applyFont="1" applyBorder="1" applyAlignment="1" applyProtection="1">
      <alignment horizontal="left" indent="1"/>
      <protection hidden="1"/>
    </xf>
    <xf numFmtId="49" fontId="2" fillId="0" borderId="8" xfId="0" applyNumberFormat="1" applyFont="1" applyBorder="1" applyAlignment="1" applyProtection="1">
      <alignment horizontal="left" indent="1"/>
      <protection hidden="1"/>
    </xf>
    <xf numFmtId="49" fontId="2" fillId="2" borderId="4" xfId="0" applyNumberFormat="1" applyFont="1" applyFill="1" applyBorder="1" applyAlignment="1" applyProtection="1">
      <alignment horizontal="center" indent="1"/>
      <protection hidden="1"/>
    </xf>
    <xf numFmtId="49" fontId="3" fillId="8" borderId="5" xfId="0" applyNumberFormat="1" applyFont="1" applyFill="1" applyBorder="1" applyAlignment="1" applyProtection="1">
      <alignment horizontal="left" indent="1"/>
      <protection hidden="1"/>
    </xf>
    <xf numFmtId="164" fontId="2" fillId="2" borderId="5" xfId="0" applyNumberFormat="1" applyFont="1" applyFill="1" applyBorder="1" applyAlignment="1" applyProtection="1">
      <alignment horizontal="left" indent="1"/>
      <protection hidden="1"/>
    </xf>
    <xf numFmtId="164" fontId="2" fillId="0" borderId="5" xfId="0" applyNumberFormat="1" applyFont="1" applyBorder="1" applyAlignment="1" applyProtection="1">
      <alignment horizontal="left" indent="1"/>
      <protection hidden="1"/>
    </xf>
    <xf numFmtId="164" fontId="2" fillId="0" borderId="8" xfId="0" applyNumberFormat="1" applyFont="1" applyBorder="1" applyAlignment="1" applyProtection="1">
      <alignment horizontal="left" indent="1"/>
      <protection hidden="1"/>
    </xf>
    <xf numFmtId="49" fontId="2" fillId="2" borderId="6" xfId="0" applyNumberFormat="1" applyFont="1" applyFill="1" applyBorder="1" applyAlignment="1" applyProtection="1">
      <alignment horizontal="left" indent="1"/>
      <protection hidden="1"/>
    </xf>
    <xf numFmtId="49" fontId="2" fillId="0" borderId="6" xfId="0" applyNumberFormat="1" applyFont="1" applyBorder="1" applyAlignment="1" applyProtection="1">
      <alignment horizontal="left" indent="1"/>
      <protection hidden="1"/>
    </xf>
    <xf numFmtId="49" fontId="2" fillId="0" borderId="9" xfId="0" applyNumberFormat="1" applyFont="1" applyBorder="1" applyAlignment="1" applyProtection="1">
      <alignment horizontal="left" indent="1"/>
      <protection hidden="1"/>
    </xf>
    <xf numFmtId="168" fontId="17" fillId="0" borderId="37" xfId="0" quotePrefix="1" applyNumberFormat="1" applyFont="1" applyBorder="1" applyAlignment="1" applyProtection="1">
      <alignment wrapText="1"/>
      <protection hidden="1"/>
    </xf>
    <xf numFmtId="49" fontId="2" fillId="2" borderId="5" xfId="0" applyNumberFormat="1" applyFont="1" applyFill="1" applyBorder="1" applyAlignment="1" applyProtection="1">
      <alignment horizontal="center" indent="1"/>
      <protection hidden="1"/>
    </xf>
    <xf numFmtId="164" fontId="3" fillId="2" borderId="6" xfId="0" applyNumberFormat="1" applyFont="1" applyFill="1" applyBorder="1" applyAlignment="1" applyProtection="1">
      <alignment horizontal="left" indent="1"/>
      <protection hidden="1"/>
    </xf>
    <xf numFmtId="49" fontId="25" fillId="2" borderId="5" xfId="0" applyNumberFormat="1" applyFont="1" applyFill="1" applyBorder="1" applyAlignment="1" applyProtection="1">
      <alignment horizontal="left" indent="1"/>
      <protection hidden="1"/>
    </xf>
    <xf numFmtId="0" fontId="16" fillId="2" borderId="5" xfId="1" applyFill="1" applyBorder="1"/>
    <xf numFmtId="49" fontId="16" fillId="2" borderId="6" xfId="1" applyNumberFormat="1" applyFill="1" applyBorder="1" applyAlignment="1" applyProtection="1">
      <alignment horizontal="center" indent="1"/>
      <protection hidden="1"/>
    </xf>
    <xf numFmtId="49" fontId="18" fillId="2" borderId="0" xfId="0" applyNumberFormat="1" applyFont="1" applyFill="1" applyAlignment="1" applyProtection="1">
      <alignment horizontal="center" indent="1"/>
      <protection hidden="1"/>
    </xf>
    <xf numFmtId="164" fontId="25" fillId="2" borderId="5" xfId="0" applyNumberFormat="1" applyFont="1" applyFill="1" applyBorder="1" applyAlignment="1" applyProtection="1">
      <alignment horizontal="left" indent="1"/>
      <protection hidden="1"/>
    </xf>
    <xf numFmtId="49" fontId="25" fillId="2" borderId="6" xfId="0" applyNumberFormat="1" applyFont="1" applyFill="1" applyBorder="1" applyAlignment="1" applyProtection="1">
      <alignment horizontal="left" indent="1"/>
      <protection hidden="1"/>
    </xf>
    <xf numFmtId="164" fontId="2" fillId="8" borderId="5" xfId="0" applyNumberFormat="1" applyFont="1" applyFill="1" applyBorder="1" applyAlignment="1" applyProtection="1">
      <alignment horizontal="left" indent="1"/>
      <protection hidden="1"/>
    </xf>
    <xf numFmtId="0" fontId="17" fillId="2" borderId="11" xfId="0" applyFont="1" applyFill="1" applyBorder="1"/>
    <xf numFmtId="49" fontId="13" fillId="0" borderId="5" xfId="0" applyNumberFormat="1" applyFont="1" applyBorder="1" applyAlignment="1" applyProtection="1">
      <alignment horizontal="left" indent="1"/>
      <protection hidden="1"/>
    </xf>
    <xf numFmtId="44" fontId="3" fillId="0" borderId="5" xfId="0" applyNumberFormat="1" applyFont="1" applyBorder="1" applyProtection="1">
      <protection hidden="1"/>
    </xf>
    <xf numFmtId="44" fontId="3" fillId="2" borderId="5" xfId="0" applyNumberFormat="1" applyFont="1" applyFill="1" applyBorder="1" applyProtection="1">
      <protection hidden="1"/>
    </xf>
    <xf numFmtId="168" fontId="3" fillId="2" borderId="5" xfId="0" applyNumberFormat="1" applyFont="1" applyFill="1" applyBorder="1" applyAlignment="1" applyProtection="1">
      <alignment horizontal="left"/>
      <protection hidden="1"/>
    </xf>
    <xf numFmtId="168" fontId="3" fillId="2" borderId="5" xfId="0" applyNumberFormat="1" applyFont="1" applyFill="1" applyBorder="1" applyProtection="1">
      <protection hidden="1"/>
    </xf>
    <xf numFmtId="168" fontId="3" fillId="0" borderId="5" xfId="0" applyNumberFormat="1" applyFont="1" applyBorder="1" applyProtection="1">
      <protection hidden="1"/>
    </xf>
    <xf numFmtId="168" fontId="17" fillId="0" borderId="14" xfId="0" quotePrefix="1" applyNumberFormat="1" applyFont="1" applyBorder="1" applyAlignment="1">
      <alignment wrapText="1"/>
    </xf>
    <xf numFmtId="165" fontId="17" fillId="2" borderId="8" xfId="0" applyNumberFormat="1" applyFont="1" applyFill="1" applyBorder="1" applyAlignment="1" applyProtection="1">
      <alignment horizontal="center"/>
      <protection hidden="1"/>
    </xf>
    <xf numFmtId="167" fontId="17" fillId="2" borderId="8" xfId="0" applyNumberFormat="1" applyFont="1" applyFill="1" applyBorder="1" applyAlignment="1" applyProtection="1">
      <alignment horizontal="center"/>
      <protection hidden="1"/>
    </xf>
    <xf numFmtId="1" fontId="17" fillId="2" borderId="8" xfId="0" applyNumberFormat="1" applyFont="1" applyFill="1" applyBorder="1" applyAlignment="1" applyProtection="1">
      <alignment horizontal="center"/>
      <protection hidden="1"/>
    </xf>
    <xf numFmtId="1" fontId="17" fillId="2" borderId="8" xfId="0" applyNumberFormat="1" applyFont="1" applyFill="1" applyBorder="1" applyAlignment="1" applyProtection="1">
      <alignment horizontal="left" indent="1"/>
      <protection hidden="1"/>
    </xf>
    <xf numFmtId="0" fontId="17" fillId="2" borderId="0" xfId="0" applyFont="1" applyFill="1" applyAlignment="1">
      <alignment horizontal="center" wrapText="1"/>
    </xf>
    <xf numFmtId="166" fontId="17" fillId="2" borderId="8" xfId="0" applyNumberFormat="1" applyFont="1" applyFill="1" applyBorder="1" applyAlignment="1" applyProtection="1">
      <alignment horizontal="left" indent="1"/>
      <protection hidden="1"/>
    </xf>
    <xf numFmtId="166" fontId="17" fillId="2" borderId="6" xfId="0" applyNumberFormat="1" applyFont="1" applyFill="1" applyBorder="1" applyAlignment="1" applyProtection="1">
      <alignment horizontal="right" indent="1"/>
      <protection hidden="1"/>
    </xf>
    <xf numFmtId="166" fontId="17" fillId="2" borderId="22" xfId="0" applyNumberFormat="1" applyFont="1" applyFill="1" applyBorder="1" applyAlignment="1" applyProtection="1">
      <alignment horizontal="right" indent="1"/>
      <protection hidden="1"/>
    </xf>
    <xf numFmtId="4" fontId="17" fillId="2" borderId="11" xfId="0" applyNumberFormat="1" applyFont="1" applyFill="1" applyBorder="1" applyAlignment="1">
      <alignment horizontal="right"/>
    </xf>
    <xf numFmtId="166" fontId="17" fillId="2" borderId="8" xfId="0" applyNumberFormat="1" applyFont="1" applyFill="1" applyBorder="1" applyAlignment="1" applyProtection="1">
      <alignment horizontal="right" indent="1"/>
      <protection hidden="1"/>
    </xf>
    <xf numFmtId="0" fontId="21" fillId="2" borderId="0" xfId="0" applyFont="1" applyFill="1" applyAlignment="1">
      <alignment wrapText="1"/>
    </xf>
    <xf numFmtId="49" fontId="2" fillId="2" borderId="4" xfId="0" applyNumberFormat="1" applyFont="1" applyFill="1" applyBorder="1" applyAlignment="1" applyProtection="1">
      <alignment horizontal="left" indent="1"/>
      <protection hidden="1"/>
    </xf>
    <xf numFmtId="49" fontId="2" fillId="0" borderId="4" xfId="0" applyNumberFormat="1" applyFont="1" applyBorder="1" applyAlignment="1" applyProtection="1">
      <alignment horizontal="center" indent="1"/>
      <protection hidden="1"/>
    </xf>
    <xf numFmtId="49" fontId="17" fillId="0" borderId="18" xfId="0" applyNumberFormat="1" applyFont="1" applyBorder="1" applyAlignment="1" applyProtection="1">
      <alignment horizontal="left" indent="1"/>
      <protection hidden="1"/>
    </xf>
    <xf numFmtId="1" fontId="17" fillId="0" borderId="18" xfId="0" applyNumberFormat="1" applyFont="1" applyBorder="1" applyAlignment="1" applyProtection="1">
      <alignment horizontal="left" indent="1"/>
      <protection hidden="1"/>
    </xf>
    <xf numFmtId="165" fontId="17" fillId="0" borderId="18" xfId="0" applyNumberFormat="1" applyFont="1" applyBorder="1" applyAlignment="1" applyProtection="1">
      <alignment horizontal="center"/>
      <protection hidden="1"/>
    </xf>
    <xf numFmtId="167" fontId="17" fillId="0" borderId="18" xfId="0" applyNumberFormat="1" applyFont="1" applyBorder="1" applyAlignment="1" applyProtection="1">
      <alignment horizontal="center"/>
      <protection hidden="1"/>
    </xf>
    <xf numFmtId="1" fontId="17" fillId="0" borderId="18" xfId="0" applyNumberFormat="1" applyFont="1" applyBorder="1" applyAlignment="1" applyProtection="1">
      <alignment horizontal="center"/>
      <protection hidden="1"/>
    </xf>
    <xf numFmtId="166" fontId="17" fillId="0" borderId="18" xfId="0" applyNumberFormat="1" applyFont="1" applyBorder="1" applyAlignment="1" applyProtection="1">
      <alignment horizontal="left" indent="1"/>
      <protection hidden="1"/>
    </xf>
    <xf numFmtId="0" fontId="17" fillId="0" borderId="18" xfId="0" applyFont="1" applyBorder="1" applyAlignment="1" applyProtection="1">
      <alignment horizontal="left" indent="1"/>
      <protection hidden="1"/>
    </xf>
    <xf numFmtId="164" fontId="17" fillId="0" borderId="18" xfId="0" applyNumberFormat="1" applyFont="1" applyBorder="1" applyAlignment="1" applyProtection="1">
      <alignment horizontal="left" indent="1"/>
      <protection hidden="1"/>
    </xf>
    <xf numFmtId="49" fontId="17" fillId="0" borderId="19" xfId="0" applyNumberFormat="1" applyFont="1" applyBorder="1" applyAlignment="1" applyProtection="1">
      <alignment horizontal="left" indent="1"/>
      <protection hidden="1"/>
    </xf>
    <xf numFmtId="44" fontId="3" fillId="11" borderId="5" xfId="0" applyNumberFormat="1" applyFont="1" applyFill="1" applyBorder="1" applyProtection="1">
      <protection hidden="1"/>
    </xf>
    <xf numFmtId="168" fontId="17" fillId="0" borderId="13" xfId="0" quotePrefix="1" applyNumberFormat="1" applyFont="1" applyBorder="1" applyAlignment="1">
      <alignment wrapText="1"/>
    </xf>
    <xf numFmtId="168" fontId="3" fillId="0" borderId="5" xfId="0" applyNumberFormat="1" applyFont="1" applyBorder="1" applyAlignment="1" applyProtection="1">
      <alignment horizontal="left"/>
      <protection hidden="1"/>
    </xf>
    <xf numFmtId="49" fontId="3" fillId="0" borderId="5" xfId="0" applyNumberFormat="1" applyFont="1" applyBorder="1" applyAlignment="1" applyProtection="1">
      <alignment horizontal="left" indent="1"/>
      <protection locked="0"/>
    </xf>
    <xf numFmtId="49" fontId="13" fillId="0" borderId="4" xfId="0" applyNumberFormat="1" applyFont="1" applyBorder="1" applyAlignment="1" applyProtection="1">
      <alignment horizontal="left" indent="1"/>
      <protection locked="0"/>
    </xf>
    <xf numFmtId="1" fontId="13" fillId="0" borderId="5" xfId="0" applyNumberFormat="1" applyFont="1" applyBorder="1" applyAlignment="1" applyProtection="1">
      <alignment horizontal="left" indent="1"/>
      <protection hidden="1"/>
    </xf>
    <xf numFmtId="165" fontId="13" fillId="0" borderId="5" xfId="0" applyNumberFormat="1" applyFont="1" applyBorder="1" applyAlignment="1" applyProtection="1">
      <alignment horizontal="center"/>
      <protection hidden="1"/>
    </xf>
    <xf numFmtId="167" fontId="13" fillId="0" borderId="5" xfId="0" applyNumberFormat="1" applyFont="1" applyBorder="1" applyAlignment="1" applyProtection="1">
      <alignment horizontal="center"/>
      <protection hidden="1"/>
    </xf>
    <xf numFmtId="1" fontId="13" fillId="0" borderId="5" xfId="0" applyNumberFormat="1" applyFont="1" applyBorder="1" applyAlignment="1" applyProtection="1">
      <alignment horizontal="center"/>
      <protection hidden="1"/>
    </xf>
    <xf numFmtId="168" fontId="35" fillId="0" borderId="14" xfId="0" quotePrefix="1" applyNumberFormat="1" applyFont="1" applyBorder="1" applyAlignment="1">
      <alignment wrapText="1"/>
    </xf>
    <xf numFmtId="168" fontId="35" fillId="0" borderId="13" xfId="0" quotePrefix="1" applyNumberFormat="1" applyFont="1" applyBorder="1" applyAlignment="1">
      <alignment wrapText="1"/>
    </xf>
    <xf numFmtId="0" fontId="33" fillId="0" borderId="5" xfId="0" applyFont="1" applyBorder="1" applyAlignment="1" applyProtection="1">
      <alignment horizontal="left" indent="1"/>
      <protection hidden="1"/>
    </xf>
    <xf numFmtId="164" fontId="13" fillId="0" borderId="5" xfId="0" applyNumberFormat="1" applyFont="1" applyBorder="1" applyAlignment="1" applyProtection="1">
      <alignment horizontal="left" indent="1"/>
      <protection hidden="1"/>
    </xf>
    <xf numFmtId="49" fontId="13" fillId="0" borderId="6" xfId="0" applyNumberFormat="1" applyFont="1" applyBorder="1" applyAlignment="1" applyProtection="1">
      <alignment horizontal="left" indent="1"/>
      <protection hidden="1"/>
    </xf>
    <xf numFmtId="49" fontId="13" fillId="0" borderId="5" xfId="0" applyNumberFormat="1" applyFont="1" applyBorder="1" applyAlignment="1" applyProtection="1">
      <alignment horizontal="center" indent="1"/>
      <protection hidden="1"/>
    </xf>
    <xf numFmtId="49" fontId="35" fillId="0" borderId="5" xfId="0" applyNumberFormat="1" applyFont="1" applyBorder="1" applyAlignment="1" applyProtection="1">
      <alignment horizontal="center" indent="1"/>
      <protection hidden="1"/>
    </xf>
    <xf numFmtId="1" fontId="35" fillId="0" borderId="5" xfId="0" applyNumberFormat="1" applyFont="1" applyBorder="1" applyAlignment="1" applyProtection="1">
      <alignment horizontal="left" indent="1"/>
      <protection hidden="1"/>
    </xf>
    <xf numFmtId="165" fontId="35" fillId="0" borderId="5" xfId="0" applyNumberFormat="1" applyFont="1" applyBorder="1" applyAlignment="1" applyProtection="1">
      <alignment horizontal="center"/>
      <protection hidden="1"/>
    </xf>
    <xf numFmtId="167" fontId="35" fillId="0" borderId="5" xfId="0" applyNumberFormat="1" applyFont="1" applyBorder="1" applyAlignment="1" applyProtection="1">
      <alignment horizontal="center"/>
      <protection hidden="1"/>
    </xf>
    <xf numFmtId="1" fontId="35" fillId="0" borderId="5" xfId="0" applyNumberFormat="1" applyFont="1" applyBorder="1" applyAlignment="1" applyProtection="1">
      <alignment horizontal="center"/>
      <protection hidden="1"/>
    </xf>
    <xf numFmtId="0" fontId="36" fillId="0" borderId="5" xfId="0" applyFont="1" applyBorder="1" applyAlignment="1" applyProtection="1">
      <alignment horizontal="left" indent="1"/>
      <protection hidden="1"/>
    </xf>
    <xf numFmtId="49" fontId="35" fillId="0" borderId="5" xfId="0" applyNumberFormat="1" applyFont="1" applyBorder="1" applyAlignment="1" applyProtection="1">
      <alignment horizontal="left" indent="1"/>
      <protection hidden="1"/>
    </xf>
    <xf numFmtId="164" fontId="35" fillId="0" borderId="5" xfId="0" applyNumberFormat="1" applyFont="1" applyBorder="1" applyAlignment="1" applyProtection="1">
      <alignment horizontal="left" indent="1"/>
      <protection hidden="1"/>
    </xf>
    <xf numFmtId="49" fontId="35" fillId="0" borderId="6" xfId="0" applyNumberFormat="1" applyFont="1" applyBorder="1" applyAlignment="1" applyProtection="1">
      <alignment horizontal="left" indent="1"/>
      <protection hidden="1"/>
    </xf>
    <xf numFmtId="0" fontId="37" fillId="0" borderId="5" xfId="0" applyFont="1" applyBorder="1" applyAlignment="1" applyProtection="1">
      <alignment horizontal="left" indent="1"/>
      <protection hidden="1"/>
    </xf>
    <xf numFmtId="49" fontId="30" fillId="0" borderId="5" xfId="0" applyNumberFormat="1" applyFont="1" applyBorder="1" applyAlignment="1" applyProtection="1">
      <alignment horizontal="left" indent="1"/>
      <protection hidden="1"/>
    </xf>
    <xf numFmtId="164" fontId="30" fillId="0" borderId="5" xfId="0" applyNumberFormat="1" applyFont="1" applyBorder="1" applyAlignment="1" applyProtection="1">
      <alignment horizontal="left" indent="1"/>
      <protection hidden="1"/>
    </xf>
    <xf numFmtId="49" fontId="30" fillId="0" borderId="6" xfId="0" applyNumberFormat="1" applyFont="1" applyBorder="1" applyAlignment="1" applyProtection="1">
      <alignment horizontal="left" indent="1"/>
      <protection hidden="1"/>
    </xf>
    <xf numFmtId="49" fontId="3" fillId="0" borderId="4" xfId="0" applyNumberFormat="1" applyFont="1" applyBorder="1" applyAlignment="1" applyProtection="1">
      <alignment horizontal="left" indent="1"/>
      <protection locked="0"/>
    </xf>
    <xf numFmtId="168" fontId="17" fillId="0" borderId="38" xfId="0" quotePrefix="1" applyNumberFormat="1" applyFont="1" applyBorder="1" applyAlignment="1">
      <alignment wrapText="1"/>
    </xf>
    <xf numFmtId="49" fontId="23" fillId="0" borderId="5" xfId="0" applyNumberFormat="1" applyFont="1" applyBorder="1" applyAlignment="1" applyProtection="1">
      <alignment horizontal="left" indent="1"/>
      <protection hidden="1"/>
    </xf>
    <xf numFmtId="1" fontId="23" fillId="0" borderId="5" xfId="0" applyNumberFormat="1" applyFont="1" applyBorder="1" applyAlignment="1" applyProtection="1">
      <alignment horizontal="left" indent="1"/>
      <protection hidden="1"/>
    </xf>
    <xf numFmtId="165" fontId="23" fillId="0" borderId="5" xfId="0" applyNumberFormat="1" applyFont="1" applyBorder="1" applyAlignment="1" applyProtection="1">
      <alignment horizontal="center"/>
      <protection hidden="1"/>
    </xf>
    <xf numFmtId="167" fontId="23" fillId="0" borderId="5" xfId="0" applyNumberFormat="1" applyFont="1" applyBorder="1" applyAlignment="1" applyProtection="1">
      <alignment horizontal="center"/>
      <protection hidden="1"/>
    </xf>
    <xf numFmtId="1" fontId="23" fillId="0" borderId="5" xfId="0" applyNumberFormat="1" applyFont="1" applyBorder="1" applyAlignment="1" applyProtection="1">
      <alignment horizontal="center"/>
      <protection hidden="1"/>
    </xf>
    <xf numFmtId="168" fontId="24" fillId="0" borderId="5" xfId="0" applyNumberFormat="1" applyFont="1" applyBorder="1" applyProtection="1">
      <protection hidden="1"/>
    </xf>
    <xf numFmtId="0" fontId="39" fillId="0" borderId="5" xfId="0" applyFont="1" applyBorder="1" applyAlignment="1" applyProtection="1">
      <alignment horizontal="left" indent="1"/>
      <protection hidden="1"/>
    </xf>
    <xf numFmtId="49" fontId="40" fillId="0" borderId="6" xfId="1" applyNumberFormat="1" applyFont="1" applyFill="1" applyBorder="1" applyAlignment="1" applyProtection="1">
      <alignment horizontal="left" indent="1"/>
      <protection hidden="1"/>
    </xf>
    <xf numFmtId="14" fontId="20" fillId="13" borderId="11" xfId="0" applyNumberFormat="1" applyFont="1" applyFill="1" applyBorder="1"/>
    <xf numFmtId="0" fontId="20" fillId="13" borderId="11" xfId="0" applyFont="1" applyFill="1" applyBorder="1"/>
    <xf numFmtId="0" fontId="31" fillId="13" borderId="11" xfId="0" applyFont="1" applyFill="1" applyBorder="1"/>
    <xf numFmtId="49" fontId="29" fillId="0" borderId="5" xfId="0" applyNumberFormat="1" applyFont="1" applyBorder="1" applyAlignment="1" applyProtection="1">
      <alignment horizontal="left" indent="1"/>
      <protection hidden="1"/>
    </xf>
    <xf numFmtId="14" fontId="3" fillId="0" borderId="0" xfId="0" applyNumberFormat="1" applyFont="1" applyProtection="1">
      <protection hidden="1"/>
    </xf>
    <xf numFmtId="49" fontId="17" fillId="0" borderId="4" xfId="2" applyNumberFormat="1" applyFont="1" applyBorder="1" applyAlignment="1" applyProtection="1">
      <alignment horizontal="left" indent="1"/>
      <protection hidden="1"/>
    </xf>
    <xf numFmtId="49" fontId="17" fillId="0" borderId="5" xfId="2" applyNumberFormat="1" applyFont="1" applyBorder="1" applyAlignment="1" applyProtection="1">
      <alignment horizontal="left" indent="1"/>
      <protection hidden="1"/>
    </xf>
    <xf numFmtId="1" fontId="17" fillId="0" borderId="5" xfId="2" applyNumberFormat="1" applyFont="1" applyBorder="1" applyAlignment="1" applyProtection="1">
      <alignment horizontal="left" indent="1"/>
      <protection hidden="1"/>
    </xf>
    <xf numFmtId="165" fontId="17" fillId="0" borderId="5" xfId="2" applyNumberFormat="1" applyFont="1" applyBorder="1" applyAlignment="1" applyProtection="1">
      <alignment horizontal="center"/>
      <protection hidden="1"/>
    </xf>
    <xf numFmtId="167" fontId="17" fillId="0" borderId="5" xfId="2" applyNumberFormat="1" applyFont="1" applyBorder="1" applyAlignment="1" applyProtection="1">
      <alignment horizontal="center"/>
      <protection hidden="1"/>
    </xf>
    <xf numFmtId="1" fontId="17" fillId="0" borderId="5" xfId="2" applyNumberFormat="1" applyFont="1" applyBorder="1" applyAlignment="1" applyProtection="1">
      <alignment horizontal="center"/>
      <protection hidden="1"/>
    </xf>
    <xf numFmtId="168" fontId="17" fillId="0" borderId="5" xfId="2" applyNumberFormat="1" applyFont="1" applyBorder="1" applyAlignment="1" applyProtection="1">
      <alignment horizontal="right"/>
      <protection hidden="1"/>
    </xf>
    <xf numFmtId="0" fontId="17" fillId="0" borderId="5" xfId="2" applyFont="1" applyBorder="1" applyAlignment="1" applyProtection="1">
      <alignment horizontal="left" indent="1"/>
      <protection hidden="1"/>
    </xf>
    <xf numFmtId="164" fontId="17" fillId="0" borderId="2" xfId="0" applyNumberFormat="1" applyFont="1" applyBorder="1" applyAlignment="1" applyProtection="1">
      <alignment horizontal="left" indent="1"/>
      <protection hidden="1"/>
    </xf>
    <xf numFmtId="168" fontId="3" fillId="0" borderId="5" xfId="0" applyNumberFormat="1" applyFont="1" applyBorder="1" applyAlignment="1" applyProtection="1">
      <alignment horizontal="right"/>
      <protection hidden="1"/>
    </xf>
    <xf numFmtId="167" fontId="23" fillId="2" borderId="5" xfId="0" applyNumberFormat="1" applyFont="1" applyFill="1" applyBorder="1" applyAlignment="1" applyProtection="1">
      <alignment horizontal="center"/>
      <protection hidden="1"/>
    </xf>
    <xf numFmtId="1" fontId="23" fillId="2" borderId="5" xfId="0" applyNumberFormat="1" applyFont="1" applyFill="1" applyBorder="1" applyAlignment="1" applyProtection="1">
      <alignment horizontal="center"/>
      <protection hidden="1"/>
    </xf>
    <xf numFmtId="166" fontId="23" fillId="2" borderId="5" xfId="0" applyNumberFormat="1" applyFont="1" applyFill="1" applyBorder="1" applyAlignment="1" applyProtection="1">
      <alignment horizontal="left" indent="1"/>
      <protection hidden="1"/>
    </xf>
    <xf numFmtId="0" fontId="23" fillId="2" borderId="5" xfId="0" applyFont="1" applyFill="1" applyBorder="1" applyAlignment="1" applyProtection="1">
      <alignment horizontal="left" indent="1"/>
      <protection hidden="1"/>
    </xf>
    <xf numFmtId="164" fontId="23" fillId="2" borderId="5" xfId="0" applyNumberFormat="1" applyFont="1" applyFill="1" applyBorder="1" applyAlignment="1" applyProtection="1">
      <alignment horizontal="left" indent="1"/>
      <protection hidden="1"/>
    </xf>
    <xf numFmtId="49" fontId="23" fillId="2" borderId="6" xfId="1" applyNumberFormat="1" applyFont="1" applyFill="1" applyBorder="1" applyAlignment="1" applyProtection="1">
      <alignment horizontal="left" indent="1"/>
      <protection hidden="1"/>
    </xf>
    <xf numFmtId="49" fontId="25" fillId="0" borderId="5" xfId="0" applyNumberFormat="1" applyFont="1" applyBorder="1" applyAlignment="1" applyProtection="1">
      <alignment horizontal="left" indent="1"/>
      <protection hidden="1"/>
    </xf>
    <xf numFmtId="166" fontId="1" fillId="0" borderId="2" xfId="0" applyNumberFormat="1" applyFont="1" applyBorder="1" applyAlignment="1" applyProtection="1">
      <alignment horizontal="right" wrapText="1" indent="1"/>
      <protection hidden="1"/>
    </xf>
    <xf numFmtId="49" fontId="13" fillId="0" borderId="5" xfId="0" applyNumberFormat="1" applyFont="1" applyBorder="1" applyAlignment="1" applyProtection="1">
      <alignment horizontal="center" indent="1"/>
      <protection locked="0"/>
    </xf>
    <xf numFmtId="1" fontId="13" fillId="0" borderId="5" xfId="0" applyNumberFormat="1" applyFont="1" applyBorder="1" applyAlignment="1" applyProtection="1">
      <alignment horizontal="left" indent="1"/>
      <protection locked="0"/>
    </xf>
    <xf numFmtId="165" fontId="13" fillId="0" borderId="5" xfId="0" applyNumberFormat="1" applyFont="1" applyBorder="1" applyAlignment="1" applyProtection="1">
      <alignment horizontal="center"/>
      <protection locked="0"/>
    </xf>
    <xf numFmtId="0" fontId="33" fillId="0" borderId="5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168" fontId="17" fillId="0" borderId="14" xfId="0" quotePrefix="1" applyNumberFormat="1" applyFont="1" applyBorder="1" applyAlignment="1" applyProtection="1">
      <alignment wrapText="1"/>
      <protection hidden="1"/>
    </xf>
    <xf numFmtId="49" fontId="3" fillId="0" borderId="0" xfId="0" applyNumberFormat="1" applyFont="1" applyAlignment="1" applyProtection="1">
      <alignment horizontal="center" indent="1"/>
      <protection hidden="1"/>
    </xf>
    <xf numFmtId="166" fontId="4" fillId="0" borderId="0" xfId="0" applyNumberFormat="1" applyFont="1" applyAlignment="1" applyProtection="1">
      <alignment horizontal="right" indent="1"/>
      <protection hidden="1"/>
    </xf>
    <xf numFmtId="0" fontId="2" fillId="0" borderId="0" xfId="0" applyFont="1" applyAlignment="1" applyProtection="1">
      <alignment horizontal="left"/>
      <protection hidden="1"/>
    </xf>
    <xf numFmtId="166" fontId="3" fillId="0" borderId="0" xfId="0" applyNumberFormat="1" applyFont="1" applyAlignment="1" applyProtection="1">
      <alignment horizontal="right" indent="1"/>
      <protection hidden="1"/>
    </xf>
    <xf numFmtId="0" fontId="0" fillId="0" borderId="0" xfId="0" applyAlignment="1">
      <alignment horizontal="center"/>
    </xf>
    <xf numFmtId="49" fontId="17" fillId="0" borderId="7" xfId="0" applyNumberFormat="1" applyFont="1" applyBorder="1" applyAlignment="1" applyProtection="1">
      <alignment horizontal="left" indent="1"/>
      <protection hidden="1"/>
    </xf>
    <xf numFmtId="49" fontId="17" fillId="0" borderId="5" xfId="0" applyNumberFormat="1" applyFont="1" applyBorder="1" applyAlignment="1">
      <alignment horizontal="center"/>
    </xf>
    <xf numFmtId="49" fontId="17" fillId="0" borderId="0" xfId="0" applyNumberFormat="1" applyFont="1" applyAlignment="1" applyProtection="1">
      <alignment horizontal="center" indent="1"/>
      <protection hidden="1"/>
    </xf>
    <xf numFmtId="49" fontId="35" fillId="0" borderId="5" xfId="0" applyNumberFormat="1" applyFont="1" applyBorder="1" applyAlignment="1" applyProtection="1">
      <alignment horizontal="center" wrapText="1" indent="1"/>
      <protection hidden="1"/>
    </xf>
    <xf numFmtId="166" fontId="17" fillId="0" borderId="38" xfId="0" quotePrefix="1" applyNumberFormat="1" applyFont="1" applyBorder="1" applyAlignment="1" applyProtection="1">
      <alignment horizontal="right" indent="1"/>
      <protection hidden="1"/>
    </xf>
    <xf numFmtId="164" fontId="17" fillId="8" borderId="8" xfId="0" applyNumberFormat="1" applyFont="1" applyFill="1" applyBorder="1" applyAlignment="1" applyProtection="1">
      <alignment horizontal="left" indent="1"/>
      <protection hidden="1"/>
    </xf>
    <xf numFmtId="49" fontId="17" fillId="0" borderId="0" xfId="0" applyNumberFormat="1" applyFont="1" applyAlignment="1">
      <alignment horizontal="center" vertical="center"/>
    </xf>
    <xf numFmtId="49" fontId="3" fillId="2" borderId="5" xfId="0" applyNumberFormat="1" applyFont="1" applyFill="1" applyBorder="1" applyAlignment="1" applyProtection="1">
      <alignment horizontal="right" indent="1"/>
      <protection hidden="1"/>
    </xf>
    <xf numFmtId="49" fontId="0" fillId="0" borderId="0" xfId="0" applyNumberFormat="1" applyAlignment="1" applyProtection="1">
      <alignment horizontal="right" indent="1"/>
      <protection hidden="1"/>
    </xf>
    <xf numFmtId="49" fontId="4" fillId="0" borderId="0" xfId="0" applyNumberFormat="1" applyFont="1" applyAlignment="1" applyProtection="1">
      <alignment horizontal="center" indent="1"/>
      <protection hidden="1"/>
    </xf>
    <xf numFmtId="49" fontId="17" fillId="0" borderId="39" xfId="0" quotePrefix="1" applyNumberFormat="1" applyFont="1" applyBorder="1" applyAlignment="1">
      <alignment wrapText="1"/>
    </xf>
    <xf numFmtId="49" fontId="17" fillId="0" borderId="11" xfId="0" quotePrefix="1" applyNumberFormat="1" applyFont="1" applyBorder="1" applyAlignment="1">
      <alignment wrapText="1"/>
    </xf>
    <xf numFmtId="49" fontId="17" fillId="0" borderId="14" xfId="0" quotePrefix="1" applyNumberFormat="1" applyFont="1" applyBorder="1" applyAlignment="1">
      <alignment wrapText="1"/>
    </xf>
    <xf numFmtId="49" fontId="4" fillId="0" borderId="0" xfId="0" applyNumberFormat="1" applyFont="1" applyAlignment="1" applyProtection="1">
      <alignment horizontal="right" indent="1"/>
      <protection hidden="1"/>
    </xf>
    <xf numFmtId="44" fontId="17" fillId="2" borderId="5" xfId="0" applyNumberFormat="1" applyFont="1" applyFill="1" applyBorder="1" applyProtection="1">
      <protection hidden="1"/>
    </xf>
    <xf numFmtId="49" fontId="3" fillId="2" borderId="5" xfId="0" applyNumberFormat="1" applyFont="1" applyFill="1" applyBorder="1" applyProtection="1">
      <protection hidden="1"/>
    </xf>
    <xf numFmtId="49" fontId="3" fillId="0" borderId="5" xfId="0" applyNumberFormat="1" applyFont="1" applyBorder="1" applyProtection="1">
      <protection hidden="1"/>
    </xf>
    <xf numFmtId="49" fontId="3" fillId="0" borderId="8" xfId="0" applyNumberFormat="1" applyFont="1" applyBorder="1" applyProtection="1">
      <protection hidden="1"/>
    </xf>
    <xf numFmtId="49" fontId="17" fillId="2" borderId="7" xfId="0" applyNumberFormat="1" applyFont="1" applyFill="1" applyBorder="1" applyAlignment="1" applyProtection="1">
      <alignment horizontal="left" indent="1"/>
      <protection hidden="1"/>
    </xf>
    <xf numFmtId="0" fontId="33" fillId="2" borderId="6" xfId="0" applyFont="1" applyFill="1" applyBorder="1" applyAlignment="1" applyProtection="1">
      <alignment horizontal="left" indent="1"/>
      <protection hidden="1"/>
    </xf>
    <xf numFmtId="0" fontId="29" fillId="2" borderId="8" xfId="0" applyFont="1" applyFill="1" applyBorder="1" applyAlignment="1" applyProtection="1">
      <alignment horizontal="left" indent="1"/>
      <protection hidden="1"/>
    </xf>
    <xf numFmtId="0" fontId="34" fillId="2" borderId="11" xfId="0" applyFont="1" applyFill="1" applyBorder="1" applyAlignment="1">
      <alignment wrapText="1"/>
    </xf>
    <xf numFmtId="49" fontId="18" fillId="2" borderId="11" xfId="0" applyNumberFormat="1" applyFont="1" applyFill="1" applyBorder="1" applyAlignment="1" applyProtection="1">
      <alignment horizontal="left" indent="1"/>
      <protection hidden="1"/>
    </xf>
    <xf numFmtId="49" fontId="18" fillId="2" borderId="4" xfId="0" applyNumberFormat="1" applyFont="1" applyFill="1" applyBorder="1" applyAlignment="1" applyProtection="1">
      <alignment horizontal="left" indent="1"/>
      <protection hidden="1"/>
    </xf>
    <xf numFmtId="49" fontId="17" fillId="2" borderId="9" xfId="1" applyNumberFormat="1" applyFont="1" applyFill="1" applyBorder="1" applyAlignment="1" applyProtection="1">
      <alignment horizontal="left" indent="1"/>
      <protection hidden="1"/>
    </xf>
    <xf numFmtId="49" fontId="17" fillId="0" borderId="4" xfId="0" applyNumberFormat="1" applyFont="1" applyBorder="1" applyAlignment="1" applyProtection="1">
      <alignment horizontal="left" indent="1"/>
      <protection hidden="1"/>
    </xf>
    <xf numFmtId="1" fontId="17" fillId="0" borderId="8" xfId="2" applyNumberFormat="1" applyFont="1" applyBorder="1" applyAlignment="1" applyProtection="1">
      <alignment horizontal="left" indent="1"/>
      <protection hidden="1"/>
    </xf>
    <xf numFmtId="165" fontId="17" fillId="0" borderId="8" xfId="2" applyNumberFormat="1" applyFont="1" applyBorder="1" applyAlignment="1" applyProtection="1">
      <alignment horizontal="center"/>
      <protection hidden="1"/>
    </xf>
    <xf numFmtId="49" fontId="3" fillId="0" borderId="5" xfId="0" applyNumberFormat="1" applyFont="1" applyBorder="1" applyAlignment="1" applyProtection="1">
      <alignment horizontal="right" indent="1"/>
      <protection hidden="1"/>
    </xf>
    <xf numFmtId="49" fontId="3" fillId="0" borderId="8" xfId="0" applyNumberFormat="1" applyFont="1" applyBorder="1" applyAlignment="1" applyProtection="1">
      <alignment horizontal="right" indent="1"/>
      <protection hidden="1"/>
    </xf>
    <xf numFmtId="49" fontId="13" fillId="0" borderId="4" xfId="0" applyNumberFormat="1" applyFont="1" applyBorder="1" applyAlignment="1" applyProtection="1">
      <alignment horizontal="left" indent="1"/>
      <protection hidden="1"/>
    </xf>
    <xf numFmtId="49" fontId="13" fillId="0" borderId="5" xfId="0" applyNumberFormat="1" applyFont="1" applyBorder="1" applyAlignment="1">
      <alignment horizontal="center"/>
    </xf>
    <xf numFmtId="0" fontId="29" fillId="0" borderId="7" xfId="0" applyFont="1" applyBorder="1" applyAlignment="1" applyProtection="1">
      <alignment horizontal="left" indent="1"/>
      <protection hidden="1"/>
    </xf>
    <xf numFmtId="1" fontId="0" fillId="0" borderId="11" xfId="0" applyNumberForma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49" fontId="26" fillId="0" borderId="9" xfId="1" applyNumberFormat="1" applyFont="1" applyFill="1" applyBorder="1" applyAlignment="1" applyProtection="1">
      <alignment horizontal="left" indent="1"/>
      <protection hidden="1"/>
    </xf>
    <xf numFmtId="49" fontId="17" fillId="0" borderId="8" xfId="2" applyNumberFormat="1" applyFont="1" applyBorder="1" applyAlignment="1" applyProtection="1">
      <alignment horizontal="left" indent="1"/>
      <protection hidden="1"/>
    </xf>
    <xf numFmtId="49" fontId="23" fillId="2" borderId="4" xfId="0" applyNumberFormat="1" applyFont="1" applyFill="1" applyBorder="1" applyAlignment="1" applyProtection="1">
      <alignment horizontal="left" indent="1"/>
      <protection hidden="1"/>
    </xf>
    <xf numFmtId="49" fontId="13" fillId="0" borderId="0" xfId="0" applyNumberFormat="1" applyFont="1" applyAlignment="1" applyProtection="1">
      <alignment horizontal="center" indent="1"/>
      <protection hidden="1"/>
    </xf>
    <xf numFmtId="0" fontId="38" fillId="0" borderId="5" xfId="0" applyFont="1" applyBorder="1"/>
    <xf numFmtId="168" fontId="17" fillId="2" borderId="14" xfId="0" quotePrefix="1" applyNumberFormat="1" applyFont="1" applyFill="1" applyBorder="1" applyAlignment="1">
      <alignment wrapText="1"/>
    </xf>
    <xf numFmtId="49" fontId="17" fillId="2" borderId="11" xfId="0" quotePrefix="1" applyNumberFormat="1" applyFont="1" applyFill="1" applyBorder="1" applyAlignment="1">
      <alignment wrapText="1"/>
    </xf>
    <xf numFmtId="49" fontId="3" fillId="2" borderId="2" xfId="0" applyNumberFormat="1" applyFont="1" applyFill="1" applyBorder="1" applyProtection="1">
      <protection hidden="1"/>
    </xf>
    <xf numFmtId="0" fontId="17" fillId="2" borderId="2" xfId="0" applyFont="1" applyFill="1" applyBorder="1" applyAlignment="1" applyProtection="1">
      <alignment horizontal="left" indent="1"/>
      <protection hidden="1"/>
    </xf>
    <xf numFmtId="168" fontId="35" fillId="0" borderId="38" xfId="0" quotePrefix="1" applyNumberFormat="1" applyFont="1" applyBorder="1" applyAlignment="1">
      <alignment wrapText="1"/>
    </xf>
    <xf numFmtId="168" fontId="17" fillId="0" borderId="0" xfId="0" quotePrefix="1" applyNumberFormat="1" applyFont="1" applyAlignment="1">
      <alignment wrapText="1"/>
    </xf>
    <xf numFmtId="49" fontId="35" fillId="0" borderId="8" xfId="0" applyNumberFormat="1" applyFont="1" applyBorder="1" applyAlignment="1" applyProtection="1">
      <alignment horizontal="left" indent="1"/>
      <protection hidden="1"/>
    </xf>
    <xf numFmtId="44" fontId="17" fillId="0" borderId="5" xfId="0" applyNumberFormat="1" applyFont="1" applyBorder="1" applyProtection="1">
      <protection hidden="1"/>
    </xf>
    <xf numFmtId="0" fontId="29" fillId="0" borderId="5" xfId="0" applyFont="1" applyBorder="1" applyAlignment="1" applyProtection="1">
      <alignment horizontal="left" wrapText="1" indent="1"/>
      <protection hidden="1"/>
    </xf>
    <xf numFmtId="49" fontId="29" fillId="0" borderId="6" xfId="0" applyNumberFormat="1" applyFont="1" applyBorder="1" applyAlignment="1" applyProtection="1">
      <alignment horizontal="left" indent="1"/>
      <protection hidden="1"/>
    </xf>
    <xf numFmtId="1" fontId="17" fillId="0" borderId="5" xfId="0" applyNumberFormat="1" applyFont="1" applyBorder="1" applyAlignment="1" applyProtection="1">
      <alignment horizontal="left" wrapText="1" indent="1"/>
      <protection hidden="1"/>
    </xf>
    <xf numFmtId="49" fontId="29" fillId="2" borderId="5" xfId="0" applyNumberFormat="1" applyFont="1" applyFill="1" applyBorder="1" applyAlignment="1" applyProtection="1">
      <alignment horizontal="left" indent="1"/>
      <protection hidden="1"/>
    </xf>
    <xf numFmtId="0" fontId="42" fillId="0" borderId="0" xfId="0" applyFont="1"/>
    <xf numFmtId="49" fontId="17" fillId="0" borderId="4" xfId="0" applyNumberFormat="1" applyFont="1" applyBorder="1" applyAlignment="1" applyProtection="1">
      <alignment horizontal="left" wrapText="1" indent="1"/>
      <protection hidden="1"/>
    </xf>
    <xf numFmtId="1" fontId="17" fillId="0" borderId="5" xfId="2" applyNumberFormat="1" applyFont="1" applyBorder="1" applyAlignment="1" applyProtection="1">
      <alignment horizontal="center" wrapText="1"/>
      <protection hidden="1"/>
    </xf>
    <xf numFmtId="49" fontId="39" fillId="2" borderId="5" xfId="0" applyNumberFormat="1" applyFont="1" applyFill="1" applyBorder="1" applyAlignment="1" applyProtection="1">
      <alignment horizontal="left" indent="1"/>
      <protection hidden="1"/>
    </xf>
    <xf numFmtId="49" fontId="27" fillId="2" borderId="6" xfId="1" applyNumberFormat="1" applyFont="1" applyFill="1" applyBorder="1" applyAlignment="1" applyProtection="1">
      <alignment horizontal="left" indent="1"/>
      <protection hidden="1"/>
    </xf>
    <xf numFmtId="49" fontId="43" fillId="0" borderId="5" xfId="0" applyNumberFormat="1" applyFont="1" applyBorder="1" applyAlignment="1" applyProtection="1">
      <alignment horizontal="left" indent="1"/>
      <protection hidden="1"/>
    </xf>
    <xf numFmtId="0" fontId="0" fillId="12" borderId="26" xfId="0" applyFill="1" applyBorder="1" applyAlignment="1">
      <alignment horizontal="center"/>
    </xf>
    <xf numFmtId="0" fontId="0" fillId="12" borderId="27" xfId="0" applyFill="1" applyBorder="1" applyAlignment="1">
      <alignment horizontal="center"/>
    </xf>
    <xf numFmtId="0" fontId="0" fillId="12" borderId="15" xfId="0" applyFill="1" applyBorder="1" applyAlignment="1">
      <alignment horizontal="center"/>
    </xf>
    <xf numFmtId="0" fontId="0" fillId="12" borderId="29" xfId="0" applyFill="1" applyBorder="1" applyAlignment="1">
      <alignment horizontal="center"/>
    </xf>
    <xf numFmtId="0" fontId="0" fillId="12" borderId="11" xfId="0" applyFill="1" applyBorder="1" applyAlignment="1">
      <alignment horizontal="center" wrapText="1"/>
    </xf>
    <xf numFmtId="0" fontId="21" fillId="12" borderId="11" xfId="0" applyFont="1" applyFill="1" applyBorder="1" applyAlignment="1">
      <alignment horizontal="center" wrapText="1"/>
    </xf>
    <xf numFmtId="0" fontId="0" fillId="12" borderId="11" xfId="0" applyFill="1" applyBorder="1" applyAlignment="1">
      <alignment horizontal="center"/>
    </xf>
    <xf numFmtId="0" fontId="0" fillId="12" borderId="25" xfId="0" applyFill="1" applyBorder="1" applyAlignment="1">
      <alignment horizontal="center"/>
    </xf>
    <xf numFmtId="0" fontId="0" fillId="12" borderId="23" xfId="0" applyFill="1" applyBorder="1" applyAlignment="1">
      <alignment horizontal="center"/>
    </xf>
    <xf numFmtId="0" fontId="0" fillId="12" borderId="24" xfId="0" applyFill="1" applyBorder="1" applyAlignment="1">
      <alignment horizontal="center"/>
    </xf>
    <xf numFmtId="0" fontId="0" fillId="12" borderId="28" xfId="0" applyFill="1" applyBorder="1" applyAlignment="1">
      <alignment horizontal="center"/>
    </xf>
  </cellXfs>
  <cellStyles count="3">
    <cellStyle name="Hyperlink" xfId="1" builtinId="8"/>
    <cellStyle name="Normal" xfId="0" builtinId="0"/>
    <cellStyle name="Normal 2" xfId="2" xr:uid="{3990AB8F-F25B-4927-A8AB-C2191EDFBA02}"/>
  </cellStyles>
  <dxfs count="38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7030A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7030A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auto="1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auto="1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auto="1"/>
        </patternFill>
      </fill>
      <alignment horizontal="center" vertical="bottom" textRotation="0" wrapText="1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7030A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righ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auto="1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auto="1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auto="1"/>
        </patternFill>
      </fill>
      <alignment horizontal="center" vertical="bottom" textRotation="0" wrapText="1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7030A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6" formatCode="&quot;$&quot;#,##0.00"/>
      <alignment horizontal="righ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right" vertical="bottom" textRotation="0" wrapText="0" relative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30" formatCode="@"/>
      <fill>
        <patternFill patternType="solid">
          <fgColor indexed="64"/>
          <bgColor rgb="FFFFFF00"/>
        </patternFill>
      </fill>
      <alignment horizontal="righ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ill>
        <patternFill patternType="solid">
          <fgColor rgb="FFFFFF00"/>
          <bgColor indexed="65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7030A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family val="1"/>
        <scheme val="none"/>
      </font>
      <numFmt numFmtId="164" formatCode="[&lt;=9999999]###\-####;\(###\)\ ###\-####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ill>
        <patternFill patternType="solid">
          <fgColor rgb="FFFFFF00"/>
          <bgColor indexed="65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7030A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7030A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ill>
        <patternFill patternType="solid">
          <fgColor rgb="FFFFFF00"/>
          <bgColor indexed="65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7030A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7030A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ill>
        <patternFill patternType="solid">
          <fgColor rgb="FFFFFF00"/>
          <bgColor indexed="65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7030A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ill>
        <patternFill patternType="solid">
          <fgColor rgb="FFFFFF00"/>
          <bgColor indexed="65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ill>
        <patternFill patternType="solid">
          <fgColor rgb="FFFFFF00"/>
          <bgColor indexed="65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7030A0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7030A0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7030A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7030A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6" formatCode="&quot;$&quot;#,##0.00"/>
      <alignment horizontal="righ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ill>
        <patternFill patternType="solid">
          <fgColor rgb="FFFFFF00"/>
          <bgColor indexed="65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relative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relative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30" formatCode="@"/>
      <alignment horizontal="center" vertical="bottom" textRotation="0" wrapText="0" indent="1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ill>
        <patternFill patternType="solid">
          <fgColor rgb="FFFFFF00"/>
          <bgColor indexed="65"/>
        </patternFill>
      </fill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ill>
        <patternFill patternType="solid">
          <fgColor rgb="FFFFFF00"/>
          <bgColor indexed="65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30" formatCode="@"/>
      <alignment horizontal="righ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ill>
        <patternFill patternType="solid">
          <fgColor rgb="FFFFFF00"/>
          <bgColor indexed="65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30" formatCode="@"/>
      <alignment horizontal="center" vertical="bottom" textRotation="0" wrapText="0" relativeIndent="-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ill>
        <patternFill patternType="solid">
          <fgColor rgb="FFFFFF00"/>
          <bgColor indexed="65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8" formatCode="_([$$-409]* #,##0.00_);_([$$-409]* \(#,##0.00\);_([$$-409]* &quot;-&quot;??_);_(@_)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/>
        <bottom style="thin">
          <color rgb="FF000000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right" vertical="bottom" textRotation="0" wrapText="0" relativeIndent="1" justifyLastLine="0" shrinkToFit="0" readingOrder="0"/>
      <border diagonalUp="0" diagonalDown="0">
        <left style="thin">
          <color indexed="64"/>
        </left>
        <right style="thin">
          <color rgb="FF000000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ill>
        <patternFill patternType="solid">
          <fgColor rgb="FFFFFF00"/>
          <bgColor indexed="65"/>
        </patternFill>
      </fill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rgb="FF000000"/>
          <bgColor rgb="FFFFFFFF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fill>
        <patternFill patternType="none"/>
      </fill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7030A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30" formatCode="@"/>
      <alignment horizontal="left" vertical="bottom" textRotation="0" wrapText="0" indent="1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ill>
        <patternFill patternType="solid">
          <fgColor rgb="FFFFFF00"/>
          <bgColor indexed="65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30" formatCode="@"/>
      <alignment horizontal="center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[&lt;=9999999]###\-####;\(###\)\ ###\-####"/>
      <alignment horizontal="center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30" formatCode="@"/>
      <alignment horizontal="center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30" formatCode="@"/>
      <alignment horizontal="center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center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6" formatCode="&quot;$&quot;#,##0.00"/>
      <alignment horizontal="center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6" formatCode="&quot;$&quot;#,##0.00"/>
      <alignment horizontal="center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7" formatCode="[$-F800]dddd\,\ mmmm\ dd\,\ 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5" formatCode="mm/dd/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" formatCode="0"/>
      <alignment horizontal="center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30" formatCode="@"/>
      <alignment horizontal="center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30" formatCode="@"/>
      <alignment horizontal="center" vertical="bottom" textRotation="0" wrapText="0" indent="1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ill>
        <patternFill patternType="solid">
          <fgColor rgb="FFFFFF00"/>
          <bgColor indexed="65"/>
        </patternFill>
      </fill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center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family val="1"/>
        <scheme val="none"/>
      </font>
      <numFmt numFmtId="164" formatCode="[&lt;=9999999]###\-####;\(###\)\ ###\-####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8" formatCode="_([$$-409]* #,##0.00_);_([$$-409]* \(#,##0.00\);_([$$-409]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8" formatCode="_([$$-409]* #,##0.00_);_([$$-409]* \(#,##0.00\);_([$$-409]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7030A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30" formatCode="@"/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[&lt;=9999999]###\-####;\(###\)\ ###\-####"/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30" formatCode="@"/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30" formatCode="@"/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6" formatCode="&quot;$&quot;#,##0.00"/>
      <alignment horizontal="righ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6" formatCode="&quot;$&quot;#,##0.00"/>
      <alignment horizontal="righ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7" formatCode="[$-F800]dddd\,\ mmmm\ dd\,\ 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5" formatCode="mm/dd/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" formatCode="0"/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30" formatCode="@"/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30" formatCode="@"/>
      <alignment horizontal="left" vertical="bottom" textRotation="0" wrapText="0" indent="1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family val="1"/>
        <scheme val="none"/>
      </font>
      <numFmt numFmtId="164" formatCode="[&lt;=9999999]###\-####;\(###\)\ ###\-####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7030A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8" formatCode="_([$$-409]* #,##0.00_);_([$$-409]* \(#,##0.00\);_([$$-409]* &quot;-&quot;??_);_(@_)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8" formatCode="_([$$-409]* #,##0.00_);_([$$-409]* \(#,##0.00\);_([$$-409]* &quot;-&quot;??_);_(@_)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auto="1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auto="1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ill>
        <patternFill patternType="solid">
          <fgColor rgb="FFFFFF00"/>
          <bgColor indexed="65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auto="1"/>
        </patternFill>
      </fill>
      <alignment horizontal="center" vertical="bottom" textRotation="0" wrapText="1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7030A0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auto="1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auto="1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auto="1"/>
        </patternFill>
      </fill>
      <alignment horizontal="center" vertical="bottom" textRotation="0" wrapText="1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>
          <bgColor rgb="FF7030A0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[&lt;=9999999]###\-####;\(###\)\ ###\-####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6" formatCode="&quot;$&quot;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7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5" formatCode="mm/dd/yy;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1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64" formatCode="[&lt;=9999999]###\-####;\(###\)\ ###\-####"/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</dxfs>
  <tableStyles count="0" defaultTableStyle="TableStyleMedium9" defaultPivotStyle="PivotStyleLight16"/>
  <colors>
    <mruColors>
      <color rgb="FFD08DE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theme" Target="theme/theme1.xml"/><Relationship Id="rId186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styles" Target="styles.xml"/><Relationship Id="rId187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sheetMetadata" Target="metadata.xml"/><Relationship Id="rId18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0" Type="http://schemas.openxmlformats.org/officeDocument/2006/relationships/customXml" Target="../customXml/item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ohn Shupe" id="{1D312DF0-5BF3-46C1-B714-341F626EBDBE}" userId="" providerId=""/>
  <person displayName="Dallas Chilton" id="{02B88298-12A7-4650-A77C-B97D3B840143}" userId="" providerId="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81" xr:uid="{00000000-000C-0000-FFFF-FFFF00000000}" name="List1_216382" displayName="List1_216382" ref="B2:Q49" insertRowShift="1" totalsRowShown="0" headerRowDxfId="3894" dataDxfId="3892" headerRowBorderDxfId="3893" tableBorderDxfId="3891" totalsRowBorderDxfId="3890">
  <tableColumns count="16">
    <tableColumn id="2" xr3:uid="{00000000-0010-0000-0000-000002000000}" name="EQUIPMENT DESCRIPTION" dataDxfId="3889"/>
    <tableColumn id="3" xr3:uid="{00000000-0010-0000-0000-000003000000}" name="EQUIPMENT #" dataDxfId="3888"/>
    <tableColumn id="4" xr3:uid="{00000000-0010-0000-0000-000004000000}" name="P.O. " dataDxfId="3887"/>
    <tableColumn id="5" xr3:uid="{00000000-0010-0000-0000-000005000000}" name="START DATE" dataDxfId="3886"/>
    <tableColumn id="6" xr3:uid="{00000000-0010-0000-0000-000006000000}" name="PROJECTED FINISH DATE" dataDxfId="3885">
      <calculatedColumnFormula>IF(E3&lt;&gt;"",E3+(G3*H3),"")</calculatedColumnFormula>
    </tableColumn>
    <tableColumn id="7" xr3:uid="{00000000-0010-0000-0000-000007000000}" name="DURATION" dataDxfId="3884"/>
    <tableColumn id="8" xr3:uid="{00000000-0010-0000-0000-000008000000}" name="BILLING CYCLE (DAYS)" dataDxfId="3883"/>
    <tableColumn id="9" xr3:uid="{00000000-0010-0000-0000-000009000000}" name="BILLING CYCLE RENT" dataDxfId="3882">
      <calculatedColumnFormula>IF(G3&lt;&gt;"",(J3/G3),"")</calculatedColumnFormula>
    </tableColumn>
    <tableColumn id="13" xr3:uid="{00000000-0010-0000-0000-00000D000000}" name="TOTAL" dataDxfId="3881"/>
    <tableColumn id="14" xr3:uid="{00000000-0010-0000-0000-00000E000000}" name="RETURN  CONFIRMATION NUMBER, DATE, CONTACT" dataDxfId="3880"/>
    <tableColumn id="15" xr3:uid="{00000000-0010-0000-0000-00000F000000}" name="VENDOR" dataDxfId="3879"/>
    <tableColumn id="16" xr3:uid="{00000000-0010-0000-0000-000010000000}" name="CONTACT" dataDxfId="3878"/>
    <tableColumn id="17" xr3:uid="{00000000-0010-0000-0000-000011000000}" name="BUSINESS #" dataDxfId="3877"/>
    <tableColumn id="18" xr3:uid="{00000000-0010-0000-0000-000012000000}" name="MOBILE #" dataDxfId="3876"/>
    <tableColumn id="19" xr3:uid="{00000000-0010-0000-0000-000013000000}" name="FAX #" dataDxfId="3875"/>
    <tableColumn id="20" xr3:uid="{00000000-0010-0000-0000-000014000000}" name="EMAIL" dataDxfId="387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84" xr:uid="{00000000-000C-0000-FFFF-FFFF01000000}" name="List1_216885" displayName="List1_216885" ref="B2:Q31" insertRowShift="1" totalsRowShown="0" headerRowDxfId="3873" dataDxfId="3871" headerRowBorderDxfId="3872" tableBorderDxfId="3870" totalsRowBorderDxfId="3869">
  <tableColumns count="16">
    <tableColumn id="2" xr3:uid="{00000000-0010-0000-0100-000002000000}" name="EQUIPMENT DESCRIPTION" dataDxfId="3868"/>
    <tableColumn id="3" xr3:uid="{00000000-0010-0000-0100-000003000000}" name="EQUIPMENT #" dataDxfId="3867"/>
    <tableColumn id="4" xr3:uid="{00000000-0010-0000-0100-000004000000}" name="P.O. " dataDxfId="3866"/>
    <tableColumn id="5" xr3:uid="{00000000-0010-0000-0100-000005000000}" name="START DATE" dataDxfId="3865"/>
    <tableColumn id="6" xr3:uid="{00000000-0010-0000-0100-000006000000}" name="PROJECTED FINISH DATE" dataDxfId="3864">
      <calculatedColumnFormula>IF(E3&lt;&gt;"",E3+(G3*H3),"")</calculatedColumnFormula>
    </tableColumn>
    <tableColumn id="7" xr3:uid="{00000000-0010-0000-0100-000007000000}" name="DURATION" dataDxfId="3863"/>
    <tableColumn id="8" xr3:uid="{00000000-0010-0000-0100-000008000000}" name="BILLING CYCLE (DAYS)" dataDxfId="3862"/>
    <tableColumn id="9" xr3:uid="{00000000-0010-0000-0100-000009000000}" name="BILLING CYCLE RENT" dataDxfId="3861">
      <calculatedColumnFormula>IF(G3&lt;&gt;"",(J3/G3),"")</calculatedColumnFormula>
    </tableColumn>
    <tableColumn id="13" xr3:uid="{00000000-0010-0000-0100-00000D000000}" name="TOTAL" dataDxfId="3860"/>
    <tableColumn id="14" xr3:uid="{00000000-0010-0000-0100-00000E000000}" name="RETURN  CONFIRMATION NUMBER, DATE, CONTACT" dataDxfId="3859"/>
    <tableColumn id="15" xr3:uid="{00000000-0010-0000-0100-00000F000000}" name="VENDOR" dataDxfId="3858"/>
    <tableColumn id="16" xr3:uid="{00000000-0010-0000-0100-000010000000}" name="CONTACT" dataDxfId="3857"/>
    <tableColumn id="17" xr3:uid="{00000000-0010-0000-0100-000011000000}" name="BUSINESS #" dataDxfId="3856"/>
    <tableColumn id="18" xr3:uid="{00000000-0010-0000-0100-000012000000}" name="MOBILE #" dataDxfId="3855"/>
    <tableColumn id="19" xr3:uid="{00000000-0010-0000-0100-000013000000}" name="FAX #" dataDxfId="3854"/>
    <tableColumn id="20" xr3:uid="{00000000-0010-0000-0100-000014000000}" name="EMAIL" dataDxfId="3853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64" xr:uid="{00000000-000C-0000-FFFF-FFFF02000000}" name="List1_217265" displayName="List1_217265" ref="B2:Q31" insertRowShift="1" totalsRowShown="0" headerRowDxfId="3852" dataDxfId="3850" headerRowBorderDxfId="3851" tableBorderDxfId="3849" totalsRowBorderDxfId="3848">
  <tableColumns count="16">
    <tableColumn id="2" xr3:uid="{00000000-0010-0000-0200-000002000000}" name="EQUIPMENT DESCRIPTION" dataDxfId="3847"/>
    <tableColumn id="3" xr3:uid="{00000000-0010-0000-0200-000003000000}" name="EQUIPMENT #" dataDxfId="3846"/>
    <tableColumn id="4" xr3:uid="{00000000-0010-0000-0200-000004000000}" name="P.O. " dataDxfId="3845"/>
    <tableColumn id="5" xr3:uid="{00000000-0010-0000-0200-000005000000}" name="START DATE" dataDxfId="3844"/>
    <tableColumn id="6" xr3:uid="{00000000-0010-0000-0200-000006000000}" name="PROJECTED FINISH DATE" dataDxfId="3843">
      <calculatedColumnFormula>IF(E3&lt;&gt;"",E3+(G3*H3),"")</calculatedColumnFormula>
    </tableColumn>
    <tableColumn id="7" xr3:uid="{00000000-0010-0000-0200-000007000000}" name="DURATION" dataDxfId="3842"/>
    <tableColumn id="8" xr3:uid="{00000000-0010-0000-0200-000008000000}" name="BILLING CYCLE (DAYS)" dataDxfId="3841"/>
    <tableColumn id="9" xr3:uid="{00000000-0010-0000-0200-000009000000}" name="BILLING CYCLE RENT" dataDxfId="3840">
      <calculatedColumnFormula>IF(G3&lt;&gt;"",(J3/G3),"")</calculatedColumnFormula>
    </tableColumn>
    <tableColumn id="13" xr3:uid="{00000000-0010-0000-0200-00000D000000}" name="TOTAL" dataDxfId="3839"/>
    <tableColumn id="14" xr3:uid="{00000000-0010-0000-0200-00000E000000}" name="RETURN  CONFIRMATION NUMBER, DATE, CONTACT" dataDxfId="3838"/>
    <tableColumn id="15" xr3:uid="{00000000-0010-0000-0200-00000F000000}" name="VENDOR" dataDxfId="3837"/>
    <tableColumn id="16" xr3:uid="{00000000-0010-0000-0200-000010000000}" name="CONTACT" dataDxfId="3836"/>
    <tableColumn id="17" xr3:uid="{00000000-0010-0000-0200-000011000000}" name="BUSINESS #" dataDxfId="3835"/>
    <tableColumn id="18" xr3:uid="{00000000-0010-0000-0200-000012000000}" name="MOBILE #" dataDxfId="3834"/>
    <tableColumn id="19" xr3:uid="{00000000-0010-0000-0200-000013000000}" name="FAX #" dataDxfId="3833"/>
    <tableColumn id="20" xr3:uid="{00000000-0010-0000-0200-000014000000}" name="EMAIL" dataDxfId="3832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02" xr:uid="{00000000-000C-0000-FFFF-FFFF03000000}" name="List1_217503" displayName="List1_217503" ref="B2:Q30" insertRowShift="1" totalsRowShown="0" headerRowDxfId="3831" dataDxfId="3829" headerRowBorderDxfId="3830" tableBorderDxfId="3828" totalsRowBorderDxfId="3827">
  <tableColumns count="16">
    <tableColumn id="2" xr3:uid="{00000000-0010-0000-0300-000002000000}" name="EQUIPMENT DESCRIPTION" dataDxfId="3826"/>
    <tableColumn id="3" xr3:uid="{00000000-0010-0000-0300-000003000000}" name="EQUIPMENT #" dataDxfId="3825"/>
    <tableColumn id="4" xr3:uid="{00000000-0010-0000-0300-000004000000}" name="P.O. " dataDxfId="3824"/>
    <tableColumn id="5" xr3:uid="{00000000-0010-0000-0300-000005000000}" name="START DATE" dataDxfId="3823"/>
    <tableColumn id="6" xr3:uid="{00000000-0010-0000-0300-000006000000}" name="PROJECTED FINISH DATE" dataDxfId="3822">
      <calculatedColumnFormula>IF(E3&lt;&gt;"",E3+(G3*H3),"")</calculatedColumnFormula>
    </tableColumn>
    <tableColumn id="7" xr3:uid="{00000000-0010-0000-0300-000007000000}" name="DURATION" dataDxfId="3821"/>
    <tableColumn id="8" xr3:uid="{00000000-0010-0000-0300-000008000000}" name="BILLING CYCLE (DAYS)" dataDxfId="3820"/>
    <tableColumn id="9" xr3:uid="{00000000-0010-0000-0300-000009000000}" name="BILLING CYCLE RENT" dataDxfId="3819">
      <calculatedColumnFormula>IF(G3&lt;&gt;"",(J3/G3),"")</calculatedColumnFormula>
    </tableColumn>
    <tableColumn id="13" xr3:uid="{00000000-0010-0000-0300-00000D000000}" name="TOTAL" dataDxfId="3818"/>
    <tableColumn id="14" xr3:uid="{00000000-0010-0000-0300-00000E000000}" name="RETURN  CONFIRMATION NUMBER, DATE, CONTACT" dataDxfId="3817"/>
    <tableColumn id="15" xr3:uid="{00000000-0010-0000-0300-00000F000000}" name="VENDOR" dataDxfId="3816"/>
    <tableColumn id="16" xr3:uid="{00000000-0010-0000-0300-000010000000}" name="CONTACT" dataDxfId="3815"/>
    <tableColumn id="17" xr3:uid="{00000000-0010-0000-0300-000011000000}" name="BUSINESS #" dataDxfId="3814"/>
    <tableColumn id="18" xr3:uid="{00000000-0010-0000-0300-000012000000}" name="MOBILE #" dataDxfId="3813"/>
    <tableColumn id="19" xr3:uid="{00000000-0010-0000-0300-000013000000}" name="FAX #" dataDxfId="3812"/>
    <tableColumn id="20" xr3:uid="{00000000-0010-0000-0300-000014000000}" name="EMAIL" dataDxfId="3811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28" xr:uid="{00000000-000C-0000-FFFF-FFFF04000000}" name="List1_219229" displayName="List1_219229" ref="B2:Q30" insertRowShift="1" totalsRowShown="0" headerRowDxfId="3810" dataDxfId="3808" headerRowBorderDxfId="3809" tableBorderDxfId="3807" totalsRowBorderDxfId="3806">
  <tableColumns count="16">
    <tableColumn id="2" xr3:uid="{00000000-0010-0000-0400-000002000000}" name="EQUIPMENT DESCRIPTION" dataDxfId="3805"/>
    <tableColumn id="3" xr3:uid="{00000000-0010-0000-0400-000003000000}" name="EQUIPMENT #" dataDxfId="3804"/>
    <tableColumn id="4" xr3:uid="{00000000-0010-0000-0400-000004000000}" name="P.O. " dataDxfId="3803"/>
    <tableColumn id="5" xr3:uid="{00000000-0010-0000-0400-000005000000}" name="START DATE" dataDxfId="3802"/>
    <tableColumn id="6" xr3:uid="{00000000-0010-0000-0400-000006000000}" name="PROJECTED FINISH DATE" dataDxfId="3801">
      <calculatedColumnFormula>IF(E3&lt;&gt;"",E3+(G3*H3),"")</calculatedColumnFormula>
    </tableColumn>
    <tableColumn id="7" xr3:uid="{00000000-0010-0000-0400-000007000000}" name="DURATION" dataDxfId="3800"/>
    <tableColumn id="8" xr3:uid="{00000000-0010-0000-0400-000008000000}" name="BILLING CYCLE (DAYS)" dataDxfId="3799"/>
    <tableColumn id="9" xr3:uid="{00000000-0010-0000-0400-000009000000}" name="BILLING CYCLE RENT" dataDxfId="3798">
      <calculatedColumnFormula>IF(G3&lt;&gt;"",(J3/G3),"")</calculatedColumnFormula>
    </tableColumn>
    <tableColumn id="13" xr3:uid="{00000000-0010-0000-0400-00000D000000}" name="TOTAL" dataDxfId="3797"/>
    <tableColumn id="14" xr3:uid="{00000000-0010-0000-0400-00000E000000}" name="RETURN  CONFIRMATION NUMBER, DATE, CONTACT" dataDxfId="3796"/>
    <tableColumn id="15" xr3:uid="{00000000-0010-0000-0400-00000F000000}" name="VENDOR" dataDxfId="3795"/>
    <tableColumn id="16" xr3:uid="{00000000-0010-0000-0400-000010000000}" name="CONTACT" dataDxfId="3794"/>
    <tableColumn id="17" xr3:uid="{00000000-0010-0000-0400-000011000000}" name="BUSINESS #" dataDxfId="3793"/>
    <tableColumn id="18" xr3:uid="{00000000-0010-0000-0400-000012000000}" name="MOBILE #" dataDxfId="3792"/>
    <tableColumn id="19" xr3:uid="{00000000-0010-0000-0400-000013000000}" name="FAX #" dataDxfId="3791"/>
    <tableColumn id="20" xr3:uid="{00000000-0010-0000-0400-000014000000}" name="EMAIL" dataDxfId="3790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37" xr:uid="{00000000-000C-0000-FFFF-FFFF05000000}" name="List1_219438" displayName="List1_219438" ref="B2:Q28" insertRowShift="1" totalsRowShown="0" headerRowDxfId="3789" dataDxfId="3787" headerRowBorderDxfId="3788" tableBorderDxfId="3786" totalsRowBorderDxfId="3785">
  <tableColumns count="16">
    <tableColumn id="2" xr3:uid="{00000000-0010-0000-0500-000002000000}" name="EQUIPMENT DESCRIPTION" dataDxfId="3784"/>
    <tableColumn id="3" xr3:uid="{00000000-0010-0000-0500-000003000000}" name="EQUIPMENT #" dataDxfId="3783"/>
    <tableColumn id="4" xr3:uid="{00000000-0010-0000-0500-000004000000}" name="P.O. " dataDxfId="3782"/>
    <tableColumn id="5" xr3:uid="{00000000-0010-0000-0500-000005000000}" name="START DATE" dataDxfId="3781"/>
    <tableColumn id="6" xr3:uid="{00000000-0010-0000-0500-000006000000}" name="PROJECTED FINISH DATE" dataDxfId="3780">
      <calculatedColumnFormula>IF(E3&lt;&gt;"",E3+(G3*H3),"")</calculatedColumnFormula>
    </tableColumn>
    <tableColumn id="7" xr3:uid="{00000000-0010-0000-0500-000007000000}" name="DURATION" dataDxfId="3779"/>
    <tableColumn id="8" xr3:uid="{00000000-0010-0000-0500-000008000000}" name="BILLING CYCLE (DAYS)" dataDxfId="3778"/>
    <tableColumn id="9" xr3:uid="{00000000-0010-0000-0500-000009000000}" name="BILLING CYCLE RENT" dataDxfId="3777">
      <calculatedColumnFormula>IF(G3&lt;&gt;"",(J3/G3),"")</calculatedColumnFormula>
    </tableColumn>
    <tableColumn id="13" xr3:uid="{00000000-0010-0000-0500-00000D000000}" name="TOTAL" dataDxfId="3776"/>
    <tableColumn id="14" xr3:uid="{00000000-0010-0000-0500-00000E000000}" name="RETURN  CONFIRMATION NUMBER, DATE, CONTACT" dataDxfId="3775"/>
    <tableColumn id="15" xr3:uid="{00000000-0010-0000-0500-00000F000000}" name="VENDOR" dataDxfId="3774"/>
    <tableColumn id="16" xr3:uid="{00000000-0010-0000-0500-000010000000}" name="CONTACT" dataDxfId="3773"/>
    <tableColumn id="17" xr3:uid="{00000000-0010-0000-0500-000011000000}" name="BUSINESS #" dataDxfId="3772"/>
    <tableColumn id="18" xr3:uid="{00000000-0010-0000-0500-000012000000}" name="MOBILE #" dataDxfId="3771"/>
    <tableColumn id="19" xr3:uid="{00000000-0010-0000-0500-000013000000}" name="FAX #" dataDxfId="3770"/>
    <tableColumn id="20" xr3:uid="{00000000-0010-0000-0500-000014000000}" name="EMAIL" dataDxfId="3769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38" xr:uid="{00000000-000C-0000-FFFF-FFFF06000000}" name="List1_2194389439" displayName="List1_2194389439" ref="B2:Q44" insertRowShift="1" totalsRowShown="0" headerRowDxfId="3768" dataDxfId="3766" headerRowBorderDxfId="3767" tableBorderDxfId="3765" totalsRowBorderDxfId="3764">
  <tableColumns count="16">
    <tableColumn id="2" xr3:uid="{00000000-0010-0000-0600-000002000000}" name="EQUIPMENT DESCRIPTION" dataDxfId="3763"/>
    <tableColumn id="3" xr3:uid="{00000000-0010-0000-0600-000003000000}" name="EQUIPMENT #" dataDxfId="3762"/>
    <tableColumn id="4" xr3:uid="{00000000-0010-0000-0600-000004000000}" name="P.O. " dataDxfId="3761"/>
    <tableColumn id="5" xr3:uid="{00000000-0010-0000-0600-000005000000}" name="START DATE" dataDxfId="3760"/>
    <tableColumn id="6" xr3:uid="{00000000-0010-0000-0600-000006000000}" name="PROJECTED FINISH DATE" dataDxfId="3759">
      <calculatedColumnFormula>IF(E3&lt;&gt;"",E3+(G3*H3),"")</calculatedColumnFormula>
    </tableColumn>
    <tableColumn id="7" xr3:uid="{00000000-0010-0000-0600-000007000000}" name="DURATION" dataDxfId="3758"/>
    <tableColumn id="8" xr3:uid="{00000000-0010-0000-0600-000008000000}" name="BILLING CYCLE (DAYS)" dataDxfId="3757"/>
    <tableColumn id="9" xr3:uid="{00000000-0010-0000-0600-000009000000}" name="BILLING CYCLE RENT" dataDxfId="3756">
      <calculatedColumnFormula>IF(G3&lt;&gt;"",(J3/G3),"")</calculatedColumnFormula>
    </tableColumn>
    <tableColumn id="13" xr3:uid="{00000000-0010-0000-0600-00000D000000}" name="TOTAL" dataDxfId="3755"/>
    <tableColumn id="14" xr3:uid="{00000000-0010-0000-0600-00000E000000}" name="RETURN  CONFIRMATION NUMBER, DATE, CONTACT" dataDxfId="3754"/>
    <tableColumn id="15" xr3:uid="{00000000-0010-0000-0600-00000F000000}" name="VENDOR" dataDxfId="3753"/>
    <tableColumn id="16" xr3:uid="{00000000-0010-0000-0600-000010000000}" name="CONTACT" dataDxfId="3752"/>
    <tableColumn id="17" xr3:uid="{00000000-0010-0000-0600-000011000000}" name="BUSINESS #" dataDxfId="3751"/>
    <tableColumn id="18" xr3:uid="{00000000-0010-0000-0600-000012000000}" name="MOBILE #" dataDxfId="3750"/>
    <tableColumn id="19" xr3:uid="{00000000-0010-0000-0600-000013000000}" name="FAX #" dataDxfId="3749"/>
    <tableColumn id="20" xr3:uid="{00000000-0010-0000-0600-000014000000}" name="EMAIL" dataDxfId="3748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22" xr:uid="{00000000-000C-0000-FFFF-FFFF07000000}" name="List1_2110523" displayName="List1_2110523" ref="B2:Q30" insertRowShift="1" totalsRowShown="0" headerRowDxfId="3747" dataDxfId="3745" headerRowBorderDxfId="3746" tableBorderDxfId="3744" totalsRowBorderDxfId="3743">
  <tableColumns count="16">
    <tableColumn id="2" xr3:uid="{00000000-0010-0000-0700-000002000000}" name="EQUIPMENT DESCRIPTION" dataDxfId="3742"/>
    <tableColumn id="3" xr3:uid="{00000000-0010-0000-0700-000003000000}" name="EQUIPMENT #" dataDxfId="3741"/>
    <tableColumn id="4" xr3:uid="{00000000-0010-0000-0700-000004000000}" name="P.O. " dataDxfId="3740"/>
    <tableColumn id="5" xr3:uid="{00000000-0010-0000-0700-000005000000}" name="START DATE" dataDxfId="3739"/>
    <tableColumn id="6" xr3:uid="{00000000-0010-0000-0700-000006000000}" name="PROJECTED FINISH DATE" dataDxfId="3738">
      <calculatedColumnFormula>IF(E3&lt;&gt;"",E3+(G3*H3),"")</calculatedColumnFormula>
    </tableColumn>
    <tableColumn id="7" xr3:uid="{00000000-0010-0000-0700-000007000000}" name="DURATION" dataDxfId="3737"/>
    <tableColumn id="8" xr3:uid="{00000000-0010-0000-0700-000008000000}" name="BILLING CYCLE (DAYS)" dataDxfId="3736"/>
    <tableColumn id="9" xr3:uid="{00000000-0010-0000-0700-000009000000}" name="BILLING CYCLE RENT" dataDxfId="3735">
      <calculatedColumnFormula>IF(G3&lt;&gt;"",(J3/G3),"")</calculatedColumnFormula>
    </tableColumn>
    <tableColumn id="13" xr3:uid="{00000000-0010-0000-0700-00000D000000}" name="TOTAL" dataDxfId="3734"/>
    <tableColumn id="14" xr3:uid="{00000000-0010-0000-0700-00000E000000}" name="RETURN  CONFIRMATION NUMBER, DATE, CONTACT" dataDxfId="3733"/>
    <tableColumn id="15" xr3:uid="{00000000-0010-0000-0700-00000F000000}" name="VENDOR" dataDxfId="3732"/>
    <tableColumn id="16" xr3:uid="{00000000-0010-0000-0700-000010000000}" name="CONTACT" dataDxfId="3731"/>
    <tableColumn id="17" xr3:uid="{00000000-0010-0000-0700-000011000000}" name="BUSINESS #" dataDxfId="3730"/>
    <tableColumn id="18" xr3:uid="{00000000-0010-0000-0700-000012000000}" name="MOBILE #" dataDxfId="3729"/>
    <tableColumn id="19" xr3:uid="{00000000-0010-0000-0700-000013000000}" name="FAX #" dataDxfId="3728"/>
    <tableColumn id="20" xr3:uid="{00000000-0010-0000-0700-000014000000}" name="EMAIL" dataDxfId="3727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52" xr:uid="{00000000-000C-0000-FFFF-FFFF09000000}" name="List1_219853" displayName="List1_219853" ref="B2:Q33" insertRowShift="1" totalsRowShown="0" headerRowDxfId="3726" dataDxfId="3724" headerRowBorderDxfId="3725" tableBorderDxfId="3723" totalsRowBorderDxfId="3722">
  <tableColumns count="16">
    <tableColumn id="2" xr3:uid="{00000000-0010-0000-0900-000002000000}" name="EQUIPMENT DESCRIPTION" dataDxfId="3721"/>
    <tableColumn id="3" xr3:uid="{00000000-0010-0000-0900-000003000000}" name="EQUIPMENT #" dataDxfId="3720"/>
    <tableColumn id="4" xr3:uid="{00000000-0010-0000-0900-000004000000}" name="P.O. " dataDxfId="3719"/>
    <tableColumn id="5" xr3:uid="{00000000-0010-0000-0900-000005000000}" name="START DATE" dataDxfId="3718"/>
    <tableColumn id="6" xr3:uid="{00000000-0010-0000-0900-000006000000}" name="PROJECTED FINISH DATE" dataDxfId="3717">
      <calculatedColumnFormula>IF(E3&lt;&gt;"",E3+(G3*H3),"")</calculatedColumnFormula>
    </tableColumn>
    <tableColumn id="7" xr3:uid="{00000000-0010-0000-0900-000007000000}" name="DURATION" dataDxfId="3716"/>
    <tableColumn id="8" xr3:uid="{00000000-0010-0000-0900-000008000000}" name="BILLING CYCLE (DAYS)" dataDxfId="3715"/>
    <tableColumn id="9" xr3:uid="{00000000-0010-0000-0900-000009000000}" name="BILLING CYCLE RENT" dataDxfId="3714">
      <calculatedColumnFormula>IF(G3&lt;&gt;"",(J3/G3),"")</calculatedColumnFormula>
    </tableColumn>
    <tableColumn id="13" xr3:uid="{00000000-0010-0000-0900-00000D000000}" name="TOTAL" dataDxfId="3713"/>
    <tableColumn id="14" xr3:uid="{00000000-0010-0000-0900-00000E000000}" name="RETURN  CONFIRMATION NUMBER, DATE, CONTACT" dataDxfId="3712"/>
    <tableColumn id="15" xr3:uid="{00000000-0010-0000-0900-00000F000000}" name="VENDOR" dataDxfId="3711"/>
    <tableColumn id="16" xr3:uid="{00000000-0010-0000-0900-000010000000}" name="CONTACT" dataDxfId="3710"/>
    <tableColumn id="17" xr3:uid="{00000000-0010-0000-0900-000011000000}" name="BUSINESS #" dataDxfId="3709"/>
    <tableColumn id="18" xr3:uid="{00000000-0010-0000-0900-000012000000}" name="MOBILE #" dataDxfId="3708"/>
    <tableColumn id="19" xr3:uid="{00000000-0010-0000-0900-000013000000}" name="FAX #" dataDxfId="3707"/>
    <tableColumn id="20" xr3:uid="{00000000-0010-0000-0900-000014000000}" name="EMAIL" dataDxfId="3706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58" xr:uid="{00000000-000C-0000-FFFF-FFFF0A000000}" name="List1_219959" displayName="List1_219959" ref="B2:Q30" insertRowShift="1" totalsRowShown="0" headerRowDxfId="3705" dataDxfId="3703" headerRowBorderDxfId="3704" tableBorderDxfId="3702" totalsRowBorderDxfId="3701">
  <tableColumns count="16">
    <tableColumn id="2" xr3:uid="{00000000-0010-0000-0A00-000002000000}" name="EQUIPMENT DESCRIPTION" dataDxfId="3700"/>
    <tableColumn id="3" xr3:uid="{00000000-0010-0000-0A00-000003000000}" name="EQUIPMENT #" dataDxfId="3699"/>
    <tableColumn id="4" xr3:uid="{00000000-0010-0000-0A00-000004000000}" name="P.O. " dataDxfId="3698"/>
    <tableColumn id="5" xr3:uid="{00000000-0010-0000-0A00-000005000000}" name="START DATE" dataDxfId="3697"/>
    <tableColumn id="6" xr3:uid="{00000000-0010-0000-0A00-000006000000}" name="PROJECTED FINISH DATE" dataDxfId="3696">
      <calculatedColumnFormula>IF(E3&lt;&gt;"",E3+(G3*H3),"")</calculatedColumnFormula>
    </tableColumn>
    <tableColumn id="7" xr3:uid="{00000000-0010-0000-0A00-000007000000}" name="DURATION" dataDxfId="3695"/>
    <tableColumn id="8" xr3:uid="{00000000-0010-0000-0A00-000008000000}" name="BILLING CYCLE (DAYS)" dataDxfId="3694"/>
    <tableColumn id="9" xr3:uid="{00000000-0010-0000-0A00-000009000000}" name="BILLING CYCLE RENT" dataDxfId="3693">
      <calculatedColumnFormula>IF(G3&lt;&gt;"",(J3/G3),"")</calculatedColumnFormula>
    </tableColumn>
    <tableColumn id="13" xr3:uid="{00000000-0010-0000-0A00-00000D000000}" name="TOTAL" dataDxfId="3692"/>
    <tableColumn id="14" xr3:uid="{00000000-0010-0000-0A00-00000E000000}" name="RETURN  CONFIRMATION NUMBER, DATE, CONTACT" dataDxfId="3691"/>
    <tableColumn id="15" xr3:uid="{00000000-0010-0000-0A00-00000F000000}" name="VENDOR" dataDxfId="3690"/>
    <tableColumn id="16" xr3:uid="{00000000-0010-0000-0A00-000010000000}" name="CONTACT" dataDxfId="3689"/>
    <tableColumn id="17" xr3:uid="{00000000-0010-0000-0A00-000011000000}" name="BUSINESS #" dataDxfId="3688"/>
    <tableColumn id="18" xr3:uid="{00000000-0010-0000-0A00-000012000000}" name="MOBILE #" dataDxfId="3687"/>
    <tableColumn id="19" xr3:uid="{00000000-0010-0000-0A00-000013000000}" name="FAX #" dataDxfId="3686"/>
    <tableColumn id="20" xr3:uid="{00000000-0010-0000-0A00-000014000000}" name="EMAIL" dataDxfId="3685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59" xr:uid="{00000000-000C-0000-FFFF-FFFF0B000000}" name="List1_219960" displayName="List1_219960" ref="B2:Q30" insertRowShift="1" totalsRowShown="0" headerRowDxfId="3684" dataDxfId="3682" headerRowBorderDxfId="3683" tableBorderDxfId="3681" totalsRowBorderDxfId="3680">
  <tableColumns count="16">
    <tableColumn id="2" xr3:uid="{00000000-0010-0000-0B00-000002000000}" name="EQUIPMENT DESCRIPTION" dataDxfId="3679"/>
    <tableColumn id="3" xr3:uid="{00000000-0010-0000-0B00-000003000000}" name="EQUIPMENT #" dataDxfId="3678"/>
    <tableColumn id="4" xr3:uid="{00000000-0010-0000-0B00-000004000000}" name="P.O. " dataDxfId="3677"/>
    <tableColumn id="5" xr3:uid="{00000000-0010-0000-0B00-000005000000}" name="START DATE" dataDxfId="3676"/>
    <tableColumn id="6" xr3:uid="{00000000-0010-0000-0B00-000006000000}" name="PROJECTED FINISH DATE" dataDxfId="3675">
      <calculatedColumnFormula>IF(E3&lt;&gt;"",E3+(G3*H3),"")</calculatedColumnFormula>
    </tableColumn>
    <tableColumn id="7" xr3:uid="{00000000-0010-0000-0B00-000007000000}" name="DURATION" dataDxfId="3674"/>
    <tableColumn id="8" xr3:uid="{00000000-0010-0000-0B00-000008000000}" name="BILLING CYCLE (DAYS)" dataDxfId="3673"/>
    <tableColumn id="9" xr3:uid="{00000000-0010-0000-0B00-000009000000}" name="BILLING CYCLE RENT" dataDxfId="3672">
      <calculatedColumnFormula>IF(G3&lt;&gt;"",(J3/G3),"")</calculatedColumnFormula>
    </tableColumn>
    <tableColumn id="13" xr3:uid="{00000000-0010-0000-0B00-00000D000000}" name="TOTAL" dataDxfId="3671"/>
    <tableColumn id="14" xr3:uid="{00000000-0010-0000-0B00-00000E000000}" name="RETURN  CONFIRMATION NUMBER, DATE, CONTACT" dataDxfId="3670"/>
    <tableColumn id="15" xr3:uid="{00000000-0010-0000-0B00-00000F000000}" name="VENDOR" dataDxfId="3669"/>
    <tableColumn id="16" xr3:uid="{00000000-0010-0000-0B00-000010000000}" name="CONTACT" dataDxfId="3668"/>
    <tableColumn id="17" xr3:uid="{00000000-0010-0000-0B00-000011000000}" name="BUSINESS #" dataDxfId="3667"/>
    <tableColumn id="18" xr3:uid="{00000000-0010-0000-0B00-000012000000}" name="MOBILE #" dataDxfId="3666"/>
    <tableColumn id="19" xr3:uid="{00000000-0010-0000-0B00-000013000000}" name="FAX #" dataDxfId="3665"/>
    <tableColumn id="20" xr3:uid="{00000000-0010-0000-0B00-000014000000}" name="EMAIL" dataDxfId="3664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60" xr:uid="{00000000-000C-0000-FFFF-FFFF0C000000}" name="List1_219961" displayName="List1_219961" ref="B2:Q30" insertRowShift="1" totalsRowShown="0" headerRowDxfId="3663" dataDxfId="3661" headerRowBorderDxfId="3662" tableBorderDxfId="3660" totalsRowBorderDxfId="3659">
  <tableColumns count="16">
    <tableColumn id="2" xr3:uid="{00000000-0010-0000-0C00-000002000000}" name="EQUIPMENT DESCRIPTION" dataDxfId="3658"/>
    <tableColumn id="3" xr3:uid="{00000000-0010-0000-0C00-000003000000}" name="EQUIPMENT #" dataDxfId="3657"/>
    <tableColumn id="4" xr3:uid="{00000000-0010-0000-0C00-000004000000}" name="P.O. " dataDxfId="3656"/>
    <tableColumn id="5" xr3:uid="{00000000-0010-0000-0C00-000005000000}" name="START DATE" dataDxfId="3655"/>
    <tableColumn id="6" xr3:uid="{00000000-0010-0000-0C00-000006000000}" name="PROJECTED FINISH DATE" dataDxfId="3654">
      <calculatedColumnFormula>IF(E3&lt;&gt;"",E3+(G3*H3),"")</calculatedColumnFormula>
    </tableColumn>
    <tableColumn id="7" xr3:uid="{00000000-0010-0000-0C00-000007000000}" name="DURATION" dataDxfId="3653"/>
    <tableColumn id="8" xr3:uid="{00000000-0010-0000-0C00-000008000000}" name="BILLING CYCLE (DAYS)" dataDxfId="3652"/>
    <tableColumn id="9" xr3:uid="{00000000-0010-0000-0C00-000009000000}" name="BILLING CYCLE RENT" dataDxfId="3651">
      <calculatedColumnFormula>IF(G3&lt;&gt;"",(J3/G3),"")</calculatedColumnFormula>
    </tableColumn>
    <tableColumn id="13" xr3:uid="{00000000-0010-0000-0C00-00000D000000}" name="TOTAL" dataDxfId="3650"/>
    <tableColumn id="14" xr3:uid="{00000000-0010-0000-0C00-00000E000000}" name="RETURN  CONFIRMATION NUMBER, DATE, CONTACT" dataDxfId="3649"/>
    <tableColumn id="15" xr3:uid="{00000000-0010-0000-0C00-00000F000000}" name="VENDOR" dataDxfId="3648"/>
    <tableColumn id="16" xr3:uid="{00000000-0010-0000-0C00-000010000000}" name="CONTACT" dataDxfId="3647"/>
    <tableColumn id="17" xr3:uid="{00000000-0010-0000-0C00-000011000000}" name="BUSINESS #" dataDxfId="3646"/>
    <tableColumn id="18" xr3:uid="{00000000-0010-0000-0C00-000012000000}" name="MOBILE #" dataDxfId="3645"/>
    <tableColumn id="19" xr3:uid="{00000000-0010-0000-0C00-000013000000}" name="FAX #" dataDxfId="3644"/>
    <tableColumn id="20" xr3:uid="{00000000-0010-0000-0C00-000014000000}" name="EMAIL" dataDxfId="3643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61" xr:uid="{00000000-000C-0000-FFFF-FFFF0D000000}" name="List1_219962" displayName="List1_219962" ref="B2:Q39" insertRowShift="1" totalsRowShown="0" headerRowDxfId="3642" dataDxfId="3640" headerRowBorderDxfId="3641" tableBorderDxfId="3639" totalsRowBorderDxfId="3638">
  <tableColumns count="16">
    <tableColumn id="2" xr3:uid="{00000000-0010-0000-0D00-000002000000}" name="EQUIPMENT DESCRIPTION" dataDxfId="3637"/>
    <tableColumn id="3" xr3:uid="{00000000-0010-0000-0D00-000003000000}" name="EQUIPMENT #" dataDxfId="3636"/>
    <tableColumn id="4" xr3:uid="{00000000-0010-0000-0D00-000004000000}" name="P.O. " dataDxfId="3635"/>
    <tableColumn id="5" xr3:uid="{00000000-0010-0000-0D00-000005000000}" name="START DATE" dataDxfId="3634"/>
    <tableColumn id="6" xr3:uid="{00000000-0010-0000-0D00-000006000000}" name="PROJECTED FINISH DATE" dataDxfId="3633">
      <calculatedColumnFormula>IF(E3&lt;&gt;"",E3+(G3*H3),"")</calculatedColumnFormula>
    </tableColumn>
    <tableColumn id="7" xr3:uid="{00000000-0010-0000-0D00-000007000000}" name="DURATION" dataDxfId="3632"/>
    <tableColumn id="8" xr3:uid="{00000000-0010-0000-0D00-000008000000}" name="BILLING CYCLE (DAYS)" dataDxfId="3631"/>
    <tableColumn id="9" xr3:uid="{00000000-0010-0000-0D00-000009000000}" name="BILLING CYCLE RENT" dataDxfId="3630">
      <calculatedColumnFormula>IF(G3&lt;&gt;"",(J3/G3),"")</calculatedColumnFormula>
    </tableColumn>
    <tableColumn id="13" xr3:uid="{00000000-0010-0000-0D00-00000D000000}" name="TOTAL" dataDxfId="3629"/>
    <tableColumn id="14" xr3:uid="{00000000-0010-0000-0D00-00000E000000}" name="RETURN  CONFIRMATION NUMBER, DATE, CONTACT" dataDxfId="3628"/>
    <tableColumn id="15" xr3:uid="{00000000-0010-0000-0D00-00000F000000}" name="VENDOR" dataDxfId="3627"/>
    <tableColumn id="16" xr3:uid="{00000000-0010-0000-0D00-000010000000}" name="CONTACT" dataDxfId="3626"/>
    <tableColumn id="17" xr3:uid="{00000000-0010-0000-0D00-000011000000}" name="BUSINESS #" dataDxfId="3625"/>
    <tableColumn id="18" xr3:uid="{00000000-0010-0000-0D00-000012000000}" name="MOBILE #" dataDxfId="3624"/>
    <tableColumn id="19" xr3:uid="{00000000-0010-0000-0D00-000013000000}" name="FAX #" dataDxfId="3623"/>
    <tableColumn id="20" xr3:uid="{00000000-0010-0000-0D00-000014000000}" name="EMAIL" dataDxfId="3622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62" xr:uid="{00000000-000C-0000-FFFF-FFFF0E000000}" name="List1_219963" displayName="List1_219963" ref="B2:Q30" insertRowShift="1" totalsRowShown="0" headerRowDxfId="3621" dataDxfId="3619" headerRowBorderDxfId="3620" tableBorderDxfId="3618" totalsRowBorderDxfId="3617">
  <tableColumns count="16">
    <tableColumn id="2" xr3:uid="{00000000-0010-0000-0E00-000002000000}" name="EQUIPMENT DESCRIPTION" dataDxfId="3616"/>
    <tableColumn id="3" xr3:uid="{00000000-0010-0000-0E00-000003000000}" name="EQUIPMENT #" dataDxfId="3615"/>
    <tableColumn id="4" xr3:uid="{00000000-0010-0000-0E00-000004000000}" name="P.O. " dataDxfId="3614"/>
    <tableColumn id="5" xr3:uid="{00000000-0010-0000-0E00-000005000000}" name="START DATE" dataDxfId="3613"/>
    <tableColumn id="6" xr3:uid="{00000000-0010-0000-0E00-000006000000}" name="PROJECTED FINISH DATE" dataDxfId="3612">
      <calculatedColumnFormula>IF(E3&lt;&gt;"",E3+(G3*H3),"")</calculatedColumnFormula>
    </tableColumn>
    <tableColumn id="7" xr3:uid="{00000000-0010-0000-0E00-000007000000}" name="DURATION" dataDxfId="3611"/>
    <tableColumn id="8" xr3:uid="{00000000-0010-0000-0E00-000008000000}" name="BILLING CYCLE (DAYS)" dataDxfId="3610"/>
    <tableColumn id="9" xr3:uid="{00000000-0010-0000-0E00-000009000000}" name="BILLING CYCLE RENT" dataDxfId="3609">
      <calculatedColumnFormula>IF(G3&lt;&gt;"",(J3/G3),"")</calculatedColumnFormula>
    </tableColumn>
    <tableColumn id="13" xr3:uid="{00000000-0010-0000-0E00-00000D000000}" name="TOTAL" dataDxfId="3608"/>
    <tableColumn id="14" xr3:uid="{00000000-0010-0000-0E00-00000E000000}" name="RETURN  CONFIRMATION NUMBER, DATE, CONTACT" dataDxfId="3607"/>
    <tableColumn id="15" xr3:uid="{00000000-0010-0000-0E00-00000F000000}" name="VENDOR" dataDxfId="3606"/>
    <tableColumn id="16" xr3:uid="{00000000-0010-0000-0E00-000010000000}" name="CONTACT" dataDxfId="3605"/>
    <tableColumn id="17" xr3:uid="{00000000-0010-0000-0E00-000011000000}" name="BUSINESS #" dataDxfId="3604"/>
    <tableColumn id="18" xr3:uid="{00000000-0010-0000-0E00-000012000000}" name="MOBILE #" dataDxfId="3603"/>
    <tableColumn id="19" xr3:uid="{00000000-0010-0000-0E00-000013000000}" name="FAX #" dataDxfId="3602"/>
    <tableColumn id="20" xr3:uid="{00000000-0010-0000-0E00-000014000000}" name="EMAIL" dataDxfId="3601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06" xr:uid="{00000000-000C-0000-FFFF-FFFF10000000}" name="List1_2110407" displayName="List1_2110407" ref="B2:Q30" insertRowShift="1" totalsRowShown="0" headerRowDxfId="3600" dataDxfId="3598" headerRowBorderDxfId="3599" tableBorderDxfId="3597" totalsRowBorderDxfId="3596">
  <tableColumns count="16">
    <tableColumn id="2" xr3:uid="{00000000-0010-0000-1000-000002000000}" name="EQUIPMENT DESCRIPTION" dataDxfId="3595"/>
    <tableColumn id="3" xr3:uid="{00000000-0010-0000-1000-000003000000}" name="EQUIPMENT #" dataDxfId="3594"/>
    <tableColumn id="4" xr3:uid="{00000000-0010-0000-1000-000004000000}" name="P.O. " dataDxfId="3593"/>
    <tableColumn id="5" xr3:uid="{00000000-0010-0000-1000-000005000000}" name="START DATE" dataDxfId="3592"/>
    <tableColumn id="6" xr3:uid="{00000000-0010-0000-1000-000006000000}" name="PROJECTED FINISH DATE" dataDxfId="3591">
      <calculatedColumnFormula>IF(E3&lt;&gt;"",E3+(G3*H3),"")</calculatedColumnFormula>
    </tableColumn>
    <tableColumn id="7" xr3:uid="{00000000-0010-0000-1000-000007000000}" name="DURATION" dataDxfId="3590"/>
    <tableColumn id="8" xr3:uid="{00000000-0010-0000-1000-000008000000}" name="BILLING CYCLE (DAYS)" dataDxfId="3589"/>
    <tableColumn id="9" xr3:uid="{00000000-0010-0000-1000-000009000000}" name="BILLING CYCLE RENT" dataDxfId="3588">
      <calculatedColumnFormula>IF(G3&lt;&gt;"",(J3/G3),"")</calculatedColumnFormula>
    </tableColumn>
    <tableColumn id="13" xr3:uid="{00000000-0010-0000-1000-00000D000000}" name="TOTAL" dataDxfId="3587"/>
    <tableColumn id="14" xr3:uid="{00000000-0010-0000-1000-00000E000000}" name="RETURN  CONFIRMATION NUMBER, DATE, CONTACT" dataDxfId="3586"/>
    <tableColumn id="15" xr3:uid="{00000000-0010-0000-1000-00000F000000}" name="VENDOR" dataDxfId="3585"/>
    <tableColumn id="16" xr3:uid="{00000000-0010-0000-1000-000010000000}" name="CONTACT" dataDxfId="3584"/>
    <tableColumn id="17" xr3:uid="{00000000-0010-0000-1000-000011000000}" name="BUSINESS #" dataDxfId="3583"/>
    <tableColumn id="18" xr3:uid="{00000000-0010-0000-1000-000012000000}" name="MOBILE #" dataDxfId="3582"/>
    <tableColumn id="19" xr3:uid="{00000000-0010-0000-1000-000013000000}" name="FAX #" dataDxfId="3581"/>
    <tableColumn id="20" xr3:uid="{00000000-0010-0000-1000-000014000000}" name="EMAIL" dataDxfId="3580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07" xr:uid="{00000000-000C-0000-FFFF-FFFF11000000}" name="List1_2110408" displayName="List1_2110408" ref="B2:Q30" insertRowShift="1" totalsRowShown="0" headerRowDxfId="3579" dataDxfId="3577" headerRowBorderDxfId="3578" tableBorderDxfId="3576" totalsRowBorderDxfId="3575">
  <tableColumns count="16">
    <tableColumn id="2" xr3:uid="{00000000-0010-0000-1100-000002000000}" name="EQUIPMENT DESCRIPTION" dataDxfId="3574"/>
    <tableColumn id="3" xr3:uid="{00000000-0010-0000-1100-000003000000}" name="EQUIPMENT #" dataDxfId="3573"/>
    <tableColumn id="4" xr3:uid="{00000000-0010-0000-1100-000004000000}" name="P.O. " dataDxfId="3572"/>
    <tableColumn id="5" xr3:uid="{00000000-0010-0000-1100-000005000000}" name="START DATE" dataDxfId="3571"/>
    <tableColumn id="6" xr3:uid="{00000000-0010-0000-1100-000006000000}" name="PROJECTED FINISH DATE" dataDxfId="3570">
      <calculatedColumnFormula>IF(E3&lt;&gt;"",E3+(G3*H3),"")</calculatedColumnFormula>
    </tableColumn>
    <tableColumn id="7" xr3:uid="{00000000-0010-0000-1100-000007000000}" name="DURATION" dataDxfId="3569"/>
    <tableColumn id="8" xr3:uid="{00000000-0010-0000-1100-000008000000}" name="BILLING CYCLE (DAYS)" dataDxfId="3568"/>
    <tableColumn id="9" xr3:uid="{00000000-0010-0000-1100-000009000000}" name="BILLING CYCLE RENT" dataDxfId="3567">
      <calculatedColumnFormula>IF(G3&lt;&gt;"",(J3/G3),"")</calculatedColumnFormula>
    </tableColumn>
    <tableColumn id="13" xr3:uid="{00000000-0010-0000-1100-00000D000000}" name="TOTAL" dataDxfId="3566"/>
    <tableColumn id="14" xr3:uid="{00000000-0010-0000-1100-00000E000000}" name="RETURN  CONFIRMATION NUMBER, DATE, CONTACT" dataDxfId="3565"/>
    <tableColumn id="15" xr3:uid="{00000000-0010-0000-1100-00000F000000}" name="VENDOR" dataDxfId="3564"/>
    <tableColumn id="16" xr3:uid="{00000000-0010-0000-1100-000010000000}" name="CONTACT" dataDxfId="3563"/>
    <tableColumn id="17" xr3:uid="{00000000-0010-0000-1100-000011000000}" name="BUSINESS #" dataDxfId="3562"/>
    <tableColumn id="18" xr3:uid="{00000000-0010-0000-1100-000012000000}" name="MOBILE #" dataDxfId="3561"/>
    <tableColumn id="19" xr3:uid="{00000000-0010-0000-1100-000013000000}" name="FAX #" dataDxfId="3560"/>
    <tableColumn id="20" xr3:uid="{00000000-0010-0000-1100-000014000000}" name="EMAIL" dataDxfId="3559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80" xr:uid="{00000000-000C-0000-FFFF-FFFF12000000}" name="List1_2111681" displayName="List1_2111681" ref="B2:Q33" insertRowShift="1" totalsRowShown="0" headerRowDxfId="3558" dataDxfId="3556" headerRowBorderDxfId="3557" tableBorderDxfId="3555" totalsRowBorderDxfId="3554">
  <tableColumns count="16">
    <tableColumn id="2" xr3:uid="{00000000-0010-0000-1200-000002000000}" name="EQUIPMENT DESCRIPTION" dataDxfId="3553"/>
    <tableColumn id="3" xr3:uid="{00000000-0010-0000-1200-000003000000}" name="EQUIPMENT #" dataDxfId="3552"/>
    <tableColumn id="4" xr3:uid="{00000000-0010-0000-1200-000004000000}" name="P.O. " dataDxfId="3551"/>
    <tableColumn id="5" xr3:uid="{00000000-0010-0000-1200-000005000000}" name="START DATE" dataDxfId="3550"/>
    <tableColumn id="6" xr3:uid="{00000000-0010-0000-1200-000006000000}" name="PROJECTED FINISH DATE" dataDxfId="3549">
      <calculatedColumnFormula>IF(E3&lt;&gt;"",E3+(G3*H3),"")</calculatedColumnFormula>
    </tableColumn>
    <tableColumn id="7" xr3:uid="{00000000-0010-0000-1200-000007000000}" name="DURATION" dataDxfId="3548"/>
    <tableColumn id="8" xr3:uid="{00000000-0010-0000-1200-000008000000}" name="BILLING CYCLE (DAYS)" dataDxfId="3547"/>
    <tableColumn id="9" xr3:uid="{00000000-0010-0000-1200-000009000000}" name="BILLING CYCLE RENT" dataDxfId="3546">
      <calculatedColumnFormula>IF(G3&lt;&gt;"",(J3/G3),"")</calculatedColumnFormula>
    </tableColumn>
    <tableColumn id="13" xr3:uid="{00000000-0010-0000-1200-00000D000000}" name="TOTAL" dataDxfId="3545"/>
    <tableColumn id="14" xr3:uid="{00000000-0010-0000-1200-00000E000000}" name="RETURN  CONFIRMATION NUMBER, DATE, CONTACT" dataDxfId="3544"/>
    <tableColumn id="15" xr3:uid="{00000000-0010-0000-1200-00000F000000}" name="VENDOR" dataDxfId="3543"/>
    <tableColumn id="16" xr3:uid="{00000000-0010-0000-1200-000010000000}" name="CONTACT" dataDxfId="3542"/>
    <tableColumn id="17" xr3:uid="{00000000-0010-0000-1200-000011000000}" name="BUSINESS #" dataDxfId="3541"/>
    <tableColumn id="18" xr3:uid="{00000000-0010-0000-1200-000012000000}" name="MOBILE #" dataDxfId="3540"/>
    <tableColumn id="19" xr3:uid="{00000000-0010-0000-1200-000013000000}" name="FAX #" dataDxfId="3539"/>
    <tableColumn id="20" xr3:uid="{00000000-0010-0000-1200-000014000000}" name="EMAIL" dataDxfId="3538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79" xr:uid="{00000000-000C-0000-FFFF-FFFF13000000}" name="List1_2110980" displayName="List1_2110980" ref="B2:Q30" insertRowShift="1" totalsRowShown="0" headerRowDxfId="3537" dataDxfId="3535" headerRowBorderDxfId="3536" tableBorderDxfId="3534" totalsRowBorderDxfId="3533">
  <tableColumns count="16">
    <tableColumn id="2" xr3:uid="{00000000-0010-0000-1300-000002000000}" name="EQUIPMENT DESCRIPTION" dataDxfId="3532"/>
    <tableColumn id="3" xr3:uid="{00000000-0010-0000-1300-000003000000}" name="EQUIPMENT #" dataDxfId="3531"/>
    <tableColumn id="4" xr3:uid="{00000000-0010-0000-1300-000004000000}" name="P.O. " dataDxfId="3530"/>
    <tableColumn id="5" xr3:uid="{00000000-0010-0000-1300-000005000000}" name="START DATE" dataDxfId="3529"/>
    <tableColumn id="6" xr3:uid="{00000000-0010-0000-1300-000006000000}" name="PROJECTED FINISH DATE" dataDxfId="3528">
      <calculatedColumnFormula>IF(E3&lt;&gt;"",E3+(G3*H3),"")</calculatedColumnFormula>
    </tableColumn>
    <tableColumn id="7" xr3:uid="{00000000-0010-0000-1300-000007000000}" name="DURATION" dataDxfId="3527"/>
    <tableColumn id="8" xr3:uid="{00000000-0010-0000-1300-000008000000}" name="BILLING CYCLE (DAYS)" dataDxfId="3526"/>
    <tableColumn id="9" xr3:uid="{00000000-0010-0000-1300-000009000000}" name="BILLING CYCLE RENT" dataDxfId="3525">
      <calculatedColumnFormula>IF(G3&lt;&gt;"",(J3/G3),"")</calculatedColumnFormula>
    </tableColumn>
    <tableColumn id="13" xr3:uid="{00000000-0010-0000-1300-00000D000000}" name="TOTAL" dataDxfId="3524"/>
    <tableColumn id="14" xr3:uid="{00000000-0010-0000-1300-00000E000000}" name="RETURN  CONFIRMATION NUMBER, DATE, CONTACT" dataDxfId="3523"/>
    <tableColumn id="15" xr3:uid="{00000000-0010-0000-1300-00000F000000}" name="VENDOR" dataDxfId="3522"/>
    <tableColumn id="16" xr3:uid="{00000000-0010-0000-1300-000010000000}" name="CONTACT" dataDxfId="3521"/>
    <tableColumn id="17" xr3:uid="{00000000-0010-0000-1300-000011000000}" name="BUSINESS #" dataDxfId="3520"/>
    <tableColumn id="18" xr3:uid="{00000000-0010-0000-1300-000012000000}" name="MOBILE #" dataDxfId="3519"/>
    <tableColumn id="19" xr3:uid="{00000000-0010-0000-1300-000013000000}" name="FAX #" dataDxfId="3518"/>
    <tableColumn id="20" xr3:uid="{00000000-0010-0000-1300-000014000000}" name="EMAIL" dataDxfId="3517"/>
  </tableColumns>
  <tableStyleInfo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10" xr:uid="{00000000-000C-0000-FFFF-FFFF14000000}" name="List1_2111211" displayName="List1_2111211" ref="B2:Q30" insertRowShift="1" totalsRowShown="0" headerRowDxfId="3516" dataDxfId="3514" headerRowBorderDxfId="3515" tableBorderDxfId="3513" totalsRowBorderDxfId="3512">
  <tableColumns count="16">
    <tableColumn id="2" xr3:uid="{00000000-0010-0000-1400-000002000000}" name="EQUIPMENT DESCRIPTION" dataDxfId="3511"/>
    <tableColumn id="3" xr3:uid="{00000000-0010-0000-1400-000003000000}" name="EQUIPMENT #" dataDxfId="3510"/>
    <tableColumn id="4" xr3:uid="{00000000-0010-0000-1400-000004000000}" name="P.O. " dataDxfId="3509"/>
    <tableColumn id="5" xr3:uid="{00000000-0010-0000-1400-000005000000}" name="START DATE" dataDxfId="3508"/>
    <tableColumn id="6" xr3:uid="{00000000-0010-0000-1400-000006000000}" name="PROJECTED FINISH DATE" dataDxfId="3507">
      <calculatedColumnFormula>IF(E3&lt;&gt;"",E3+(G3*H3),"")</calculatedColumnFormula>
    </tableColumn>
    <tableColumn id="7" xr3:uid="{00000000-0010-0000-1400-000007000000}" name="DURATION" dataDxfId="3506"/>
    <tableColumn id="8" xr3:uid="{00000000-0010-0000-1400-000008000000}" name="BILLING CYCLE (DAYS)" dataDxfId="3505"/>
    <tableColumn id="9" xr3:uid="{00000000-0010-0000-1400-000009000000}" name="BILLING CYCLE RENT" dataDxfId="3504">
      <calculatedColumnFormula>IF(G3&lt;&gt;"",(J3/G3),"")</calculatedColumnFormula>
    </tableColumn>
    <tableColumn id="13" xr3:uid="{00000000-0010-0000-1400-00000D000000}" name="TOTAL" dataDxfId="3503"/>
    <tableColumn id="14" xr3:uid="{00000000-0010-0000-1400-00000E000000}" name="RETURN  CONFIRMATION NUMBER, DATE, CONTACT" dataDxfId="3502"/>
    <tableColumn id="15" xr3:uid="{00000000-0010-0000-1400-00000F000000}" name="VENDOR" dataDxfId="3501"/>
    <tableColumn id="16" xr3:uid="{00000000-0010-0000-1400-000010000000}" name="CONTACT" dataDxfId="3500"/>
    <tableColumn id="17" xr3:uid="{00000000-0010-0000-1400-000011000000}" name="BUSINESS #" dataDxfId="3499"/>
    <tableColumn id="18" xr3:uid="{00000000-0010-0000-1400-000012000000}" name="MOBILE #" dataDxfId="3498"/>
    <tableColumn id="19" xr3:uid="{00000000-0010-0000-1400-000013000000}" name="FAX #" dataDxfId="3497"/>
    <tableColumn id="20" xr3:uid="{00000000-0010-0000-1400-000014000000}" name="EMAIL" dataDxfId="3496"/>
  </tableColumns>
  <tableStyleInfo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27" xr:uid="{00000000-000C-0000-FFFF-FFFF15000000}" name="List1_2111328" displayName="List1_2111328" ref="B2:Q30" insertRowShift="1" totalsRowShown="0" headerRowDxfId="3495" dataDxfId="3493" headerRowBorderDxfId="3494" tableBorderDxfId="3492" totalsRowBorderDxfId="3491">
  <tableColumns count="16">
    <tableColumn id="2" xr3:uid="{00000000-0010-0000-1500-000002000000}" name="EQUIPMENT DESCRIPTION" dataDxfId="3490"/>
    <tableColumn id="3" xr3:uid="{00000000-0010-0000-1500-000003000000}" name="EQUIPMENT #" dataDxfId="3489"/>
    <tableColumn id="4" xr3:uid="{00000000-0010-0000-1500-000004000000}" name="P.O. " dataDxfId="3488"/>
    <tableColumn id="5" xr3:uid="{00000000-0010-0000-1500-000005000000}" name="START DATE" dataDxfId="3487"/>
    <tableColumn id="6" xr3:uid="{00000000-0010-0000-1500-000006000000}" name="PROJECTED FINISH DATE" dataDxfId="3486">
      <calculatedColumnFormula>IF(E3&lt;&gt;"",E3+(G3*H3),"")</calculatedColumnFormula>
    </tableColumn>
    <tableColumn id="7" xr3:uid="{00000000-0010-0000-1500-000007000000}" name="DURATION" dataDxfId="3485"/>
    <tableColumn id="8" xr3:uid="{00000000-0010-0000-1500-000008000000}" name="BILLING CYCLE (DAYS)" dataDxfId="3484"/>
    <tableColumn id="9" xr3:uid="{00000000-0010-0000-1500-000009000000}" name="BILLING CYCLE RENT" dataDxfId="3483">
      <calculatedColumnFormula>IF(G3&lt;&gt;"",(J3/G3),"")</calculatedColumnFormula>
    </tableColumn>
    <tableColumn id="13" xr3:uid="{00000000-0010-0000-1500-00000D000000}" name="TOTAL" dataDxfId="3482"/>
    <tableColumn id="14" xr3:uid="{00000000-0010-0000-1500-00000E000000}" name="RETURN  CONFIRMATION NUMBER, DATE, CONTACT" dataDxfId="3481"/>
    <tableColumn id="15" xr3:uid="{00000000-0010-0000-1500-00000F000000}" name="VENDOR" dataDxfId="3480"/>
    <tableColumn id="16" xr3:uid="{00000000-0010-0000-1500-000010000000}" name="CONTACT" dataDxfId="3479"/>
    <tableColumn id="17" xr3:uid="{00000000-0010-0000-1500-000011000000}" name="BUSINESS #" dataDxfId="3478"/>
    <tableColumn id="18" xr3:uid="{00000000-0010-0000-1500-000012000000}" name="MOBILE #" dataDxfId="3477"/>
    <tableColumn id="19" xr3:uid="{00000000-0010-0000-1500-000013000000}" name="FAX #" dataDxfId="3476"/>
    <tableColumn id="20" xr3:uid="{00000000-0010-0000-1500-000014000000}" name="EMAIL" dataDxfId="3475"/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79" xr:uid="{00000000-000C-0000-FFFF-FFFF16000000}" name="List1_2111680" displayName="List1_2111680" ref="B2:Q30" insertRowShift="1" totalsRowShown="0" headerRowDxfId="3474" dataDxfId="3472" headerRowBorderDxfId="3473" tableBorderDxfId="3471" totalsRowBorderDxfId="3470">
  <tableColumns count="16">
    <tableColumn id="2" xr3:uid="{00000000-0010-0000-1600-000002000000}" name="EQUIPMENT DESCRIPTION" dataDxfId="3469"/>
    <tableColumn id="3" xr3:uid="{00000000-0010-0000-1600-000003000000}" name="EQUIPMENT #" dataDxfId="3468"/>
    <tableColumn id="4" xr3:uid="{00000000-0010-0000-1600-000004000000}" name="P.O. " dataDxfId="3467"/>
    <tableColumn id="5" xr3:uid="{00000000-0010-0000-1600-000005000000}" name="START DATE" dataDxfId="3466"/>
    <tableColumn id="6" xr3:uid="{00000000-0010-0000-1600-000006000000}" name="PROJECTED FINISH DATE" dataDxfId="3465">
      <calculatedColumnFormula>IF(E3&lt;&gt;"",E3+(G3*H3),"")</calculatedColumnFormula>
    </tableColumn>
    <tableColumn id="7" xr3:uid="{00000000-0010-0000-1600-000007000000}" name="DURATION" dataDxfId="3464"/>
    <tableColumn id="8" xr3:uid="{00000000-0010-0000-1600-000008000000}" name="BILLING CYCLE (DAYS)" dataDxfId="3463"/>
    <tableColumn id="9" xr3:uid="{00000000-0010-0000-1600-000009000000}" name="BILLING CYCLE RENT" dataDxfId="3462">
      <calculatedColumnFormula>IF(G3&lt;&gt;"",(J3/G3),"")</calculatedColumnFormula>
    </tableColumn>
    <tableColumn id="13" xr3:uid="{00000000-0010-0000-1600-00000D000000}" name="TOTAL" dataDxfId="3461"/>
    <tableColumn id="14" xr3:uid="{00000000-0010-0000-1600-00000E000000}" name="RETURN  CONFIRMATION NUMBER, DATE, CONTACT" dataDxfId="3460"/>
    <tableColumn id="15" xr3:uid="{00000000-0010-0000-1600-00000F000000}" name="VENDOR" dataDxfId="3459"/>
    <tableColumn id="16" xr3:uid="{00000000-0010-0000-1600-000010000000}" name="CONTACT" dataDxfId="3458"/>
    <tableColumn id="17" xr3:uid="{00000000-0010-0000-1600-000011000000}" name="BUSINESS #" dataDxfId="3457"/>
    <tableColumn id="18" xr3:uid="{00000000-0010-0000-1600-000012000000}" name="MOBILE #" dataDxfId="3456"/>
    <tableColumn id="19" xr3:uid="{00000000-0010-0000-1600-000013000000}" name="FAX #" dataDxfId="3455"/>
    <tableColumn id="20" xr3:uid="{00000000-0010-0000-1600-000014000000}" name="EMAIL" dataDxfId="3454"/>
  </tableColumns>
  <tableStyleInfo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41" xr:uid="{00000000-000C-0000-FFFF-FFFF17000000}" name="List1_2112042" displayName="List1_2112042" ref="B2:Q30" insertRowShift="1" totalsRowShown="0" headerRowDxfId="3453" dataDxfId="3451" headerRowBorderDxfId="3452" tableBorderDxfId="3450" totalsRowBorderDxfId="3449">
  <tableColumns count="16">
    <tableColumn id="2" xr3:uid="{00000000-0010-0000-1700-000002000000}" name="EQUIPMENT DESCRIPTION" dataDxfId="3448"/>
    <tableColumn id="3" xr3:uid="{00000000-0010-0000-1700-000003000000}" name="EQUIPMENT #" dataDxfId="3447"/>
    <tableColumn id="4" xr3:uid="{00000000-0010-0000-1700-000004000000}" name="P.O. " dataDxfId="3446"/>
    <tableColumn id="5" xr3:uid="{00000000-0010-0000-1700-000005000000}" name="START DATE" dataDxfId="3445"/>
    <tableColumn id="6" xr3:uid="{00000000-0010-0000-1700-000006000000}" name="PROJECTED FINISH DATE" dataDxfId="3444">
      <calculatedColumnFormula>IF(E3&lt;&gt;"",E3+(G3*H3),"")</calculatedColumnFormula>
    </tableColumn>
    <tableColumn id="7" xr3:uid="{00000000-0010-0000-1700-000007000000}" name="DURATION" dataDxfId="3443"/>
    <tableColumn id="8" xr3:uid="{00000000-0010-0000-1700-000008000000}" name="BILLING CYCLE (DAYS)" dataDxfId="3442"/>
    <tableColumn id="9" xr3:uid="{00000000-0010-0000-1700-000009000000}" name="BILLING CYCLE RENT" dataDxfId="3441">
      <calculatedColumnFormula>IF(G3&lt;&gt;"",(J3/G3),"")</calculatedColumnFormula>
    </tableColumn>
    <tableColumn id="13" xr3:uid="{00000000-0010-0000-1700-00000D000000}" name="TOTAL" dataDxfId="3440"/>
    <tableColumn id="14" xr3:uid="{00000000-0010-0000-1700-00000E000000}" name="RETURN  CONFIRMATION NUMBER, DATE, CONTACT" dataDxfId="3439"/>
    <tableColumn id="15" xr3:uid="{00000000-0010-0000-1700-00000F000000}" name="VENDOR" dataDxfId="3438"/>
    <tableColumn id="16" xr3:uid="{00000000-0010-0000-1700-000010000000}" name="CONTACT" dataDxfId="3437"/>
    <tableColumn id="17" xr3:uid="{00000000-0010-0000-1700-000011000000}" name="BUSINESS #" dataDxfId="3436"/>
    <tableColumn id="18" xr3:uid="{00000000-0010-0000-1700-000012000000}" name="MOBILE #" dataDxfId="3435"/>
    <tableColumn id="19" xr3:uid="{00000000-0010-0000-1700-000013000000}" name="FAX #" dataDxfId="3434"/>
    <tableColumn id="20" xr3:uid="{00000000-0010-0000-1700-000014000000}" name="EMAIL" dataDxfId="3433"/>
  </tableColumns>
  <tableStyleInfo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83" xr:uid="{00000000-000C-0000-FFFF-FFFF18000000}" name="List1_2112284" displayName="List1_2112284" ref="B2:Q33" insertRowShift="1" totalsRowShown="0" headerRowDxfId="3432" dataDxfId="3430" headerRowBorderDxfId="3431" tableBorderDxfId="3429" totalsRowBorderDxfId="3428">
  <tableColumns count="16">
    <tableColumn id="2" xr3:uid="{00000000-0010-0000-1800-000002000000}" name="EQUIPMENT DESCRIPTION" dataDxfId="3427"/>
    <tableColumn id="3" xr3:uid="{00000000-0010-0000-1800-000003000000}" name="EQUIPMENT #" dataDxfId="3426"/>
    <tableColumn id="4" xr3:uid="{00000000-0010-0000-1800-000004000000}" name="P.O. " dataDxfId="3425"/>
    <tableColumn id="5" xr3:uid="{00000000-0010-0000-1800-000005000000}" name="START DATE" dataDxfId="3424"/>
    <tableColumn id="6" xr3:uid="{00000000-0010-0000-1800-000006000000}" name="PROJECTED FINISH DATE" dataDxfId="3423">
      <calculatedColumnFormula>IF(E3&lt;&gt;"",E3+(G3*H3),"")</calculatedColumnFormula>
    </tableColumn>
    <tableColumn id="7" xr3:uid="{00000000-0010-0000-1800-000007000000}" name="DURATION" dataDxfId="3422"/>
    <tableColumn id="8" xr3:uid="{00000000-0010-0000-1800-000008000000}" name="BILLING CYCLE (DAYS)" dataDxfId="3421"/>
    <tableColumn id="9" xr3:uid="{00000000-0010-0000-1800-000009000000}" name="BILLING CYCLE RENT" dataDxfId="3420">
      <calculatedColumnFormula>IF(G3&lt;&gt;"",(J3/G3),"")</calculatedColumnFormula>
    </tableColumn>
    <tableColumn id="13" xr3:uid="{00000000-0010-0000-1800-00000D000000}" name="TOTAL" dataDxfId="3419"/>
    <tableColumn id="14" xr3:uid="{00000000-0010-0000-1800-00000E000000}" name="RETURN  CONFIRMATION NUMBER, DATE, CONTACT" dataDxfId="3418"/>
    <tableColumn id="15" xr3:uid="{00000000-0010-0000-1800-00000F000000}" name="VENDOR" dataDxfId="3417"/>
    <tableColumn id="16" xr3:uid="{00000000-0010-0000-1800-000010000000}" name="CONTACT" dataDxfId="3416"/>
    <tableColumn id="17" xr3:uid="{00000000-0010-0000-1800-000011000000}" name="BUSINESS #" dataDxfId="3415"/>
    <tableColumn id="18" xr3:uid="{00000000-0010-0000-1800-000012000000}" name="MOBILE #" dataDxfId="3414"/>
    <tableColumn id="19" xr3:uid="{00000000-0010-0000-1800-000013000000}" name="FAX #" dataDxfId="3413"/>
    <tableColumn id="20" xr3:uid="{00000000-0010-0000-1800-000014000000}" name="EMAIL" dataDxfId="3412"/>
  </tableColumns>
  <tableStyleInfo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78" xr:uid="{00000000-000C-0000-FFFF-FFFF19000000}" name="List1_2112579" displayName="List1_2112579" ref="B2:Q30" insertRowShift="1" totalsRowShown="0" headerRowDxfId="3411" dataDxfId="3409" headerRowBorderDxfId="3410" tableBorderDxfId="3408" totalsRowBorderDxfId="3407">
  <tableColumns count="16">
    <tableColumn id="2" xr3:uid="{00000000-0010-0000-1900-000002000000}" name="EQUIPMENT DESCRIPTION" dataDxfId="3406"/>
    <tableColumn id="3" xr3:uid="{00000000-0010-0000-1900-000003000000}" name="EQUIPMENT #" dataDxfId="3405"/>
    <tableColumn id="4" xr3:uid="{00000000-0010-0000-1900-000004000000}" name="P.O. " dataDxfId="3404"/>
    <tableColumn id="5" xr3:uid="{00000000-0010-0000-1900-000005000000}" name="START DATE" dataDxfId="3403"/>
    <tableColumn id="6" xr3:uid="{00000000-0010-0000-1900-000006000000}" name="PROJECTED FINISH DATE" dataDxfId="3402">
      <calculatedColumnFormula>IF(E3&lt;&gt;"",E3+(G3*H3),"")</calculatedColumnFormula>
    </tableColumn>
    <tableColumn id="7" xr3:uid="{00000000-0010-0000-1900-000007000000}" name="DURATION" dataDxfId="3401"/>
    <tableColumn id="8" xr3:uid="{00000000-0010-0000-1900-000008000000}" name="BILLING CYCLE (DAYS)" dataDxfId="3400"/>
    <tableColumn id="9" xr3:uid="{00000000-0010-0000-1900-000009000000}" name="BILLING CYCLE RENT" dataDxfId="3399">
      <calculatedColumnFormula>IF(G3&lt;&gt;"",(J3/G3),"")</calculatedColumnFormula>
    </tableColumn>
    <tableColumn id="13" xr3:uid="{00000000-0010-0000-1900-00000D000000}" name="TOTAL" dataDxfId="3398"/>
    <tableColumn id="14" xr3:uid="{00000000-0010-0000-1900-00000E000000}" name="RETURN  CONFIRMATION NUMBER, DATE, CONTACT" dataDxfId="3397"/>
    <tableColumn id="15" xr3:uid="{00000000-0010-0000-1900-00000F000000}" name="VENDOR" dataDxfId="3396"/>
    <tableColumn id="16" xr3:uid="{00000000-0010-0000-1900-000010000000}" name="CONTACT" dataDxfId="3395"/>
    <tableColumn id="17" xr3:uid="{00000000-0010-0000-1900-000011000000}" name="BUSINESS #" dataDxfId="3394"/>
    <tableColumn id="18" xr3:uid="{00000000-0010-0000-1900-000012000000}" name="MOBILE #" dataDxfId="3393"/>
    <tableColumn id="19" xr3:uid="{00000000-0010-0000-1900-000013000000}" name="FAX #" dataDxfId="3392"/>
    <tableColumn id="20" xr3:uid="{00000000-0010-0000-1900-000014000000}" name="EMAIL" dataDxfId="3391"/>
  </tableColumns>
  <tableStyleInfo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87" xr:uid="{00000000-000C-0000-FFFF-FFFF1A000000}" name="List1_2112688" displayName="List1_2112688" ref="B2:Q83" insertRowShift="1" totalsRowShown="0" headerRowDxfId="3390" dataDxfId="3388" headerRowBorderDxfId="3389" tableBorderDxfId="3387" totalsRowBorderDxfId="3386">
  <tableColumns count="16">
    <tableColumn id="2" xr3:uid="{00000000-0010-0000-1A00-000002000000}" name="EQUIPMENT DESCRIPTION" dataDxfId="3385"/>
    <tableColumn id="3" xr3:uid="{00000000-0010-0000-1A00-000003000000}" name="EQUIPMENT #" dataDxfId="3384"/>
    <tableColumn id="4" xr3:uid="{00000000-0010-0000-1A00-000004000000}" name="P.O. " dataDxfId="3383"/>
    <tableColumn id="5" xr3:uid="{00000000-0010-0000-1A00-000005000000}" name="START DATE" dataDxfId="3382"/>
    <tableColumn id="6" xr3:uid="{00000000-0010-0000-1A00-000006000000}" name="PROJECTED FINISH DATE" dataDxfId="3381">
      <calculatedColumnFormula>IF(E3&lt;&gt;"",E3+(G3*H3),"")</calculatedColumnFormula>
    </tableColumn>
    <tableColumn id="7" xr3:uid="{00000000-0010-0000-1A00-000007000000}" name="DURATION" dataDxfId="3380"/>
    <tableColumn id="8" xr3:uid="{00000000-0010-0000-1A00-000008000000}" name="BILLING CYCLE (DAYS)" dataDxfId="3379"/>
    <tableColumn id="9" xr3:uid="{00000000-0010-0000-1A00-000009000000}" name="BILLING CYCLE RENT" dataDxfId="3378">
      <calculatedColumnFormula>IF(G3&lt;&gt;"",(J3/G3),"")</calculatedColumnFormula>
    </tableColumn>
    <tableColumn id="13" xr3:uid="{00000000-0010-0000-1A00-00000D000000}" name="TOTAL" dataDxfId="3377"/>
    <tableColumn id="14" xr3:uid="{00000000-0010-0000-1A00-00000E000000}" name="RETURN  CONFIRMATION NUMBER, DATE, CONTACT" dataDxfId="3376"/>
    <tableColumn id="15" xr3:uid="{00000000-0010-0000-1A00-00000F000000}" name="VENDOR" dataDxfId="3375"/>
    <tableColumn id="16" xr3:uid="{00000000-0010-0000-1A00-000010000000}" name="CONTACT" dataDxfId="3374"/>
    <tableColumn id="17" xr3:uid="{00000000-0010-0000-1A00-000011000000}" name="BUSINESS #" dataDxfId="3373"/>
    <tableColumn id="18" xr3:uid="{00000000-0010-0000-1A00-000012000000}" name="MOBILE #" dataDxfId="3372"/>
    <tableColumn id="19" xr3:uid="{00000000-0010-0000-1A00-000013000000}" name="FAX #" dataDxfId="3371"/>
    <tableColumn id="20" xr3:uid="{00000000-0010-0000-1A00-000014000000}" name="EMAIL" dataDxfId="3370"/>
  </tableColumns>
  <tableStyleInfo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87" xr:uid="{00000000-000C-0000-FFFF-FFFF1B000000}" name="List1_2117688" displayName="List1_2117688" ref="B2:Q30" insertRowShift="1" totalsRowShown="0" headerRowDxfId="3369" dataDxfId="3367" headerRowBorderDxfId="3368" tableBorderDxfId="3366" totalsRowBorderDxfId="3365">
  <tableColumns count="16">
    <tableColumn id="2" xr3:uid="{00000000-0010-0000-1B00-000002000000}" name="EQUIPMENT DESCRIPTION" dataDxfId="3364"/>
    <tableColumn id="3" xr3:uid="{00000000-0010-0000-1B00-000003000000}" name="EQUIPMENT #" dataDxfId="3363"/>
    <tableColumn id="4" xr3:uid="{00000000-0010-0000-1B00-000004000000}" name="P.O. " dataDxfId="3362"/>
    <tableColumn id="5" xr3:uid="{00000000-0010-0000-1B00-000005000000}" name="START DATE" dataDxfId="3361"/>
    <tableColumn id="6" xr3:uid="{00000000-0010-0000-1B00-000006000000}" name="PROJECTED FINISH DATE" dataDxfId="3360">
      <calculatedColumnFormula>IF(E3&lt;&gt;"",E3+(G3*H3),"")</calculatedColumnFormula>
    </tableColumn>
    <tableColumn id="7" xr3:uid="{00000000-0010-0000-1B00-000007000000}" name="DURATION" dataDxfId="3359"/>
    <tableColumn id="8" xr3:uid="{00000000-0010-0000-1B00-000008000000}" name="BILLING CYCLE (DAYS)" dataDxfId="3358"/>
    <tableColumn id="9" xr3:uid="{00000000-0010-0000-1B00-000009000000}" name="BILLING CYCLE RENT" dataDxfId="3357">
      <calculatedColumnFormula>IF(G3&lt;&gt;"",(J3/G3),"")</calculatedColumnFormula>
    </tableColumn>
    <tableColumn id="13" xr3:uid="{00000000-0010-0000-1B00-00000D000000}" name="TOTAL" dataDxfId="3356"/>
    <tableColumn id="14" xr3:uid="{00000000-0010-0000-1B00-00000E000000}" name="RETURN  CONFIRMATION NUMBER, DATE, CONTACT" dataDxfId="3355"/>
    <tableColumn id="15" xr3:uid="{00000000-0010-0000-1B00-00000F000000}" name="VENDOR" dataDxfId="3354"/>
    <tableColumn id="16" xr3:uid="{00000000-0010-0000-1B00-000010000000}" name="CONTACT" dataDxfId="3353"/>
    <tableColumn id="17" xr3:uid="{00000000-0010-0000-1B00-000011000000}" name="BUSINESS #" dataDxfId="3352"/>
    <tableColumn id="18" xr3:uid="{00000000-0010-0000-1B00-000012000000}" name="MOBILE #" dataDxfId="3351"/>
    <tableColumn id="19" xr3:uid="{00000000-0010-0000-1B00-000013000000}" name="FAX #" dataDxfId="3350"/>
    <tableColumn id="20" xr3:uid="{00000000-0010-0000-1B00-000014000000}" name="EMAIL" dataDxfId="3349"/>
  </tableColumns>
  <tableStyleInfo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88" xr:uid="{00000000-000C-0000-FFFF-FFFF1C000000}" name="List1_2112689" displayName="List1_2112689" ref="B2:Q30" insertRowShift="1" totalsRowShown="0" headerRowDxfId="3348" dataDxfId="3346" headerRowBorderDxfId="3347" tableBorderDxfId="3345" totalsRowBorderDxfId="3344">
  <tableColumns count="16">
    <tableColumn id="2" xr3:uid="{00000000-0010-0000-1C00-000002000000}" name="EQUIPMENT DESCRIPTION" dataDxfId="3343"/>
    <tableColumn id="3" xr3:uid="{00000000-0010-0000-1C00-000003000000}" name="EQUIPMENT #" dataDxfId="3342"/>
    <tableColumn id="4" xr3:uid="{00000000-0010-0000-1C00-000004000000}" name="P.O. " dataDxfId="3341"/>
    <tableColumn id="5" xr3:uid="{00000000-0010-0000-1C00-000005000000}" name="START DATE" dataDxfId="3340"/>
    <tableColumn id="6" xr3:uid="{00000000-0010-0000-1C00-000006000000}" name="PROJECTED FINISH DATE" dataDxfId="3339">
      <calculatedColumnFormula>IF(E3&lt;&gt;"",E3+(G3*H3),"")</calculatedColumnFormula>
    </tableColumn>
    <tableColumn id="7" xr3:uid="{00000000-0010-0000-1C00-000007000000}" name="DURATION" dataDxfId="3338"/>
    <tableColumn id="8" xr3:uid="{00000000-0010-0000-1C00-000008000000}" name="BILLING CYCLE (DAYS)" dataDxfId="3337"/>
    <tableColumn id="9" xr3:uid="{00000000-0010-0000-1C00-000009000000}" name="BILLING CYCLE RENT" dataDxfId="3336">
      <calculatedColumnFormula>IF(G3&lt;&gt;"",(J3/G3),"")</calculatedColumnFormula>
    </tableColumn>
    <tableColumn id="13" xr3:uid="{00000000-0010-0000-1C00-00000D000000}" name="TOTAL" dataDxfId="3335"/>
    <tableColumn id="14" xr3:uid="{00000000-0010-0000-1C00-00000E000000}" name="RETURN  CONFIRMATION NUMBER, DATE, CONTACT" dataDxfId="3334"/>
    <tableColumn id="15" xr3:uid="{00000000-0010-0000-1C00-00000F000000}" name="VENDOR" dataDxfId="3333"/>
    <tableColumn id="16" xr3:uid="{00000000-0010-0000-1C00-000010000000}" name="CONTACT" dataDxfId="3332"/>
    <tableColumn id="17" xr3:uid="{00000000-0010-0000-1C00-000011000000}" name="BUSINESS #" dataDxfId="3331"/>
    <tableColumn id="18" xr3:uid="{00000000-0010-0000-1C00-000012000000}" name="MOBILE #" dataDxfId="3330"/>
    <tableColumn id="19" xr3:uid="{00000000-0010-0000-1C00-000013000000}" name="FAX #" dataDxfId="3329"/>
    <tableColumn id="20" xr3:uid="{00000000-0010-0000-1C00-000014000000}" name="EMAIL" dataDxfId="3328"/>
  </tableColumns>
  <tableStyleInfo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34" xr:uid="{00000000-000C-0000-FFFF-FFFF1D000000}" name="List1_2112835" displayName="List1_2112835" ref="B2:Q30" insertRowShift="1" totalsRowShown="0" headerRowDxfId="3327" dataDxfId="3325" headerRowBorderDxfId="3326" tableBorderDxfId="3324" totalsRowBorderDxfId="3323">
  <tableColumns count="16">
    <tableColumn id="2" xr3:uid="{00000000-0010-0000-1D00-000002000000}" name="EQUIPMENT DESCRIPTION" dataDxfId="3322"/>
    <tableColumn id="3" xr3:uid="{00000000-0010-0000-1D00-000003000000}" name="EQUIPMENT #" dataDxfId="3321"/>
    <tableColumn id="4" xr3:uid="{00000000-0010-0000-1D00-000004000000}" name="P.O. " dataDxfId="3320"/>
    <tableColumn id="5" xr3:uid="{00000000-0010-0000-1D00-000005000000}" name="START DATE" dataDxfId="3319"/>
    <tableColumn id="6" xr3:uid="{00000000-0010-0000-1D00-000006000000}" name="PROJECTED FINISH DATE" dataDxfId="3318">
      <calculatedColumnFormula>IF(E3&lt;&gt;"",E3+(G3*H3),"")</calculatedColumnFormula>
    </tableColumn>
    <tableColumn id="7" xr3:uid="{00000000-0010-0000-1D00-000007000000}" name="DURATION" dataDxfId="3317"/>
    <tableColumn id="8" xr3:uid="{00000000-0010-0000-1D00-000008000000}" name="BILLING CYCLE (DAYS)" dataDxfId="3316"/>
    <tableColumn id="9" xr3:uid="{00000000-0010-0000-1D00-000009000000}" name="BILLING CYCLE RENT" dataDxfId="3315">
      <calculatedColumnFormula>IF(G3&lt;&gt;"",(J3/G3),"")</calculatedColumnFormula>
    </tableColumn>
    <tableColumn id="13" xr3:uid="{00000000-0010-0000-1D00-00000D000000}" name="TOTAL" dataDxfId="3314"/>
    <tableColumn id="14" xr3:uid="{00000000-0010-0000-1D00-00000E000000}" name="RETURN  CONFIRMATION NUMBER, DATE, CONTACT" dataDxfId="3313"/>
    <tableColumn id="15" xr3:uid="{00000000-0010-0000-1D00-00000F000000}" name="VENDOR" dataDxfId="3312"/>
    <tableColumn id="16" xr3:uid="{00000000-0010-0000-1D00-000010000000}" name="CONTACT" dataDxfId="3311"/>
    <tableColumn id="17" xr3:uid="{00000000-0010-0000-1D00-000011000000}" name="BUSINESS #" dataDxfId="3310"/>
    <tableColumn id="18" xr3:uid="{00000000-0010-0000-1D00-000012000000}" name="MOBILE #" dataDxfId="3309"/>
    <tableColumn id="19" xr3:uid="{00000000-0010-0000-1D00-000013000000}" name="FAX #" dataDxfId="3308"/>
    <tableColumn id="20" xr3:uid="{00000000-0010-0000-1D00-000014000000}" name="EMAIL" dataDxfId="3307"/>
  </tableColumns>
  <tableStyleInfo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07" xr:uid="{00000000-000C-0000-FFFF-FFFF1F000000}" name="List1_2113108" displayName="List1_2113108" ref="B2:Q68" insertRowShift="1" totalsRowShown="0" headerRowDxfId="3306" dataDxfId="3304" headerRowBorderDxfId="3305" tableBorderDxfId="3303" totalsRowBorderDxfId="3302">
  <tableColumns count="16">
    <tableColumn id="2" xr3:uid="{00000000-0010-0000-1F00-000002000000}" name="EQUIPMENT DESCRIPTION" dataDxfId="3301"/>
    <tableColumn id="3" xr3:uid="{00000000-0010-0000-1F00-000003000000}" name="EQUIPMENT #" dataDxfId="3300"/>
    <tableColumn id="4" xr3:uid="{00000000-0010-0000-1F00-000004000000}" name="P.O. " dataDxfId="3299"/>
    <tableColumn id="5" xr3:uid="{00000000-0010-0000-1F00-000005000000}" name="START DATE" dataDxfId="3298"/>
    <tableColumn id="6" xr3:uid="{00000000-0010-0000-1F00-000006000000}" name="PROJECTED FINISH DATE" dataDxfId="3297">
      <calculatedColumnFormula>IF(E3&lt;&gt;"",E3+(G3*H3),"")</calculatedColumnFormula>
    </tableColumn>
    <tableColumn id="7" xr3:uid="{00000000-0010-0000-1F00-000007000000}" name="DURATION" dataDxfId="3296"/>
    <tableColumn id="8" xr3:uid="{00000000-0010-0000-1F00-000008000000}" name="BILLING CYCLE (DAYS)" dataDxfId="3295"/>
    <tableColumn id="9" xr3:uid="{00000000-0010-0000-1F00-000009000000}" name="BILLING CYCLE RENT" dataDxfId="3294">
      <calculatedColumnFormula>IF(G3&lt;&gt;"",(J3/G3),"")</calculatedColumnFormula>
    </tableColumn>
    <tableColumn id="13" xr3:uid="{00000000-0010-0000-1F00-00000D000000}" name="TOTAL" dataDxfId="3293"/>
    <tableColumn id="14" xr3:uid="{00000000-0010-0000-1F00-00000E000000}" name="RETURN  CONFIRMATION NUMBER, DATE, CONTACT" dataDxfId="3292"/>
    <tableColumn id="15" xr3:uid="{00000000-0010-0000-1F00-00000F000000}" name="VENDOR" dataDxfId="3291"/>
    <tableColumn id="16" xr3:uid="{00000000-0010-0000-1F00-000010000000}" name="CONTACT" dataDxfId="3290"/>
    <tableColumn id="17" xr3:uid="{00000000-0010-0000-1F00-000011000000}" name="BUSINESS #" dataDxfId="3289"/>
    <tableColumn id="18" xr3:uid="{00000000-0010-0000-1F00-000012000000}" name="MOBILE #" dataDxfId="3288"/>
    <tableColumn id="19" xr3:uid="{00000000-0010-0000-1F00-000013000000}" name="FAX #" dataDxfId="3287"/>
    <tableColumn id="20" xr3:uid="{00000000-0010-0000-1F00-000014000000}" name="EMAIL" dataDxfId="3286"/>
  </tableColumns>
  <tableStyleInfo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72" xr:uid="{00000000-000C-0000-FFFF-FFFF20000000}" name="List1_2113173" displayName="List1_2113173" ref="B2:Q33" insertRowShift="1" totalsRowShown="0" headerRowDxfId="3285" dataDxfId="3283" headerRowBorderDxfId="3284" tableBorderDxfId="3282" totalsRowBorderDxfId="3281">
  <tableColumns count="16">
    <tableColumn id="2" xr3:uid="{00000000-0010-0000-2000-000002000000}" name="EQUIPMENT DESCRIPTION" dataDxfId="3280"/>
    <tableColumn id="3" xr3:uid="{00000000-0010-0000-2000-000003000000}" name="EQUIPMENT #" dataDxfId="3279"/>
    <tableColumn id="4" xr3:uid="{00000000-0010-0000-2000-000004000000}" name="P.O. " dataDxfId="3278"/>
    <tableColumn id="5" xr3:uid="{00000000-0010-0000-2000-000005000000}" name="START DATE" dataDxfId="3277"/>
    <tableColumn id="6" xr3:uid="{00000000-0010-0000-2000-000006000000}" name="PROJECTED FINISH DATE" dataDxfId="3276">
      <calculatedColumnFormula>IF(E3&lt;&gt;"",E3+(G3*H3),"")</calculatedColumnFormula>
    </tableColumn>
    <tableColumn id="7" xr3:uid="{00000000-0010-0000-2000-000007000000}" name="DURATION" dataDxfId="3275"/>
    <tableColumn id="8" xr3:uid="{00000000-0010-0000-2000-000008000000}" name="BILLING CYCLE (DAYS)" dataDxfId="3274"/>
    <tableColumn id="9" xr3:uid="{00000000-0010-0000-2000-000009000000}" name="BILLING CYCLE RENT" dataDxfId="3273">
      <calculatedColumnFormula>IF(G3&lt;&gt;"",(J3/G3),"")</calculatedColumnFormula>
    </tableColumn>
    <tableColumn id="13" xr3:uid="{00000000-0010-0000-2000-00000D000000}" name="TOTAL" dataDxfId="3272"/>
    <tableColumn id="14" xr3:uid="{00000000-0010-0000-2000-00000E000000}" name="RETURN  CONFIRMATION NUMBER, DATE, CONTACT" dataDxfId="3271"/>
    <tableColumn id="15" xr3:uid="{00000000-0010-0000-2000-00000F000000}" name="VENDOR" dataDxfId="3270"/>
    <tableColumn id="16" xr3:uid="{00000000-0010-0000-2000-000010000000}" name="CONTACT" dataDxfId="3269"/>
    <tableColumn id="17" xr3:uid="{00000000-0010-0000-2000-000011000000}" name="BUSINESS #" dataDxfId="3268"/>
    <tableColumn id="18" xr3:uid="{00000000-0010-0000-2000-000012000000}" name="MOBILE #" dataDxfId="3267"/>
    <tableColumn id="19" xr3:uid="{00000000-0010-0000-2000-000013000000}" name="FAX #" dataDxfId="3266"/>
    <tableColumn id="20" xr3:uid="{00000000-0010-0000-2000-000014000000}" name="EMAIL" dataDxfId="3265"/>
  </tableColumns>
  <tableStyleInfo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03" xr:uid="{00000000-000C-0000-FFFF-FFFF21000000}" name="List1_2113504" displayName="List1_2113504" ref="B2:Q30" insertRowShift="1" totalsRowShown="0" headerRowDxfId="3264" dataDxfId="3262" headerRowBorderDxfId="3263" tableBorderDxfId="3261" totalsRowBorderDxfId="3260">
  <tableColumns count="16">
    <tableColumn id="2" xr3:uid="{00000000-0010-0000-2100-000002000000}" name="EQUIPMENT DESCRIPTION" dataDxfId="3259"/>
    <tableColumn id="3" xr3:uid="{00000000-0010-0000-2100-000003000000}" name="EQUIPMENT #" dataDxfId="3258"/>
    <tableColumn id="4" xr3:uid="{00000000-0010-0000-2100-000004000000}" name="P.O. " dataDxfId="3257"/>
    <tableColumn id="5" xr3:uid="{00000000-0010-0000-2100-000005000000}" name="START DATE" dataDxfId="3256"/>
    <tableColumn id="6" xr3:uid="{00000000-0010-0000-2100-000006000000}" name="PROJECTED FINISH DATE" dataDxfId="3255">
      <calculatedColumnFormula>IF(E3&lt;&gt;"",E3+(G3*H3),"")</calculatedColumnFormula>
    </tableColumn>
    <tableColumn id="7" xr3:uid="{00000000-0010-0000-2100-000007000000}" name="DURATION" dataDxfId="3254"/>
    <tableColumn id="8" xr3:uid="{00000000-0010-0000-2100-000008000000}" name="BILLING CYCLE (DAYS)" dataDxfId="3253"/>
    <tableColumn id="9" xr3:uid="{00000000-0010-0000-2100-000009000000}" name="BILLING CYCLE RENT" dataDxfId="3252">
      <calculatedColumnFormula>IF(G3&lt;&gt;"",(J3/G3),"")</calculatedColumnFormula>
    </tableColumn>
    <tableColumn id="13" xr3:uid="{00000000-0010-0000-2100-00000D000000}" name="TOTAL" dataDxfId="3251"/>
    <tableColumn id="14" xr3:uid="{00000000-0010-0000-2100-00000E000000}" name="RETURN  CONFIRMATION NUMBER, DATE, CONTACT" dataDxfId="3250"/>
    <tableColumn id="15" xr3:uid="{00000000-0010-0000-2100-00000F000000}" name="VENDOR" dataDxfId="3249"/>
    <tableColumn id="16" xr3:uid="{00000000-0010-0000-2100-000010000000}" name="CONTACT" dataDxfId="3248"/>
    <tableColumn id="17" xr3:uid="{00000000-0010-0000-2100-000011000000}" name="BUSINESS #" dataDxfId="3247"/>
    <tableColumn id="18" xr3:uid="{00000000-0010-0000-2100-000012000000}" name="MOBILE #" dataDxfId="3246"/>
    <tableColumn id="19" xr3:uid="{00000000-0010-0000-2100-000013000000}" name="FAX #" dataDxfId="3245"/>
    <tableColumn id="20" xr3:uid="{00000000-0010-0000-2100-000014000000}" name="EMAIL" dataDxfId="3244"/>
  </tableColumns>
  <tableStyleInfo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72" xr:uid="{00000000-000C-0000-FFFF-FFFF22000000}" name="List1_2113573" displayName="List1_2113573" ref="B2:Q30" insertRowShift="1" totalsRowShown="0" headerRowDxfId="3243" dataDxfId="3241" headerRowBorderDxfId="3242" tableBorderDxfId="3240" totalsRowBorderDxfId="3239">
  <tableColumns count="16">
    <tableColumn id="2" xr3:uid="{00000000-0010-0000-2200-000002000000}" name="EQUIPMENT DESCRIPTION" dataDxfId="3238"/>
    <tableColumn id="3" xr3:uid="{00000000-0010-0000-2200-000003000000}" name="EQUIPMENT #" dataDxfId="3237"/>
    <tableColumn id="4" xr3:uid="{00000000-0010-0000-2200-000004000000}" name="P.O. " dataDxfId="3236"/>
    <tableColumn id="5" xr3:uid="{00000000-0010-0000-2200-000005000000}" name="START DATE" dataDxfId="3235"/>
    <tableColumn id="6" xr3:uid="{00000000-0010-0000-2200-000006000000}" name="PROJECTED FINISH DATE" dataDxfId="3234">
      <calculatedColumnFormula>IF(E3&lt;&gt;"",E3+(G3*H3),"")</calculatedColumnFormula>
    </tableColumn>
    <tableColumn id="7" xr3:uid="{00000000-0010-0000-2200-000007000000}" name="DURATION" dataDxfId="3233"/>
    <tableColumn id="8" xr3:uid="{00000000-0010-0000-2200-000008000000}" name="BILLING CYCLE (DAYS)" dataDxfId="3232"/>
    <tableColumn id="9" xr3:uid="{00000000-0010-0000-2200-000009000000}" name="BILLING CYCLE RENT" dataDxfId="3231">
      <calculatedColumnFormula>IF(G3&lt;&gt;"",(J3/G3),"")</calculatedColumnFormula>
    </tableColumn>
    <tableColumn id="13" xr3:uid="{00000000-0010-0000-2200-00000D000000}" name="TOTAL" dataDxfId="3230"/>
    <tableColumn id="14" xr3:uid="{00000000-0010-0000-2200-00000E000000}" name="RETURN  CONFIRMATION NUMBER, DATE, CONTACT" dataDxfId="3229"/>
    <tableColumn id="15" xr3:uid="{00000000-0010-0000-2200-00000F000000}" name="VENDOR" dataDxfId="3228"/>
    <tableColumn id="16" xr3:uid="{00000000-0010-0000-2200-000010000000}" name="CONTACT" dataDxfId="3227"/>
    <tableColumn id="17" xr3:uid="{00000000-0010-0000-2200-000011000000}" name="BUSINESS #" dataDxfId="3226"/>
    <tableColumn id="18" xr3:uid="{00000000-0010-0000-2200-000012000000}" name="MOBILE #" dataDxfId="3225"/>
    <tableColumn id="19" xr3:uid="{00000000-0010-0000-2200-000013000000}" name="FAX #" dataDxfId="3224"/>
    <tableColumn id="20" xr3:uid="{00000000-0010-0000-2200-000014000000}" name="EMAIL" dataDxfId="3223"/>
  </tableColumns>
  <tableStyleInfo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73" xr:uid="{00000000-000C-0000-FFFF-FFFF23000000}" name="List1_2113574" displayName="List1_2113574" ref="B2:Q30" insertRowShift="1" totalsRowShown="0" headerRowDxfId="3222" dataDxfId="3220" headerRowBorderDxfId="3221" tableBorderDxfId="3219" totalsRowBorderDxfId="3218">
  <tableColumns count="16">
    <tableColumn id="2" xr3:uid="{00000000-0010-0000-2300-000002000000}" name="EQUIPMENT DESCRIPTION" dataDxfId="3217"/>
    <tableColumn id="3" xr3:uid="{00000000-0010-0000-2300-000003000000}" name="EQUIPMENT #" dataDxfId="3216"/>
    <tableColumn id="4" xr3:uid="{00000000-0010-0000-2300-000004000000}" name="P.O. " dataDxfId="3215"/>
    <tableColumn id="5" xr3:uid="{00000000-0010-0000-2300-000005000000}" name="START DATE" dataDxfId="3214"/>
    <tableColumn id="6" xr3:uid="{00000000-0010-0000-2300-000006000000}" name="PROJECTED FINISH DATE" dataDxfId="3213">
      <calculatedColumnFormula>IF(E3&lt;&gt;"",E3+(G3*H3),"")</calculatedColumnFormula>
    </tableColumn>
    <tableColumn id="7" xr3:uid="{00000000-0010-0000-2300-000007000000}" name="DURATION" dataDxfId="3212"/>
    <tableColumn id="8" xr3:uid="{00000000-0010-0000-2300-000008000000}" name="BILLING CYCLE (DAYS)" dataDxfId="3211"/>
    <tableColumn id="9" xr3:uid="{00000000-0010-0000-2300-000009000000}" name="BILLING CYCLE RENT" dataDxfId="3210">
      <calculatedColumnFormula>IF(G3&lt;&gt;"",(J3/G3),"")</calculatedColumnFormula>
    </tableColumn>
    <tableColumn id="13" xr3:uid="{00000000-0010-0000-2300-00000D000000}" name="TOTAL" dataDxfId="3209"/>
    <tableColumn id="14" xr3:uid="{00000000-0010-0000-2300-00000E000000}" name="RETURN  CONFIRMATION NUMBER, DATE, CONTACT" dataDxfId="3208"/>
    <tableColumn id="15" xr3:uid="{00000000-0010-0000-2300-00000F000000}" name="VENDOR" dataDxfId="3207"/>
    <tableColumn id="16" xr3:uid="{00000000-0010-0000-2300-000010000000}" name="CONTACT" dataDxfId="3206"/>
    <tableColumn id="17" xr3:uid="{00000000-0010-0000-2300-000011000000}" name="BUSINESS #" dataDxfId="3205"/>
    <tableColumn id="18" xr3:uid="{00000000-0010-0000-2300-000012000000}" name="MOBILE #" dataDxfId="3204"/>
    <tableColumn id="19" xr3:uid="{00000000-0010-0000-2300-000013000000}" name="FAX #" dataDxfId="3203"/>
    <tableColumn id="20" xr3:uid="{00000000-0010-0000-2300-000014000000}" name="EMAIL" dataDxfId="3202"/>
  </tableColumns>
  <tableStyleInfo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74" xr:uid="{00000000-000C-0000-FFFF-FFFF24000000}" name="List1_2113575" displayName="List1_2113575" ref="B2:Q30" insertRowShift="1" totalsRowShown="0" headerRowDxfId="3201" dataDxfId="3199" headerRowBorderDxfId="3200" tableBorderDxfId="3198" totalsRowBorderDxfId="3197">
  <tableColumns count="16">
    <tableColumn id="2" xr3:uid="{00000000-0010-0000-2400-000002000000}" name="EQUIPMENT DESCRIPTION" dataDxfId="3196"/>
    <tableColumn id="3" xr3:uid="{00000000-0010-0000-2400-000003000000}" name="EQUIPMENT #" dataDxfId="3195"/>
    <tableColumn id="4" xr3:uid="{00000000-0010-0000-2400-000004000000}" name="P.O. " dataDxfId="3194"/>
    <tableColumn id="5" xr3:uid="{00000000-0010-0000-2400-000005000000}" name="START DATE" dataDxfId="3193"/>
    <tableColumn id="6" xr3:uid="{00000000-0010-0000-2400-000006000000}" name="PROJECTED FINISH DATE" dataDxfId="3192">
      <calculatedColumnFormula>IF(E3&lt;&gt;"",E3+(G3*H3),"")</calculatedColumnFormula>
    </tableColumn>
    <tableColumn id="7" xr3:uid="{00000000-0010-0000-2400-000007000000}" name="DURATION" dataDxfId="3191"/>
    <tableColumn id="8" xr3:uid="{00000000-0010-0000-2400-000008000000}" name="BILLING CYCLE (DAYS)" dataDxfId="3190"/>
    <tableColumn id="9" xr3:uid="{00000000-0010-0000-2400-000009000000}" name="BILLING CYCLE RENT" dataDxfId="3189">
      <calculatedColumnFormula>IF(G3&lt;&gt;"",(J3/G3),"")</calculatedColumnFormula>
    </tableColumn>
    <tableColumn id="13" xr3:uid="{00000000-0010-0000-2400-00000D000000}" name="TOTAL" dataDxfId="3188"/>
    <tableColumn id="14" xr3:uid="{00000000-0010-0000-2400-00000E000000}" name="RETURN  CONFIRMATION NUMBER, DATE, CONTACT" dataDxfId="3187"/>
    <tableColumn id="15" xr3:uid="{00000000-0010-0000-2400-00000F000000}" name="VENDOR" dataDxfId="3186"/>
    <tableColumn id="16" xr3:uid="{00000000-0010-0000-2400-000010000000}" name="CONTACT" dataDxfId="3185"/>
    <tableColumn id="17" xr3:uid="{00000000-0010-0000-2400-000011000000}" name="BUSINESS #" dataDxfId="3184"/>
    <tableColumn id="18" xr3:uid="{00000000-0010-0000-2400-000012000000}" name="MOBILE #" dataDxfId="3183"/>
    <tableColumn id="19" xr3:uid="{00000000-0010-0000-2400-000013000000}" name="FAX #" dataDxfId="3182"/>
    <tableColumn id="20" xr3:uid="{00000000-0010-0000-2400-000014000000}" name="EMAIL" dataDxfId="3181"/>
  </tableColumns>
  <tableStyleInfo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12" xr:uid="{00000000-000C-0000-FFFF-FFFF25000000}" name="List1_2113613" displayName="List1_2113613" ref="B2:Q30" insertRowShift="1" totalsRowShown="0" headerRowDxfId="3180" dataDxfId="3178" headerRowBorderDxfId="3179" tableBorderDxfId="3177" totalsRowBorderDxfId="3176">
  <tableColumns count="16">
    <tableColumn id="2" xr3:uid="{00000000-0010-0000-2500-000002000000}" name="EQUIPMENT DESCRIPTION" dataDxfId="3175"/>
    <tableColumn id="3" xr3:uid="{00000000-0010-0000-2500-000003000000}" name="EQUIPMENT #" dataDxfId="3174"/>
    <tableColumn id="4" xr3:uid="{00000000-0010-0000-2500-000004000000}" name="P.O. " dataDxfId="3173"/>
    <tableColumn id="5" xr3:uid="{00000000-0010-0000-2500-000005000000}" name="START DATE" dataDxfId="3172"/>
    <tableColumn id="6" xr3:uid="{00000000-0010-0000-2500-000006000000}" name="PROJECTED FINISH DATE" dataDxfId="3171">
      <calculatedColumnFormula>IF(E3&lt;&gt;"",E3+(G3*H3),"")</calculatedColumnFormula>
    </tableColumn>
    <tableColumn id="7" xr3:uid="{00000000-0010-0000-2500-000007000000}" name="DURATION" dataDxfId="3170"/>
    <tableColumn id="8" xr3:uid="{00000000-0010-0000-2500-000008000000}" name="BILLING CYCLE (DAYS)" dataDxfId="3169"/>
    <tableColumn id="9" xr3:uid="{00000000-0010-0000-2500-000009000000}" name="BILLING CYCLE RENT" dataDxfId="3168">
      <calculatedColumnFormula>IF(G3&lt;&gt;"",(J3/G3),"")</calculatedColumnFormula>
    </tableColumn>
    <tableColumn id="13" xr3:uid="{00000000-0010-0000-2500-00000D000000}" name="TOTAL" dataDxfId="3167"/>
    <tableColumn id="14" xr3:uid="{00000000-0010-0000-2500-00000E000000}" name="RETURN  CONFIRMATION NUMBER, DATE, CONTACT" dataDxfId="3166"/>
    <tableColumn id="15" xr3:uid="{00000000-0010-0000-2500-00000F000000}" name="VENDOR" dataDxfId="3165"/>
    <tableColumn id="16" xr3:uid="{00000000-0010-0000-2500-000010000000}" name="CONTACT" dataDxfId="3164"/>
    <tableColumn id="17" xr3:uid="{00000000-0010-0000-2500-000011000000}" name="BUSINESS #" dataDxfId="3163"/>
    <tableColumn id="18" xr3:uid="{00000000-0010-0000-2500-000012000000}" name="MOBILE #" dataDxfId="3162"/>
    <tableColumn id="19" xr3:uid="{00000000-0010-0000-2500-000013000000}" name="FAX #" dataDxfId="3161"/>
    <tableColumn id="20" xr3:uid="{00000000-0010-0000-2500-000014000000}" name="EMAIL" dataDxfId="3160"/>
  </tableColumns>
  <tableStyleInfo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13" xr:uid="{00000000-000C-0000-FFFF-FFFF26000000}" name="List1_2113614" displayName="List1_2113614" ref="B2:Q64" insertRowShift="1" totalsRowShown="0" headerRowDxfId="3159" dataDxfId="3157" headerRowBorderDxfId="3158" tableBorderDxfId="3156" totalsRowBorderDxfId="3155">
  <tableColumns count="16">
    <tableColumn id="2" xr3:uid="{00000000-0010-0000-2600-000002000000}" name="EQUIPMENT DESCRIPTION" dataDxfId="3154"/>
    <tableColumn id="3" xr3:uid="{00000000-0010-0000-2600-000003000000}" name="EQUIPMENT #" dataDxfId="3153"/>
    <tableColumn id="4" xr3:uid="{00000000-0010-0000-2600-000004000000}" name="P.O. " dataDxfId="3152"/>
    <tableColumn id="5" xr3:uid="{00000000-0010-0000-2600-000005000000}" name="START DATE" dataDxfId="3151"/>
    <tableColumn id="6" xr3:uid="{00000000-0010-0000-2600-000006000000}" name="PROJECTED FINISH DATE" dataDxfId="3150">
      <calculatedColumnFormula>IF(E3&lt;&gt;"",E3+(G3*H3),"")</calculatedColumnFormula>
    </tableColumn>
    <tableColumn id="7" xr3:uid="{00000000-0010-0000-2600-000007000000}" name="DURATION" dataDxfId="3149"/>
    <tableColumn id="8" xr3:uid="{00000000-0010-0000-2600-000008000000}" name="BILLING CYCLE (DAYS)" dataDxfId="3148"/>
    <tableColumn id="9" xr3:uid="{00000000-0010-0000-2600-000009000000}" name="BILLING CYCLE RENT" dataDxfId="3147">
      <calculatedColumnFormula>IF(G3&lt;&gt;"",(J3/G3),"")</calculatedColumnFormula>
    </tableColumn>
    <tableColumn id="13" xr3:uid="{00000000-0010-0000-2600-00000D000000}" name="TOTAL" dataDxfId="3146"/>
    <tableColumn id="14" xr3:uid="{00000000-0010-0000-2600-00000E000000}" name="RETURN  CONFIRMATION NUMBER, DATE, CONTACT" dataDxfId="3145"/>
    <tableColumn id="15" xr3:uid="{00000000-0010-0000-2600-00000F000000}" name="VENDOR" dataDxfId="3144"/>
    <tableColumn id="16" xr3:uid="{00000000-0010-0000-2600-000010000000}" name="CONTACT" dataDxfId="3143"/>
    <tableColumn id="17" xr3:uid="{00000000-0010-0000-2600-000011000000}" name="BUSINESS #" dataDxfId="3142"/>
    <tableColumn id="18" xr3:uid="{00000000-0010-0000-2600-000012000000}" name="MOBILE #" dataDxfId="3141"/>
    <tableColumn id="19" xr3:uid="{00000000-0010-0000-2600-000013000000}" name="FAX #" dataDxfId="3140"/>
    <tableColumn id="20" xr3:uid="{00000000-0010-0000-2600-000014000000}" name="EMAIL" dataDxfId="3139"/>
  </tableColumns>
  <tableStyleInfo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14" xr:uid="{00000000-000C-0000-FFFF-FFFF27000000}" name="List1_2113615" displayName="List1_2113615" ref="B2:Q30" insertRowShift="1" totalsRowShown="0" headerRowDxfId="3138" dataDxfId="3136" headerRowBorderDxfId="3137" tableBorderDxfId="3135" totalsRowBorderDxfId="3134">
  <tableColumns count="16">
    <tableColumn id="2" xr3:uid="{00000000-0010-0000-2700-000002000000}" name="EQUIPMENT DESCRIPTION" dataDxfId="3133"/>
    <tableColumn id="3" xr3:uid="{00000000-0010-0000-2700-000003000000}" name="EQUIPMENT #" dataDxfId="3132"/>
    <tableColumn id="4" xr3:uid="{00000000-0010-0000-2700-000004000000}" name="P.O. " dataDxfId="3131"/>
    <tableColumn id="5" xr3:uid="{00000000-0010-0000-2700-000005000000}" name="START DATE" dataDxfId="3130"/>
    <tableColumn id="6" xr3:uid="{00000000-0010-0000-2700-000006000000}" name="PROJECTED FINISH DATE" dataDxfId="3129">
      <calculatedColumnFormula>IF(E3&lt;&gt;"",E3+(G3*H3),"")</calculatedColumnFormula>
    </tableColumn>
    <tableColumn id="7" xr3:uid="{00000000-0010-0000-2700-000007000000}" name="DURATION" dataDxfId="3128"/>
    <tableColumn id="8" xr3:uid="{00000000-0010-0000-2700-000008000000}" name="BILLING CYCLE (DAYS)" dataDxfId="3127"/>
    <tableColumn id="9" xr3:uid="{00000000-0010-0000-2700-000009000000}" name="BILLING CYCLE RENT" dataDxfId="3126">
      <calculatedColumnFormula>IF(G3&lt;&gt;"",(J3/G3),"")</calculatedColumnFormula>
    </tableColumn>
    <tableColumn id="13" xr3:uid="{00000000-0010-0000-2700-00000D000000}" name="TOTAL" dataDxfId="3125"/>
    <tableColumn id="14" xr3:uid="{00000000-0010-0000-2700-00000E000000}" name="RETURN  CONFIRMATION NUMBER, DATE, CONTACT" dataDxfId="3124"/>
    <tableColumn id="15" xr3:uid="{00000000-0010-0000-2700-00000F000000}" name="VENDOR" dataDxfId="3123"/>
    <tableColumn id="16" xr3:uid="{00000000-0010-0000-2700-000010000000}" name="CONTACT" dataDxfId="3122"/>
    <tableColumn id="17" xr3:uid="{00000000-0010-0000-2700-000011000000}" name="BUSINESS #" dataDxfId="3121"/>
    <tableColumn id="18" xr3:uid="{00000000-0010-0000-2700-000012000000}" name="MOBILE #" dataDxfId="3120"/>
    <tableColumn id="19" xr3:uid="{00000000-0010-0000-2700-000013000000}" name="FAX #" dataDxfId="3119"/>
    <tableColumn id="20" xr3:uid="{00000000-0010-0000-2700-000014000000}" name="EMAIL" dataDxfId="3118"/>
  </tableColumns>
  <tableStyleInfo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35" xr:uid="{00000000-000C-0000-FFFF-FFFF28000000}" name="List1_2113736" displayName="List1_2113736" ref="B2:Q30" insertRowShift="1" totalsRowShown="0" headerRowDxfId="3117" dataDxfId="3115" headerRowBorderDxfId="3116" tableBorderDxfId="3114" totalsRowBorderDxfId="3113">
  <tableColumns count="16">
    <tableColumn id="2" xr3:uid="{00000000-0010-0000-2800-000002000000}" name="EQUIPMENT DESCRIPTION" dataDxfId="3112"/>
    <tableColumn id="3" xr3:uid="{00000000-0010-0000-2800-000003000000}" name="EQUIPMENT #" dataDxfId="3111"/>
    <tableColumn id="4" xr3:uid="{00000000-0010-0000-2800-000004000000}" name="P.O. " dataDxfId="3110"/>
    <tableColumn id="5" xr3:uid="{00000000-0010-0000-2800-000005000000}" name="START DATE" dataDxfId="3109"/>
    <tableColumn id="6" xr3:uid="{00000000-0010-0000-2800-000006000000}" name="PROJECTED FINISH DATE" dataDxfId="3108">
      <calculatedColumnFormula>IF(E3&lt;&gt;"",E3+(G3*H3),"")</calculatedColumnFormula>
    </tableColumn>
    <tableColumn id="7" xr3:uid="{00000000-0010-0000-2800-000007000000}" name="DURATION" dataDxfId="3107"/>
    <tableColumn id="8" xr3:uid="{00000000-0010-0000-2800-000008000000}" name="BILLING CYCLE (DAYS)" dataDxfId="3106"/>
    <tableColumn id="9" xr3:uid="{00000000-0010-0000-2800-000009000000}" name="BILLING CYCLE RENT" dataDxfId="3105">
      <calculatedColumnFormula>IF(G3&lt;&gt;"",(J3/G3),"")</calculatedColumnFormula>
    </tableColumn>
    <tableColumn id="13" xr3:uid="{00000000-0010-0000-2800-00000D000000}" name="TOTAL" dataDxfId="3104"/>
    <tableColumn id="14" xr3:uid="{00000000-0010-0000-2800-00000E000000}" name="RETURN  CONFIRMATION NUMBER, DATE, CONTACT" dataDxfId="3103"/>
    <tableColumn id="15" xr3:uid="{00000000-0010-0000-2800-00000F000000}" name="VENDOR" dataDxfId="3102"/>
    <tableColumn id="16" xr3:uid="{00000000-0010-0000-2800-000010000000}" name="CONTACT" dataDxfId="3101"/>
    <tableColumn id="17" xr3:uid="{00000000-0010-0000-2800-000011000000}" name="BUSINESS #" dataDxfId="3100"/>
    <tableColumn id="18" xr3:uid="{00000000-0010-0000-2800-000012000000}" name="MOBILE #" dataDxfId="3099"/>
    <tableColumn id="19" xr3:uid="{00000000-0010-0000-2800-000013000000}" name="FAX #" dataDxfId="3098"/>
    <tableColumn id="20" xr3:uid="{00000000-0010-0000-2800-000014000000}" name="EMAIL" dataDxfId="3097"/>
  </tableColumns>
  <tableStyleInfo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59" xr:uid="{00000000-000C-0000-FFFF-FFFF29000000}" name="List1_2113860" displayName="List1_2113860" ref="B2:Q30" insertRowShift="1" totalsRowShown="0" headerRowDxfId="3096" dataDxfId="3094" headerRowBorderDxfId="3095" tableBorderDxfId="3093" totalsRowBorderDxfId="3092">
  <tableColumns count="16">
    <tableColumn id="2" xr3:uid="{00000000-0010-0000-2900-000002000000}" name="EQUIPMENT DESCRIPTION" dataDxfId="3091"/>
    <tableColumn id="3" xr3:uid="{00000000-0010-0000-2900-000003000000}" name="EQUIPMENT #" dataDxfId="3090"/>
    <tableColumn id="4" xr3:uid="{00000000-0010-0000-2900-000004000000}" name="P.O. " dataDxfId="3089"/>
    <tableColumn id="5" xr3:uid="{00000000-0010-0000-2900-000005000000}" name="START DATE" dataDxfId="3088"/>
    <tableColumn id="6" xr3:uid="{00000000-0010-0000-2900-000006000000}" name="PROJECTED FINISH DATE" dataDxfId="3087">
      <calculatedColumnFormula>IF(E3&lt;&gt;"",E3+(G3*H3),"")</calculatedColumnFormula>
    </tableColumn>
    <tableColumn id="7" xr3:uid="{00000000-0010-0000-2900-000007000000}" name="DURATION" dataDxfId="3086"/>
    <tableColumn id="8" xr3:uid="{00000000-0010-0000-2900-000008000000}" name="BILLING CYCLE (DAYS)" dataDxfId="3085"/>
    <tableColumn id="9" xr3:uid="{00000000-0010-0000-2900-000009000000}" name="BILLING CYCLE RENT" dataDxfId="3084">
      <calculatedColumnFormula>IF(G3&lt;&gt;"",(J3/G3),"")</calculatedColumnFormula>
    </tableColumn>
    <tableColumn id="13" xr3:uid="{00000000-0010-0000-2900-00000D000000}" name="TOTAL" dataDxfId="3083"/>
    <tableColumn id="14" xr3:uid="{00000000-0010-0000-2900-00000E000000}" name="RETURN  CONFIRMATION NUMBER, DATE, CONTACT" dataDxfId="3082"/>
    <tableColumn id="15" xr3:uid="{00000000-0010-0000-2900-00000F000000}" name="VENDOR" dataDxfId="3081"/>
    <tableColumn id="16" xr3:uid="{00000000-0010-0000-2900-000010000000}" name="CONTACT" dataDxfId="3080"/>
    <tableColumn id="17" xr3:uid="{00000000-0010-0000-2900-000011000000}" name="BUSINESS #" dataDxfId="3079"/>
    <tableColumn id="18" xr3:uid="{00000000-0010-0000-2900-000012000000}" name="MOBILE #" dataDxfId="3078"/>
    <tableColumn id="19" xr3:uid="{00000000-0010-0000-2900-000013000000}" name="FAX #" dataDxfId="3077"/>
    <tableColumn id="20" xr3:uid="{00000000-0010-0000-2900-000014000000}" name="EMAIL" dataDxfId="3076"/>
  </tableColumns>
  <tableStyleInfo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60" xr:uid="{00000000-000C-0000-FFFF-FFFF2A000000}" name="List1_2113861" displayName="List1_2113861" ref="B2:Q30" insertRowShift="1" totalsRowShown="0" headerRowDxfId="3075" dataDxfId="3073" headerRowBorderDxfId="3074" tableBorderDxfId="3072" totalsRowBorderDxfId="3071">
  <tableColumns count="16">
    <tableColumn id="2" xr3:uid="{00000000-0010-0000-2A00-000002000000}" name="EQUIPMENT DESCRIPTION" dataDxfId="3070"/>
    <tableColumn id="3" xr3:uid="{00000000-0010-0000-2A00-000003000000}" name="EQUIPMENT #" dataDxfId="3069"/>
    <tableColumn id="4" xr3:uid="{00000000-0010-0000-2A00-000004000000}" name="P.O. " dataDxfId="3068"/>
    <tableColumn id="5" xr3:uid="{00000000-0010-0000-2A00-000005000000}" name="START DATE" dataDxfId="3067"/>
    <tableColumn id="6" xr3:uid="{00000000-0010-0000-2A00-000006000000}" name="PROJECTED FINISH DATE" dataDxfId="3066">
      <calculatedColumnFormula>IF(E3&lt;&gt;"",E3+(G3*H3),"")</calculatedColumnFormula>
    </tableColumn>
    <tableColumn id="7" xr3:uid="{00000000-0010-0000-2A00-000007000000}" name="DURATION" dataDxfId="3065"/>
    <tableColumn id="8" xr3:uid="{00000000-0010-0000-2A00-000008000000}" name="BILLING CYCLE (DAYS)" dataDxfId="3064"/>
    <tableColumn id="9" xr3:uid="{00000000-0010-0000-2A00-000009000000}" name="BILLING CYCLE RENT" dataDxfId="3063">
      <calculatedColumnFormula>IF(G3&lt;&gt;"",(J3/G3),"")</calculatedColumnFormula>
    </tableColumn>
    <tableColumn id="13" xr3:uid="{00000000-0010-0000-2A00-00000D000000}" name="TOTAL" dataDxfId="3062"/>
    <tableColumn id="14" xr3:uid="{00000000-0010-0000-2A00-00000E000000}" name="RETURN  CONFIRMATION NUMBER, DATE, CONTACT" dataDxfId="3061"/>
    <tableColumn id="15" xr3:uid="{00000000-0010-0000-2A00-00000F000000}" name="VENDOR" dataDxfId="3060"/>
    <tableColumn id="16" xr3:uid="{00000000-0010-0000-2A00-000010000000}" name="CONTACT" dataDxfId="3059"/>
    <tableColumn id="17" xr3:uid="{00000000-0010-0000-2A00-000011000000}" name="BUSINESS #" dataDxfId="3058"/>
    <tableColumn id="18" xr3:uid="{00000000-0010-0000-2A00-000012000000}" name="MOBILE #" dataDxfId="3057"/>
    <tableColumn id="19" xr3:uid="{00000000-0010-0000-2A00-000013000000}" name="FAX #" dataDxfId="3056"/>
    <tableColumn id="20" xr3:uid="{00000000-0010-0000-2A00-000014000000}" name="EMAIL" dataDxfId="3055"/>
  </tableColumns>
  <tableStyleInfo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15" xr:uid="{00000000-000C-0000-FFFF-FFFF2B000000}" name="List1_2114216" displayName="List1_2114216" ref="B2:Q30" insertRowShift="1" totalsRowShown="0" headerRowDxfId="3054" dataDxfId="3052" headerRowBorderDxfId="3053" tableBorderDxfId="3051" totalsRowBorderDxfId="3050">
  <tableColumns count="16">
    <tableColumn id="2" xr3:uid="{00000000-0010-0000-2B00-000002000000}" name="EQUIPMENT DESCRIPTION" dataDxfId="3049"/>
    <tableColumn id="3" xr3:uid="{00000000-0010-0000-2B00-000003000000}" name="EQUIPMENT #" dataDxfId="3048"/>
    <tableColumn id="4" xr3:uid="{00000000-0010-0000-2B00-000004000000}" name="P.O. " dataDxfId="3047"/>
    <tableColumn id="5" xr3:uid="{00000000-0010-0000-2B00-000005000000}" name="START DATE" dataDxfId="3046"/>
    <tableColumn id="6" xr3:uid="{00000000-0010-0000-2B00-000006000000}" name="PROJECTED FINISH DATE" dataDxfId="3045">
      <calculatedColumnFormula>IF(E3&lt;&gt;"",E3+(G3*H3),"")</calculatedColumnFormula>
    </tableColumn>
    <tableColumn id="7" xr3:uid="{00000000-0010-0000-2B00-000007000000}" name="DURATION" dataDxfId="3044"/>
    <tableColumn id="8" xr3:uid="{00000000-0010-0000-2B00-000008000000}" name="BILLING CYCLE (DAYS)" dataDxfId="3043"/>
    <tableColumn id="9" xr3:uid="{00000000-0010-0000-2B00-000009000000}" name="BILLING CYCLE RENT" dataDxfId="3042">
      <calculatedColumnFormula>IF(G3&lt;&gt;"",(J3/G3),"")</calculatedColumnFormula>
    </tableColumn>
    <tableColumn id="13" xr3:uid="{00000000-0010-0000-2B00-00000D000000}" name="TOTAL" dataDxfId="3041"/>
    <tableColumn id="14" xr3:uid="{00000000-0010-0000-2B00-00000E000000}" name="RETURN  CONFIRMATION NUMBER, DATE, CONTACT" dataDxfId="3040"/>
    <tableColumn id="15" xr3:uid="{00000000-0010-0000-2B00-00000F000000}" name="VENDOR" dataDxfId="3039"/>
    <tableColumn id="16" xr3:uid="{00000000-0010-0000-2B00-000010000000}" name="CONTACT" dataDxfId="3038"/>
    <tableColumn id="17" xr3:uid="{00000000-0010-0000-2B00-000011000000}" name="BUSINESS #" dataDxfId="3037"/>
    <tableColumn id="18" xr3:uid="{00000000-0010-0000-2B00-000012000000}" name="MOBILE #" dataDxfId="3036"/>
    <tableColumn id="19" xr3:uid="{00000000-0010-0000-2B00-000013000000}" name="FAX #" dataDxfId="3035"/>
    <tableColumn id="20" xr3:uid="{00000000-0010-0000-2B00-000014000000}" name="EMAIL" dataDxfId="3034"/>
  </tableColumns>
  <tableStyleInfo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61" xr:uid="{00000000-000C-0000-FFFF-FFFF2C000000}" name="List1_2113862" displayName="List1_2113862" ref="B2:Q82" insertRowShift="1" totalsRowShown="0" headerRowDxfId="3033" dataDxfId="3031" headerRowBorderDxfId="3032" tableBorderDxfId="3030" totalsRowBorderDxfId="3029">
  <tableColumns count="16">
    <tableColumn id="2" xr3:uid="{00000000-0010-0000-2C00-000002000000}" name="EQUIPMENT DESCRIPTION" dataDxfId="3028"/>
    <tableColumn id="3" xr3:uid="{00000000-0010-0000-2C00-000003000000}" name="EQUIPMENT #" dataDxfId="3027"/>
    <tableColumn id="4" xr3:uid="{00000000-0010-0000-2C00-000004000000}" name="P.O. " dataDxfId="3026"/>
    <tableColumn id="5" xr3:uid="{00000000-0010-0000-2C00-000005000000}" name="START DATE" dataDxfId="3025"/>
    <tableColumn id="6" xr3:uid="{00000000-0010-0000-2C00-000006000000}" name="PROJECTED FINISH DATE" dataDxfId="3024">
      <calculatedColumnFormula>IF(E3&lt;&gt;"",E3+(G3*H3),"")</calculatedColumnFormula>
    </tableColumn>
    <tableColumn id="7" xr3:uid="{00000000-0010-0000-2C00-000007000000}" name="DURATION" dataDxfId="3023"/>
    <tableColumn id="8" xr3:uid="{00000000-0010-0000-2C00-000008000000}" name="BILLING CYCLE (DAYS)" dataDxfId="3022"/>
    <tableColumn id="9" xr3:uid="{00000000-0010-0000-2C00-000009000000}" name="BILLING CYCLE RENT" dataDxfId="3021">
      <calculatedColumnFormula>IF(G3&lt;&gt;"",(J3/G3),"")</calculatedColumnFormula>
    </tableColumn>
    <tableColumn id="13" xr3:uid="{00000000-0010-0000-2C00-00000D000000}" name="TOTAL" dataDxfId="3020"/>
    <tableColumn id="14" xr3:uid="{00000000-0010-0000-2C00-00000E000000}" name="RETURN  CONFIRMATION NUMBER, DATE, CONTACT" dataDxfId="3019"/>
    <tableColumn id="15" xr3:uid="{00000000-0010-0000-2C00-00000F000000}" name="VENDOR" dataDxfId="3018"/>
    <tableColumn id="16" xr3:uid="{00000000-0010-0000-2C00-000010000000}" name="CONTACT" dataDxfId="3017"/>
    <tableColumn id="17" xr3:uid="{00000000-0010-0000-2C00-000011000000}" name="BUSINESS #" dataDxfId="3016"/>
    <tableColumn id="18" xr3:uid="{00000000-0010-0000-2C00-000012000000}" name="MOBILE #" dataDxfId="3015"/>
    <tableColumn id="19" xr3:uid="{00000000-0010-0000-2C00-000013000000}" name="FAX #" dataDxfId="3014"/>
    <tableColumn id="20" xr3:uid="{00000000-0010-0000-2C00-000014000000}" name="EMAIL" dataDxfId="3013"/>
  </tableColumns>
  <tableStyleInfo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43" xr:uid="{00000000-000C-0000-FFFF-FFFF2D000000}" name="List1_2128044" displayName="List1_2128044" ref="B2:Q30" insertRowShift="1" totalsRowShown="0" headerRowDxfId="3012" dataDxfId="3010" headerRowBorderDxfId="3011" tableBorderDxfId="3009" totalsRowBorderDxfId="3008">
  <tableColumns count="16">
    <tableColumn id="2" xr3:uid="{00000000-0010-0000-2D00-000002000000}" name="EQUIPMENT DESCRIPTION" dataDxfId="3007"/>
    <tableColumn id="3" xr3:uid="{00000000-0010-0000-2D00-000003000000}" name="EQUIPMENT #" dataDxfId="3006"/>
    <tableColumn id="4" xr3:uid="{00000000-0010-0000-2D00-000004000000}" name="P.O. " dataDxfId="3005"/>
    <tableColumn id="5" xr3:uid="{00000000-0010-0000-2D00-000005000000}" name="START DATE" dataDxfId="3004"/>
    <tableColumn id="6" xr3:uid="{00000000-0010-0000-2D00-000006000000}" name="PROJECTED FINISH DATE" dataDxfId="3003">
      <calculatedColumnFormula>IF(E3&lt;&gt;"",E3+(G3*H3),"")</calculatedColumnFormula>
    </tableColumn>
    <tableColumn id="7" xr3:uid="{00000000-0010-0000-2D00-000007000000}" name="DURATION" dataDxfId="3002"/>
    <tableColumn id="8" xr3:uid="{00000000-0010-0000-2D00-000008000000}" name="BILLING CYCLE (DAYS)" dataDxfId="3001"/>
    <tableColumn id="9" xr3:uid="{00000000-0010-0000-2D00-000009000000}" name="BILLING CYCLE RENT" dataDxfId="3000">
      <calculatedColumnFormula>IF(G3&lt;&gt;"",(J3/G3),"")</calculatedColumnFormula>
    </tableColumn>
    <tableColumn id="13" xr3:uid="{00000000-0010-0000-2D00-00000D000000}" name="TOTAL" dataDxfId="2999"/>
    <tableColumn id="14" xr3:uid="{00000000-0010-0000-2D00-00000E000000}" name="RETURN  CONFIRMATION NUMBER, DATE, CONTACT" dataDxfId="2998"/>
    <tableColumn id="15" xr3:uid="{00000000-0010-0000-2D00-00000F000000}" name="VENDOR" dataDxfId="2997"/>
    <tableColumn id="16" xr3:uid="{00000000-0010-0000-2D00-000010000000}" name="CONTACT" dataDxfId="2996"/>
    <tableColumn id="17" xr3:uid="{00000000-0010-0000-2D00-000011000000}" name="BUSINESS #" dataDxfId="2995"/>
    <tableColumn id="18" xr3:uid="{00000000-0010-0000-2D00-000012000000}" name="MOBILE #" dataDxfId="2994"/>
    <tableColumn id="19" xr3:uid="{00000000-0010-0000-2D00-000013000000}" name="FAX #" dataDxfId="2993"/>
    <tableColumn id="20" xr3:uid="{00000000-0010-0000-2D00-000014000000}" name="EMAIL" dataDxfId="2992"/>
  </tableColumns>
  <tableStyleInfo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90" xr:uid="{00000000-000C-0000-FFFF-FFFF2F000000}" name="List1_2114491" displayName="List1_2114491" ref="B2:Q30" insertRowShift="1" totalsRowShown="0" headerRowDxfId="2991" dataDxfId="2989" headerRowBorderDxfId="2990" tableBorderDxfId="2988" totalsRowBorderDxfId="2987">
  <tableColumns count="16">
    <tableColumn id="2" xr3:uid="{00000000-0010-0000-2F00-000002000000}" name="EQUIPMENT DESCRIPTION" dataDxfId="2986"/>
    <tableColumn id="3" xr3:uid="{00000000-0010-0000-2F00-000003000000}" name="EQUIPMENT #" dataDxfId="2985"/>
    <tableColumn id="4" xr3:uid="{00000000-0010-0000-2F00-000004000000}" name="P.O. " dataDxfId="2984"/>
    <tableColumn id="5" xr3:uid="{00000000-0010-0000-2F00-000005000000}" name="START DATE" dataDxfId="2983"/>
    <tableColumn id="6" xr3:uid="{00000000-0010-0000-2F00-000006000000}" name="PROJECTED FINISH DATE" dataDxfId="2982">
      <calculatedColumnFormula>IF(E3&lt;&gt;"",E3+(G3*H3),"")</calculatedColumnFormula>
    </tableColumn>
    <tableColumn id="7" xr3:uid="{00000000-0010-0000-2F00-000007000000}" name="DURATION" dataDxfId="2981"/>
    <tableColumn id="8" xr3:uid="{00000000-0010-0000-2F00-000008000000}" name="BILLING CYCLE (DAYS)" dataDxfId="2980"/>
    <tableColumn id="9" xr3:uid="{00000000-0010-0000-2F00-000009000000}" name="BILLING CYCLE RENT" dataDxfId="2979">
      <calculatedColumnFormula>IF(G3&lt;&gt;"",(J3/G3),"")</calculatedColumnFormula>
    </tableColumn>
    <tableColumn id="13" xr3:uid="{00000000-0010-0000-2F00-00000D000000}" name="TOTAL" dataDxfId="2978"/>
    <tableColumn id="14" xr3:uid="{00000000-0010-0000-2F00-00000E000000}" name="RETURN  CONFIRMATION NUMBER, DATE, CONTACT" dataDxfId="2977"/>
    <tableColumn id="15" xr3:uid="{00000000-0010-0000-2F00-00000F000000}" name="VENDOR" dataDxfId="2976"/>
    <tableColumn id="16" xr3:uid="{00000000-0010-0000-2F00-000010000000}" name="CONTACT" dataDxfId="2975"/>
    <tableColumn id="17" xr3:uid="{00000000-0010-0000-2F00-000011000000}" name="BUSINESS #" dataDxfId="2974"/>
    <tableColumn id="18" xr3:uid="{00000000-0010-0000-2F00-000012000000}" name="MOBILE #" dataDxfId="2973"/>
    <tableColumn id="19" xr3:uid="{00000000-0010-0000-2F00-000013000000}" name="FAX #" dataDxfId="2972"/>
    <tableColumn id="20" xr3:uid="{00000000-0010-0000-2F00-000014000000}" name="EMAIL" dataDxfId="2971"/>
  </tableColumns>
  <tableStyleInfo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38" xr:uid="{00000000-000C-0000-FFFF-FFFF30000000}" name="List1_2114539" displayName="List1_2114539" ref="B2:Q30" insertRowShift="1" totalsRowShown="0" headerRowDxfId="2970" dataDxfId="2968" headerRowBorderDxfId="2969" tableBorderDxfId="2967" totalsRowBorderDxfId="2966">
  <tableColumns count="16">
    <tableColumn id="2" xr3:uid="{00000000-0010-0000-3000-000002000000}" name="EQUIPMENT DESCRIPTION" dataDxfId="2965"/>
    <tableColumn id="3" xr3:uid="{00000000-0010-0000-3000-000003000000}" name="EQUIPMENT #" dataDxfId="2964"/>
    <tableColumn id="4" xr3:uid="{00000000-0010-0000-3000-000004000000}" name="P.O. " dataDxfId="2963"/>
    <tableColumn id="5" xr3:uid="{00000000-0010-0000-3000-000005000000}" name="START DATE" dataDxfId="2962"/>
    <tableColumn id="6" xr3:uid="{00000000-0010-0000-3000-000006000000}" name="PROJECTED FINISH DATE" dataDxfId="2961">
      <calculatedColumnFormula>IF(E3&lt;&gt;"",E3+(G3*H3),"")</calculatedColumnFormula>
    </tableColumn>
    <tableColumn id="7" xr3:uid="{00000000-0010-0000-3000-000007000000}" name="DURATION" dataDxfId="2960"/>
    <tableColumn id="8" xr3:uid="{00000000-0010-0000-3000-000008000000}" name="BILLING CYCLE (DAYS)" dataDxfId="2959"/>
    <tableColumn id="9" xr3:uid="{00000000-0010-0000-3000-000009000000}" name="BILLING CYCLE RENT" dataDxfId="2958">
      <calculatedColumnFormula>IF(G3&lt;&gt;"",(J3/G3),"")</calculatedColumnFormula>
    </tableColumn>
    <tableColumn id="13" xr3:uid="{00000000-0010-0000-3000-00000D000000}" name="TOTAL" dataDxfId="2957"/>
    <tableColumn id="14" xr3:uid="{00000000-0010-0000-3000-00000E000000}" name="RETURN  CONFIRMATION NUMBER, DATE, CONTACT" dataDxfId="2956"/>
    <tableColumn id="15" xr3:uid="{00000000-0010-0000-3000-00000F000000}" name="VENDOR" dataDxfId="2955"/>
    <tableColumn id="16" xr3:uid="{00000000-0010-0000-3000-000010000000}" name="CONTACT" dataDxfId="2954"/>
    <tableColumn id="17" xr3:uid="{00000000-0010-0000-3000-000011000000}" name="BUSINESS #" dataDxfId="2953"/>
    <tableColumn id="18" xr3:uid="{00000000-0010-0000-3000-000012000000}" name="MOBILE #" dataDxfId="2952"/>
    <tableColumn id="19" xr3:uid="{00000000-0010-0000-3000-000013000000}" name="FAX #" dataDxfId="2951"/>
    <tableColumn id="20" xr3:uid="{00000000-0010-0000-3000-000014000000}" name="EMAIL" dataDxfId="2950"/>
  </tableColumns>
  <tableStyleInfo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39" xr:uid="{00000000-000C-0000-FFFF-FFFF31000000}" name="List1_2114540" displayName="List1_2114540" ref="B2:Q30" insertRowShift="1" totalsRowShown="0" headerRowDxfId="2949" dataDxfId="2947" headerRowBorderDxfId="2948" tableBorderDxfId="2946" totalsRowBorderDxfId="2945">
  <tableColumns count="16">
    <tableColumn id="2" xr3:uid="{00000000-0010-0000-3100-000002000000}" name="EQUIPMENT DESCRIPTION" dataDxfId="2944"/>
    <tableColumn id="3" xr3:uid="{00000000-0010-0000-3100-000003000000}" name="EQUIPMENT #" dataDxfId="2943"/>
    <tableColumn id="4" xr3:uid="{00000000-0010-0000-3100-000004000000}" name="P.O. " dataDxfId="2942"/>
    <tableColumn id="5" xr3:uid="{00000000-0010-0000-3100-000005000000}" name="START DATE" dataDxfId="2941"/>
    <tableColumn id="6" xr3:uid="{00000000-0010-0000-3100-000006000000}" name="PROJECTED FINISH DATE" dataDxfId="2940">
      <calculatedColumnFormula>IF(E3&lt;&gt;"",E3+(G3*H3),"")</calculatedColumnFormula>
    </tableColumn>
    <tableColumn id="7" xr3:uid="{00000000-0010-0000-3100-000007000000}" name="DURATION" dataDxfId="2939"/>
    <tableColumn id="8" xr3:uid="{00000000-0010-0000-3100-000008000000}" name="BILLING CYCLE (DAYS)" dataDxfId="2938"/>
    <tableColumn id="9" xr3:uid="{00000000-0010-0000-3100-000009000000}" name="BILLING CYCLE RENT" dataDxfId="2937">
      <calculatedColumnFormula>IF(G3&lt;&gt;"",(J3/G3),"")</calculatedColumnFormula>
    </tableColumn>
    <tableColumn id="13" xr3:uid="{00000000-0010-0000-3100-00000D000000}" name="TOTAL" dataDxfId="2936"/>
    <tableColumn id="14" xr3:uid="{00000000-0010-0000-3100-00000E000000}" name="RETURN  CONFIRMATION NUMBER, DATE, CONTACT" dataDxfId="2935"/>
    <tableColumn id="15" xr3:uid="{00000000-0010-0000-3100-00000F000000}" name="VENDOR" dataDxfId="2934"/>
    <tableColumn id="16" xr3:uid="{00000000-0010-0000-3100-000010000000}" name="CONTACT" dataDxfId="2933"/>
    <tableColumn id="17" xr3:uid="{00000000-0010-0000-3100-000011000000}" name="BUSINESS #" dataDxfId="2932"/>
    <tableColumn id="18" xr3:uid="{00000000-0010-0000-3100-000012000000}" name="MOBILE #" dataDxfId="2931"/>
    <tableColumn id="19" xr3:uid="{00000000-0010-0000-3100-000013000000}" name="FAX #" dataDxfId="2930"/>
    <tableColumn id="20" xr3:uid="{00000000-0010-0000-3100-000014000000}" name="EMAIL" dataDxfId="2929"/>
  </tableColumns>
  <tableStyleInfo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32" xr:uid="{00000000-000C-0000-FFFF-FFFF32000000}" name="List1_2114933" displayName="List1_2114933" ref="B2:Q30" insertRowShift="1" totalsRowShown="0" headerRowDxfId="2928" dataDxfId="2926" headerRowBorderDxfId="2927" tableBorderDxfId="2925" totalsRowBorderDxfId="2924">
  <tableColumns count="16">
    <tableColumn id="2" xr3:uid="{00000000-0010-0000-3200-000002000000}" name="EQUIPMENT DESCRIPTION" dataDxfId="2923"/>
    <tableColumn id="3" xr3:uid="{00000000-0010-0000-3200-000003000000}" name="EQUIPMENT #" dataDxfId="2922"/>
    <tableColumn id="4" xr3:uid="{00000000-0010-0000-3200-000004000000}" name="P.O. " dataDxfId="2921"/>
    <tableColumn id="5" xr3:uid="{00000000-0010-0000-3200-000005000000}" name="START DATE" dataDxfId="2920"/>
    <tableColumn id="6" xr3:uid="{00000000-0010-0000-3200-000006000000}" name="PROJECTED FINISH DATE" dataDxfId="2919">
      <calculatedColumnFormula>IF(E3&lt;&gt;"",E3+(G3*H3),"")</calculatedColumnFormula>
    </tableColumn>
    <tableColumn id="7" xr3:uid="{00000000-0010-0000-3200-000007000000}" name="DURATION" dataDxfId="2918"/>
    <tableColumn id="8" xr3:uid="{00000000-0010-0000-3200-000008000000}" name="BILLING CYCLE (DAYS)" dataDxfId="2917"/>
    <tableColumn id="9" xr3:uid="{00000000-0010-0000-3200-000009000000}" name="BILLING CYCLE RENT" dataDxfId="2916">
      <calculatedColumnFormula>IF(G3&lt;&gt;"",(J3/G3),"")</calculatedColumnFormula>
    </tableColumn>
    <tableColumn id="13" xr3:uid="{00000000-0010-0000-3200-00000D000000}" name="TOTAL" dataDxfId="2915"/>
    <tableColumn id="14" xr3:uid="{00000000-0010-0000-3200-00000E000000}" name="RETURN  CONFIRMATION NUMBER, DATE, CONTACT" dataDxfId="2914"/>
    <tableColumn id="15" xr3:uid="{00000000-0010-0000-3200-00000F000000}" name="VENDOR" dataDxfId="2913"/>
    <tableColumn id="16" xr3:uid="{00000000-0010-0000-3200-000010000000}" name="CONTACT" dataDxfId="2912"/>
    <tableColumn id="17" xr3:uid="{00000000-0010-0000-3200-000011000000}" name="BUSINESS #" dataDxfId="2911"/>
    <tableColumn id="18" xr3:uid="{00000000-0010-0000-3200-000012000000}" name="MOBILE #" dataDxfId="2910"/>
    <tableColumn id="19" xr3:uid="{00000000-0010-0000-3200-000013000000}" name="FAX #" dataDxfId="2909"/>
    <tableColumn id="20" xr3:uid="{00000000-0010-0000-3200-000014000000}" name="EMAIL" dataDxfId="2908"/>
  </tableColumns>
  <tableStyleInfo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83" xr:uid="{00000000-000C-0000-FFFF-FFFF33000000}" name="List1_2115384" displayName="List1_2115384" ref="B2:Q30" insertRowShift="1" totalsRowShown="0" headerRowDxfId="2907" dataDxfId="2905" headerRowBorderDxfId="2906" tableBorderDxfId="2904" totalsRowBorderDxfId="2903">
  <tableColumns count="16">
    <tableColumn id="2" xr3:uid="{00000000-0010-0000-3300-000002000000}" name="EQUIPMENT DESCRIPTION" dataDxfId="2902"/>
    <tableColumn id="3" xr3:uid="{00000000-0010-0000-3300-000003000000}" name="EQUIPMENT #" dataDxfId="2901"/>
    <tableColumn id="4" xr3:uid="{00000000-0010-0000-3300-000004000000}" name="P.O. " dataDxfId="2900"/>
    <tableColumn id="5" xr3:uid="{00000000-0010-0000-3300-000005000000}" name="START DATE" dataDxfId="2899"/>
    <tableColumn id="6" xr3:uid="{00000000-0010-0000-3300-000006000000}" name="PROJECTED FINISH DATE" dataDxfId="2898">
      <calculatedColumnFormula>IF(E3&lt;&gt;"",E3+(G3*H3),"")</calculatedColumnFormula>
    </tableColumn>
    <tableColumn id="7" xr3:uid="{00000000-0010-0000-3300-000007000000}" name="DURATION" dataDxfId="2897"/>
    <tableColumn id="8" xr3:uid="{00000000-0010-0000-3300-000008000000}" name="BILLING CYCLE (DAYS)" dataDxfId="2896"/>
    <tableColumn id="9" xr3:uid="{00000000-0010-0000-3300-000009000000}" name="BILLING CYCLE RENT" dataDxfId="2895">
      <calculatedColumnFormula>IF(G3&lt;&gt;"",(J3/G3),"")</calculatedColumnFormula>
    </tableColumn>
    <tableColumn id="13" xr3:uid="{00000000-0010-0000-3300-00000D000000}" name="TOTAL" dataDxfId="2894"/>
    <tableColumn id="14" xr3:uid="{00000000-0010-0000-3300-00000E000000}" name="RETURN  CONFIRMATION NUMBER, DATE, CONTACT" dataDxfId="2893"/>
    <tableColumn id="15" xr3:uid="{00000000-0010-0000-3300-00000F000000}" name="VENDOR" dataDxfId="2892"/>
    <tableColumn id="16" xr3:uid="{00000000-0010-0000-3300-000010000000}" name="CONTACT" dataDxfId="2891"/>
    <tableColumn id="17" xr3:uid="{00000000-0010-0000-3300-000011000000}" name="BUSINESS #" dataDxfId="2890"/>
    <tableColumn id="18" xr3:uid="{00000000-0010-0000-3300-000012000000}" name="MOBILE #" dataDxfId="2889"/>
    <tableColumn id="19" xr3:uid="{00000000-0010-0000-3300-000013000000}" name="FAX #" dataDxfId="2888"/>
    <tableColumn id="20" xr3:uid="{00000000-0010-0000-3300-000014000000}" name="EMAIL" dataDxfId="2887"/>
  </tableColumns>
  <tableStyleInfo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90" xr:uid="{00000000-000C-0000-FFFF-FFFF34000000}" name="List1_2115691" displayName="List1_2115691" ref="B2:Q30" insertRowShift="1" totalsRowShown="0" headerRowDxfId="2886" dataDxfId="2884" headerRowBorderDxfId="2885" tableBorderDxfId="2883" totalsRowBorderDxfId="2882">
  <tableColumns count="16">
    <tableColumn id="2" xr3:uid="{00000000-0010-0000-3400-000002000000}" name="EQUIPMENT DESCRIPTION" dataDxfId="2881"/>
    <tableColumn id="3" xr3:uid="{00000000-0010-0000-3400-000003000000}" name="EQUIPMENT #" dataDxfId="2880"/>
    <tableColumn id="4" xr3:uid="{00000000-0010-0000-3400-000004000000}" name="P.O. " dataDxfId="2879"/>
    <tableColumn id="5" xr3:uid="{00000000-0010-0000-3400-000005000000}" name="START DATE" dataDxfId="2878"/>
    <tableColumn id="6" xr3:uid="{00000000-0010-0000-3400-000006000000}" name="PROJECTED FINISH DATE" dataDxfId="2877">
      <calculatedColumnFormula>IF(E3&lt;&gt;"",E3+(G3*H3),"")</calculatedColumnFormula>
    </tableColumn>
    <tableColumn id="7" xr3:uid="{00000000-0010-0000-3400-000007000000}" name="DURATION" dataDxfId="2876"/>
    <tableColumn id="8" xr3:uid="{00000000-0010-0000-3400-000008000000}" name="BILLING CYCLE (DAYS)" dataDxfId="2875"/>
    <tableColumn id="9" xr3:uid="{00000000-0010-0000-3400-000009000000}" name="BILLING CYCLE RENT" dataDxfId="2874">
      <calculatedColumnFormula>IF(G3&lt;&gt;"",(J3/G3),"")</calculatedColumnFormula>
    </tableColumn>
    <tableColumn id="13" xr3:uid="{00000000-0010-0000-3400-00000D000000}" name="TOTAL" dataDxfId="2873"/>
    <tableColumn id="14" xr3:uid="{00000000-0010-0000-3400-00000E000000}" name="RETURN  CONFIRMATION NUMBER, DATE, CONTACT" dataDxfId="2872"/>
    <tableColumn id="15" xr3:uid="{00000000-0010-0000-3400-00000F000000}" name="VENDOR" dataDxfId="2871"/>
    <tableColumn id="16" xr3:uid="{00000000-0010-0000-3400-000010000000}" name="CONTACT" dataDxfId="2870"/>
    <tableColumn id="17" xr3:uid="{00000000-0010-0000-3400-000011000000}" name="BUSINESS #" dataDxfId="2869"/>
    <tableColumn id="18" xr3:uid="{00000000-0010-0000-3400-000012000000}" name="MOBILE #" dataDxfId="2868"/>
    <tableColumn id="19" xr3:uid="{00000000-0010-0000-3400-000013000000}" name="FAX #" dataDxfId="2867"/>
    <tableColumn id="20" xr3:uid="{00000000-0010-0000-3400-000014000000}" name="EMAIL" dataDxfId="2866"/>
  </tableColumns>
  <tableStyleInfo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91" xr:uid="{00000000-000C-0000-FFFF-FFFF35000000}" name="List1_2115692" displayName="List1_2115692" ref="B2:Q60" insertRowShift="1" totalsRowShown="0" headerRowDxfId="2865" dataDxfId="2863" headerRowBorderDxfId="2864" tableBorderDxfId="2862" totalsRowBorderDxfId="2861">
  <tableColumns count="16">
    <tableColumn id="2" xr3:uid="{00000000-0010-0000-3500-000002000000}" name="EQUIPMENT DESCRIPTION" dataDxfId="2860"/>
    <tableColumn id="3" xr3:uid="{00000000-0010-0000-3500-000003000000}" name="EQUIPMENT #" dataDxfId="2859"/>
    <tableColumn id="4" xr3:uid="{00000000-0010-0000-3500-000004000000}" name="P.O. " dataDxfId="2858"/>
    <tableColumn id="5" xr3:uid="{00000000-0010-0000-3500-000005000000}" name="START DATE" dataDxfId="2857"/>
    <tableColumn id="6" xr3:uid="{00000000-0010-0000-3500-000006000000}" name="PROJECTED FINISH DATE" dataDxfId="2856">
      <calculatedColumnFormula>IF(E3&lt;&gt;"",E3+(G3*H3),"")</calculatedColumnFormula>
    </tableColumn>
    <tableColumn id="7" xr3:uid="{00000000-0010-0000-3500-000007000000}" name="DURATION" dataDxfId="2855"/>
    <tableColumn id="8" xr3:uid="{00000000-0010-0000-3500-000008000000}" name="BILLING CYCLE (DAYS)" dataDxfId="2854"/>
    <tableColumn id="9" xr3:uid="{00000000-0010-0000-3500-000009000000}" name="BILLING CYCLE RENT" dataDxfId="2853">
      <calculatedColumnFormula>IF(G3&lt;&gt;"",(J3/G3),"")</calculatedColumnFormula>
    </tableColumn>
    <tableColumn id="13" xr3:uid="{00000000-0010-0000-3500-00000D000000}" name="TOTAL" dataDxfId="2852"/>
    <tableColumn id="14" xr3:uid="{00000000-0010-0000-3500-00000E000000}" name="RETURN  CONFIRMATION NUMBER, DATE, CONTACT" dataDxfId="2851"/>
    <tableColumn id="15" xr3:uid="{00000000-0010-0000-3500-00000F000000}" name="VENDOR" dataDxfId="2850"/>
    <tableColumn id="16" xr3:uid="{00000000-0010-0000-3500-000010000000}" name="CONTACT" dataDxfId="2849"/>
    <tableColumn id="17" xr3:uid="{00000000-0010-0000-3500-000011000000}" name="BUSINESS #" dataDxfId="2848"/>
    <tableColumn id="18" xr3:uid="{00000000-0010-0000-3500-000012000000}" name="MOBILE #" dataDxfId="2847"/>
    <tableColumn id="19" xr3:uid="{00000000-0010-0000-3500-000013000000}" name="FAX #" dataDxfId="2846"/>
    <tableColumn id="20" xr3:uid="{00000000-0010-0000-3500-000014000000}" name="EMAIL" dataDxfId="2845"/>
  </tableColumns>
  <tableStyleInfo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36000000}" name="List1_215" displayName="List1_215" ref="B2:Q30" insertRowShift="1" totalsRowShown="0" headerRowDxfId="2844" dataDxfId="2842" headerRowBorderDxfId="2843" tableBorderDxfId="2841" totalsRowBorderDxfId="2840">
  <tableColumns count="16">
    <tableColumn id="2" xr3:uid="{00000000-0010-0000-3600-000002000000}" name="EQUIPMENT DESCRIPTION" dataDxfId="2839"/>
    <tableColumn id="3" xr3:uid="{00000000-0010-0000-3600-000003000000}" name="EQUIPMENT #" dataDxfId="2838"/>
    <tableColumn id="4" xr3:uid="{00000000-0010-0000-3600-000004000000}" name="P.O. " dataDxfId="2837"/>
    <tableColumn id="5" xr3:uid="{00000000-0010-0000-3600-000005000000}" name="START DATE" dataDxfId="2836"/>
    <tableColumn id="6" xr3:uid="{00000000-0010-0000-3600-000006000000}" name="PROJECTED FINISH DATE" dataDxfId="2835">
      <calculatedColumnFormula>IF(E3&lt;&gt;"",E3+(G3*H3),"")</calculatedColumnFormula>
    </tableColumn>
    <tableColumn id="7" xr3:uid="{00000000-0010-0000-3600-000007000000}" name="DURATION" dataDxfId="2834"/>
    <tableColumn id="8" xr3:uid="{00000000-0010-0000-3600-000008000000}" name="BILLING CYCLE (DAYS)" dataDxfId="2833"/>
    <tableColumn id="9" xr3:uid="{00000000-0010-0000-3600-000009000000}" name="BILLING CYCLE RENT" dataDxfId="2832">
      <calculatedColumnFormula>IF(G3&lt;&gt;"",(J3/G3),"")</calculatedColumnFormula>
    </tableColumn>
    <tableColumn id="13" xr3:uid="{00000000-0010-0000-3600-00000D000000}" name="TOTAL" dataDxfId="2831"/>
    <tableColumn id="14" xr3:uid="{00000000-0010-0000-3600-00000E000000}" name="RETURN  CONFIRMATION NUMBER, DATE, CONTACT" dataDxfId="2830"/>
    <tableColumn id="15" xr3:uid="{00000000-0010-0000-3600-00000F000000}" name="VENDOR" dataDxfId="2829"/>
    <tableColumn id="16" xr3:uid="{00000000-0010-0000-3600-000010000000}" name="CONTACT" dataDxfId="2828"/>
    <tableColumn id="17" xr3:uid="{00000000-0010-0000-3600-000011000000}" name="BUSINESS #" dataDxfId="2827"/>
    <tableColumn id="18" xr3:uid="{00000000-0010-0000-3600-000012000000}" name="MOBILE #" dataDxfId="2826"/>
    <tableColumn id="19" xr3:uid="{00000000-0010-0000-3600-000013000000}" name="FAX #" dataDxfId="2825"/>
    <tableColumn id="20" xr3:uid="{00000000-0010-0000-3600-000014000000}" name="EMAIL" dataDxfId="2824"/>
  </tableColumns>
  <tableStyleInfo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88" xr:uid="{00000000-000C-0000-FFFF-FFFF37000000}" name="List1_2123789" displayName="List1_2123789" ref="B2:Q30" insertRowShift="1" totalsRowShown="0" headerRowDxfId="2823" dataDxfId="2821" headerRowBorderDxfId="2822" tableBorderDxfId="2820" totalsRowBorderDxfId="2819">
  <tableColumns count="16">
    <tableColumn id="2" xr3:uid="{00000000-0010-0000-3700-000002000000}" name="EQUIPMENT DESCRIPTION" dataDxfId="2818"/>
    <tableColumn id="3" xr3:uid="{00000000-0010-0000-3700-000003000000}" name="EQUIPMENT #" dataDxfId="2817"/>
    <tableColumn id="4" xr3:uid="{00000000-0010-0000-3700-000004000000}" name="P.O. " dataDxfId="2816"/>
    <tableColumn id="5" xr3:uid="{00000000-0010-0000-3700-000005000000}" name="START DATE" dataDxfId="2815"/>
    <tableColumn id="6" xr3:uid="{00000000-0010-0000-3700-000006000000}" name="PROJECTED FINISH DATE" dataDxfId="2814">
      <calculatedColumnFormula>IF(E3&lt;&gt;"",E3+(G3*H3),"")</calculatedColumnFormula>
    </tableColumn>
    <tableColumn id="7" xr3:uid="{00000000-0010-0000-3700-000007000000}" name="DURATION" dataDxfId="2813"/>
    <tableColumn id="8" xr3:uid="{00000000-0010-0000-3700-000008000000}" name="BILLING CYCLE (DAYS)" dataDxfId="2812"/>
    <tableColumn id="9" xr3:uid="{00000000-0010-0000-3700-000009000000}" name="BILLING CYCLE RENT" dataDxfId="2811">
      <calculatedColumnFormula>IF(G3&lt;&gt;"",(J3/G3),"")</calculatedColumnFormula>
    </tableColumn>
    <tableColumn id="13" xr3:uid="{00000000-0010-0000-3700-00000D000000}" name="TOTAL" dataDxfId="2810"/>
    <tableColumn id="14" xr3:uid="{00000000-0010-0000-3700-00000E000000}" name="RETURN  CONFIRMATION NUMBER, DATE, CONTACT" dataDxfId="2809"/>
    <tableColumn id="15" xr3:uid="{00000000-0010-0000-3700-00000F000000}" name="VENDOR" dataDxfId="2808"/>
    <tableColumn id="16" xr3:uid="{00000000-0010-0000-3700-000010000000}" name="CONTACT" dataDxfId="2807"/>
    <tableColumn id="17" xr3:uid="{00000000-0010-0000-3700-000011000000}" name="BUSINESS #" dataDxfId="2806"/>
    <tableColumn id="18" xr3:uid="{00000000-0010-0000-3700-000012000000}" name="MOBILE #" dataDxfId="2805"/>
    <tableColumn id="19" xr3:uid="{00000000-0010-0000-3700-000013000000}" name="FAX #" dataDxfId="2804"/>
    <tableColumn id="20" xr3:uid="{00000000-0010-0000-3700-000014000000}" name="EMAIL" dataDxfId="2803"/>
  </tableColumns>
  <tableStyleInfo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28" xr:uid="{00000000-000C-0000-FFFF-FFFF38000000}" name="List1_2116329" displayName="List1_2116329" ref="B2:Q30" insertRowShift="1" totalsRowShown="0" headerRowDxfId="2802" dataDxfId="2800" headerRowBorderDxfId="2801" tableBorderDxfId="2799" totalsRowBorderDxfId="2798">
  <tableColumns count="16">
    <tableColumn id="2" xr3:uid="{00000000-0010-0000-3800-000002000000}" name="EQUIPMENT DESCRIPTION" dataDxfId="2797"/>
    <tableColumn id="3" xr3:uid="{00000000-0010-0000-3800-000003000000}" name="EQUIPMENT #" dataDxfId="2796"/>
    <tableColumn id="4" xr3:uid="{00000000-0010-0000-3800-000004000000}" name="P.O. " dataDxfId="2795"/>
    <tableColumn id="5" xr3:uid="{00000000-0010-0000-3800-000005000000}" name="START DATE" dataDxfId="2794"/>
    <tableColumn id="6" xr3:uid="{00000000-0010-0000-3800-000006000000}" name="PROJECTED FINISH DATE" dataDxfId="2793">
      <calculatedColumnFormula>IF(E3&lt;&gt;"",E3+(G3*H3),"")</calculatedColumnFormula>
    </tableColumn>
    <tableColumn id="7" xr3:uid="{00000000-0010-0000-3800-000007000000}" name="DURATION" dataDxfId="2792"/>
    <tableColumn id="8" xr3:uid="{00000000-0010-0000-3800-000008000000}" name="BILLING CYCLE (DAYS)" dataDxfId="2791"/>
    <tableColumn id="9" xr3:uid="{00000000-0010-0000-3800-000009000000}" name="BILLING CYCLE RENT" dataDxfId="2790">
      <calculatedColumnFormula>IF(G3&lt;&gt;"",(J3/G3),"")</calculatedColumnFormula>
    </tableColumn>
    <tableColumn id="13" xr3:uid="{00000000-0010-0000-3800-00000D000000}" name="TOTAL" dataDxfId="2789"/>
    <tableColumn id="14" xr3:uid="{00000000-0010-0000-3800-00000E000000}" name="RETURN  CONFIRMATION NUMBER, DATE, CONTACT" dataDxfId="2788"/>
    <tableColumn id="15" xr3:uid="{00000000-0010-0000-3800-00000F000000}" name="VENDOR" dataDxfId="2787"/>
    <tableColumn id="16" xr3:uid="{00000000-0010-0000-3800-000010000000}" name="CONTACT" dataDxfId="2786"/>
    <tableColumn id="17" xr3:uid="{00000000-0010-0000-3800-000011000000}" name="BUSINESS #" dataDxfId="2785"/>
    <tableColumn id="18" xr3:uid="{00000000-0010-0000-3800-000012000000}" name="MOBILE #" dataDxfId="2784"/>
    <tableColumn id="19" xr3:uid="{00000000-0010-0000-3800-000013000000}" name="FAX #" dataDxfId="2783"/>
    <tableColumn id="20" xr3:uid="{00000000-0010-0000-3800-000014000000}" name="EMAIL" dataDxfId="2782"/>
  </tableColumns>
  <tableStyleInfo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55" xr:uid="{00000000-000C-0000-FFFF-FFFF39000000}" name="List1_2117356" displayName="List1_2117356" ref="B2:Q30" insertRowShift="1" totalsRowShown="0" headerRowDxfId="2781" dataDxfId="2779" headerRowBorderDxfId="2780" tableBorderDxfId="2778" totalsRowBorderDxfId="2777">
  <tableColumns count="16">
    <tableColumn id="2" xr3:uid="{00000000-0010-0000-3900-000002000000}" name="EQUIPMENT DESCRIPTION" dataDxfId="2776"/>
    <tableColumn id="3" xr3:uid="{00000000-0010-0000-3900-000003000000}" name="EQUIPMENT #" dataDxfId="2775"/>
    <tableColumn id="4" xr3:uid="{00000000-0010-0000-3900-000004000000}" name="P.O. " dataDxfId="2774"/>
    <tableColumn id="5" xr3:uid="{00000000-0010-0000-3900-000005000000}" name="START DATE" dataDxfId="2773"/>
    <tableColumn id="6" xr3:uid="{00000000-0010-0000-3900-000006000000}" name="PROJECTED FINISH DATE" dataDxfId="2772">
      <calculatedColumnFormula>IF(E3&lt;&gt;"",E3+(G3*H3),"")</calculatedColumnFormula>
    </tableColumn>
    <tableColumn id="7" xr3:uid="{00000000-0010-0000-3900-000007000000}" name="DURATION" dataDxfId="2771"/>
    <tableColumn id="8" xr3:uid="{00000000-0010-0000-3900-000008000000}" name="BILLING CYCLE (DAYS)" dataDxfId="2770"/>
    <tableColumn id="9" xr3:uid="{00000000-0010-0000-3900-000009000000}" name="BILLING CYCLE RENT" dataDxfId="2769">
      <calculatedColumnFormula>IF(G3&lt;&gt;"",(J3/G3),"")</calculatedColumnFormula>
    </tableColumn>
    <tableColumn id="13" xr3:uid="{00000000-0010-0000-3900-00000D000000}" name="TOTAL" dataDxfId="2768"/>
    <tableColumn id="14" xr3:uid="{00000000-0010-0000-3900-00000E000000}" name="RETURN  CONFIRMATION NUMBER, DATE, CONTACT" dataDxfId="2767"/>
    <tableColumn id="15" xr3:uid="{00000000-0010-0000-3900-00000F000000}" name="VENDOR" dataDxfId="2766"/>
    <tableColumn id="16" xr3:uid="{00000000-0010-0000-3900-000010000000}" name="CONTACT" dataDxfId="2765"/>
    <tableColumn id="17" xr3:uid="{00000000-0010-0000-3900-000011000000}" name="BUSINESS #" dataDxfId="2764"/>
    <tableColumn id="18" xr3:uid="{00000000-0010-0000-3900-000012000000}" name="MOBILE #" dataDxfId="2763"/>
    <tableColumn id="19" xr3:uid="{00000000-0010-0000-3900-000013000000}" name="FAX #" dataDxfId="2762"/>
    <tableColumn id="20" xr3:uid="{00000000-0010-0000-3900-000014000000}" name="EMAIL" dataDxfId="2761"/>
  </tableColumns>
  <tableStyleInfo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23" xr:uid="{00000000-000C-0000-FFFF-FFFF3A000000}" name="List1_2124924" displayName="List1_2124924" ref="B2:Q30" insertRowShift="1" totalsRowShown="0" headerRowDxfId="2760" dataDxfId="2758" headerRowBorderDxfId="2759" tableBorderDxfId="2757" totalsRowBorderDxfId="2756">
  <tableColumns count="16">
    <tableColumn id="2" xr3:uid="{00000000-0010-0000-3A00-000002000000}" name="EQUIPMENT DESCRIPTION" dataDxfId="2755"/>
    <tableColumn id="3" xr3:uid="{00000000-0010-0000-3A00-000003000000}" name="EQUIPMENT #" dataDxfId="2754"/>
    <tableColumn id="4" xr3:uid="{00000000-0010-0000-3A00-000004000000}" name="P.O. " dataDxfId="2753"/>
    <tableColumn id="5" xr3:uid="{00000000-0010-0000-3A00-000005000000}" name="START DATE" dataDxfId="2752"/>
    <tableColumn id="6" xr3:uid="{00000000-0010-0000-3A00-000006000000}" name="PROJECTED FINISH DATE" dataDxfId="2751">
      <calculatedColumnFormula>IF(E3&lt;&gt;"",E3+(G3*H3),"")</calculatedColumnFormula>
    </tableColumn>
    <tableColumn id="7" xr3:uid="{00000000-0010-0000-3A00-000007000000}" name="DURATION" dataDxfId="2750"/>
    <tableColumn id="8" xr3:uid="{00000000-0010-0000-3A00-000008000000}" name="BILLING CYCLE (DAYS)" dataDxfId="2749"/>
    <tableColumn id="9" xr3:uid="{00000000-0010-0000-3A00-000009000000}" name="BILLING CYCLE RENT" dataDxfId="2748">
      <calculatedColumnFormula>IF(G3&lt;&gt;"",(J3/G3),"")</calculatedColumnFormula>
    </tableColumn>
    <tableColumn id="13" xr3:uid="{00000000-0010-0000-3A00-00000D000000}" name="TOTAL" dataDxfId="2747"/>
    <tableColumn id="14" xr3:uid="{00000000-0010-0000-3A00-00000E000000}" name="RETURN  CONFIRMATION NUMBER, DATE, CONTACT" dataDxfId="2746"/>
    <tableColumn id="15" xr3:uid="{00000000-0010-0000-3A00-00000F000000}" name="VENDOR" dataDxfId="2745"/>
    <tableColumn id="16" xr3:uid="{00000000-0010-0000-3A00-000010000000}" name="CONTACT" dataDxfId="2744"/>
    <tableColumn id="17" xr3:uid="{00000000-0010-0000-3A00-000011000000}" name="BUSINESS #" dataDxfId="2743"/>
    <tableColumn id="18" xr3:uid="{00000000-0010-0000-3A00-000012000000}" name="MOBILE #" dataDxfId="2742"/>
    <tableColumn id="19" xr3:uid="{00000000-0010-0000-3A00-000013000000}" name="FAX #" dataDxfId="2741"/>
    <tableColumn id="20" xr3:uid="{00000000-0010-0000-3A00-000014000000}" name="EMAIL" dataDxfId="2740"/>
  </tableColumns>
  <tableStyleInfo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58" xr:uid="{00000000-000C-0000-FFFF-FFFF3B000000}" name="List1_2120459" displayName="List1_2120459" ref="B2:Q30" insertRowShift="1" totalsRowShown="0" headerRowDxfId="2739" dataDxfId="2737" headerRowBorderDxfId="2738" tableBorderDxfId="2736" totalsRowBorderDxfId="2735">
  <tableColumns count="16">
    <tableColumn id="2" xr3:uid="{00000000-0010-0000-3B00-000002000000}" name="EQUIPMENT DESCRIPTION" dataDxfId="2734"/>
    <tableColumn id="3" xr3:uid="{00000000-0010-0000-3B00-000003000000}" name="EQUIPMENT #" dataDxfId="2733"/>
    <tableColumn id="4" xr3:uid="{00000000-0010-0000-3B00-000004000000}" name="P.O. " dataDxfId="2732"/>
    <tableColumn id="5" xr3:uid="{00000000-0010-0000-3B00-000005000000}" name="START DATE" dataDxfId="2731"/>
    <tableColumn id="6" xr3:uid="{00000000-0010-0000-3B00-000006000000}" name="PROJECTED FINISH DATE" dataDxfId="2730">
      <calculatedColumnFormula>IF(E3&lt;&gt;"",E3+(G3*H3),"")</calculatedColumnFormula>
    </tableColumn>
    <tableColumn id="7" xr3:uid="{00000000-0010-0000-3B00-000007000000}" name="DURATION" dataDxfId="2729"/>
    <tableColumn id="8" xr3:uid="{00000000-0010-0000-3B00-000008000000}" name="BILLING CYCLE (DAYS)" dataDxfId="2728"/>
    <tableColumn id="9" xr3:uid="{00000000-0010-0000-3B00-000009000000}" name="BILLING CYCLE RENT" dataDxfId="2727">
      <calculatedColumnFormula>IF(G3&lt;&gt;"",(J3/G3),"")</calculatedColumnFormula>
    </tableColumn>
    <tableColumn id="13" xr3:uid="{00000000-0010-0000-3B00-00000D000000}" name="TOTAL" dataDxfId="2726"/>
    <tableColumn id="14" xr3:uid="{00000000-0010-0000-3B00-00000E000000}" name="RETURN  CONFIRMATION NUMBER, DATE, CONTACT" dataDxfId="2725"/>
    <tableColumn id="15" xr3:uid="{00000000-0010-0000-3B00-00000F000000}" name="VENDOR" dataDxfId="2724"/>
    <tableColumn id="16" xr3:uid="{00000000-0010-0000-3B00-000010000000}" name="CONTACT" dataDxfId="2723"/>
    <tableColumn id="17" xr3:uid="{00000000-0010-0000-3B00-000011000000}" name="BUSINESS #" dataDxfId="2722"/>
    <tableColumn id="18" xr3:uid="{00000000-0010-0000-3B00-000012000000}" name="MOBILE #" dataDxfId="2721"/>
    <tableColumn id="19" xr3:uid="{00000000-0010-0000-3B00-000013000000}" name="FAX #" dataDxfId="2720"/>
    <tableColumn id="20" xr3:uid="{00000000-0010-0000-3B00-000014000000}" name="EMAIL" dataDxfId="2719"/>
  </tableColumns>
  <tableStyleInfo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65" xr:uid="{00000000-000C-0000-FFFF-FFFF3C000000}" name="List1_2120866" displayName="List1_2120866" ref="B2:Q30" insertRowShift="1" totalsRowShown="0" headerRowDxfId="2718" dataDxfId="2716" headerRowBorderDxfId="2717" tableBorderDxfId="2715" totalsRowBorderDxfId="2714">
  <tableColumns count="16">
    <tableColumn id="2" xr3:uid="{00000000-0010-0000-3C00-000002000000}" name="EQUIPMENT DESCRIPTION" dataDxfId="2713"/>
    <tableColumn id="3" xr3:uid="{00000000-0010-0000-3C00-000003000000}" name="EQUIPMENT #" dataDxfId="2712"/>
    <tableColumn id="4" xr3:uid="{00000000-0010-0000-3C00-000004000000}" name="P.O. " dataDxfId="2711"/>
    <tableColumn id="5" xr3:uid="{00000000-0010-0000-3C00-000005000000}" name="START DATE" dataDxfId="2710"/>
    <tableColumn id="6" xr3:uid="{00000000-0010-0000-3C00-000006000000}" name="PROJECTED FINISH DATE" dataDxfId="2709">
      <calculatedColumnFormula>IF(E3&lt;&gt;"",E3+(G3*H3),"")</calculatedColumnFormula>
    </tableColumn>
    <tableColumn id="7" xr3:uid="{00000000-0010-0000-3C00-000007000000}" name="DURATION" dataDxfId="2708"/>
    <tableColumn id="8" xr3:uid="{00000000-0010-0000-3C00-000008000000}" name="BILLING CYCLE (DAYS)" dataDxfId="2707"/>
    <tableColumn id="9" xr3:uid="{00000000-0010-0000-3C00-000009000000}" name="BILLING CYCLE RENT" dataDxfId="2706">
      <calculatedColumnFormula>IF(G3&lt;&gt;"",(J3/G3),"")</calculatedColumnFormula>
    </tableColumn>
    <tableColumn id="13" xr3:uid="{00000000-0010-0000-3C00-00000D000000}" name="TOTAL" dataDxfId="2705"/>
    <tableColumn id="14" xr3:uid="{00000000-0010-0000-3C00-00000E000000}" name="RETURN  CONFIRMATION NUMBER, DATE, CONTACT" dataDxfId="2704"/>
    <tableColumn id="15" xr3:uid="{00000000-0010-0000-3C00-00000F000000}" name="VENDOR" dataDxfId="2703"/>
    <tableColumn id="16" xr3:uid="{00000000-0010-0000-3C00-000010000000}" name="CONTACT" dataDxfId="2702"/>
    <tableColumn id="17" xr3:uid="{00000000-0010-0000-3C00-000011000000}" name="BUSINESS #" dataDxfId="2701"/>
    <tableColumn id="18" xr3:uid="{00000000-0010-0000-3C00-000012000000}" name="MOBILE #" dataDxfId="2700"/>
    <tableColumn id="19" xr3:uid="{00000000-0010-0000-3C00-000013000000}" name="FAX #" dataDxfId="2699"/>
    <tableColumn id="20" xr3:uid="{00000000-0010-0000-3C00-000014000000}" name="EMAIL" dataDxfId="2698"/>
  </tableColumns>
  <tableStyleInfo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3D000000}" name="List1_2112" displayName="List1_2112" ref="B2:Q30" insertRowShift="1" totalsRowShown="0" headerRowDxfId="2697" dataDxfId="2695" headerRowBorderDxfId="2696" tableBorderDxfId="2694" totalsRowBorderDxfId="2693">
  <tableColumns count="16">
    <tableColumn id="2" xr3:uid="{00000000-0010-0000-3D00-000002000000}" name="EQUIPMENT DESCRIPTION" dataDxfId="2692"/>
    <tableColumn id="3" xr3:uid="{00000000-0010-0000-3D00-000003000000}" name="EQUIPMENT #" dataDxfId="2691"/>
    <tableColumn id="4" xr3:uid="{00000000-0010-0000-3D00-000004000000}" name="P.O. " dataDxfId="2690"/>
    <tableColumn id="5" xr3:uid="{00000000-0010-0000-3D00-000005000000}" name="START DATE" dataDxfId="2689"/>
    <tableColumn id="6" xr3:uid="{00000000-0010-0000-3D00-000006000000}" name="PROJECTED FINISH DATE" dataDxfId="2688">
      <calculatedColumnFormula>IF(E3&lt;&gt;"",E3+(G3*H3),"")</calculatedColumnFormula>
    </tableColumn>
    <tableColumn id="7" xr3:uid="{00000000-0010-0000-3D00-000007000000}" name="DURATION" dataDxfId="2687"/>
    <tableColumn id="8" xr3:uid="{00000000-0010-0000-3D00-000008000000}" name="BILLING CYCLE (DAYS)" dataDxfId="2686"/>
    <tableColumn id="9" xr3:uid="{00000000-0010-0000-3D00-000009000000}" name="BILLING CYCLE RENT" dataDxfId="2685">
      <calculatedColumnFormula>IF(G3&lt;&gt;"",(J3/G3),"")</calculatedColumnFormula>
    </tableColumn>
    <tableColumn id="13" xr3:uid="{00000000-0010-0000-3D00-00000D000000}" name="TOTAL" dataDxfId="2684"/>
    <tableColumn id="14" xr3:uid="{00000000-0010-0000-3D00-00000E000000}" name="RETURN  CONFIRMATION NUMBER, DATE, CONTACT" dataDxfId="2683"/>
    <tableColumn id="15" xr3:uid="{00000000-0010-0000-3D00-00000F000000}" name="VENDOR" dataDxfId="2682"/>
    <tableColumn id="16" xr3:uid="{00000000-0010-0000-3D00-000010000000}" name="CONTACT" dataDxfId="2681"/>
    <tableColumn id="17" xr3:uid="{00000000-0010-0000-3D00-000011000000}" name="BUSINESS #" dataDxfId="2680"/>
    <tableColumn id="18" xr3:uid="{00000000-0010-0000-3D00-000012000000}" name="MOBILE #" dataDxfId="2679"/>
    <tableColumn id="19" xr3:uid="{00000000-0010-0000-3D00-000013000000}" name="FAX #" dataDxfId="2678"/>
    <tableColumn id="20" xr3:uid="{00000000-0010-0000-3D00-000014000000}" name="EMAIL" dataDxfId="2677"/>
  </tableColumns>
  <tableStyleInfo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31" xr:uid="{00000000-000C-0000-FFFF-FFFF3E000000}" name="List1_2122932" displayName="List1_2122932" ref="B2:Q30" insertRowShift="1" totalsRowShown="0" headerRowDxfId="2676" dataDxfId="2674" headerRowBorderDxfId="2675" tableBorderDxfId="2673" totalsRowBorderDxfId="2672">
  <tableColumns count="16">
    <tableColumn id="2" xr3:uid="{00000000-0010-0000-3E00-000002000000}" name="EQUIPMENT DESCRIPTION" dataDxfId="2671"/>
    <tableColumn id="3" xr3:uid="{00000000-0010-0000-3E00-000003000000}" name="EQUIPMENT #" dataDxfId="2670"/>
    <tableColumn id="4" xr3:uid="{00000000-0010-0000-3E00-000004000000}" name="P.O. " dataDxfId="2669"/>
    <tableColumn id="5" xr3:uid="{00000000-0010-0000-3E00-000005000000}" name="START DATE" dataDxfId="2668"/>
    <tableColumn id="6" xr3:uid="{00000000-0010-0000-3E00-000006000000}" name="PROJECTED FINISH DATE" dataDxfId="2667">
      <calculatedColumnFormula>IF(E3&lt;&gt;"",E3+(G3*H3),"")</calculatedColumnFormula>
    </tableColumn>
    <tableColumn id="7" xr3:uid="{00000000-0010-0000-3E00-000007000000}" name="DURATION" dataDxfId="2666"/>
    <tableColumn id="8" xr3:uid="{00000000-0010-0000-3E00-000008000000}" name="BILLING CYCLE (DAYS)" dataDxfId="2665"/>
    <tableColumn id="9" xr3:uid="{00000000-0010-0000-3E00-000009000000}" name="BILLING CYCLE RENT" dataDxfId="2664">
      <calculatedColumnFormula>IF(G3&lt;&gt;"",(J3/G3),"")</calculatedColumnFormula>
    </tableColumn>
    <tableColumn id="13" xr3:uid="{00000000-0010-0000-3E00-00000D000000}" name="TOTAL" dataDxfId="2663"/>
    <tableColumn id="14" xr3:uid="{00000000-0010-0000-3E00-00000E000000}" name="RETURN  CONFIRMATION NUMBER, DATE, CONTACT" dataDxfId="2662"/>
    <tableColumn id="15" xr3:uid="{00000000-0010-0000-3E00-00000F000000}" name="VENDOR" dataDxfId="2661"/>
    <tableColumn id="16" xr3:uid="{00000000-0010-0000-3E00-000010000000}" name="CONTACT" dataDxfId="2660"/>
    <tableColumn id="17" xr3:uid="{00000000-0010-0000-3E00-000011000000}" name="BUSINESS #" dataDxfId="2659"/>
    <tableColumn id="18" xr3:uid="{00000000-0010-0000-3E00-000012000000}" name="MOBILE #" dataDxfId="2658"/>
    <tableColumn id="19" xr3:uid="{00000000-0010-0000-3E00-000013000000}" name="FAX #" dataDxfId="2657"/>
    <tableColumn id="20" xr3:uid="{00000000-0010-0000-3E00-000014000000}" name="EMAIL" dataDxfId="2656"/>
  </tableColumns>
  <tableStyleInfo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41000000}" name="List1_211213" displayName="List1_211213" ref="B2:Q30" insertRowShift="1" totalsRowShown="0" headerRowDxfId="2655" dataDxfId="2653" headerRowBorderDxfId="2654" tableBorderDxfId="2652" totalsRowBorderDxfId="2651">
  <tableColumns count="16">
    <tableColumn id="2" xr3:uid="{00000000-0010-0000-4100-000002000000}" name="EQUIPMENT DESCRIPTION" dataDxfId="2650"/>
    <tableColumn id="3" xr3:uid="{00000000-0010-0000-4100-000003000000}" name="EQUIPMENT #" dataDxfId="2649"/>
    <tableColumn id="4" xr3:uid="{00000000-0010-0000-4100-000004000000}" name="P.O. " dataDxfId="2648"/>
    <tableColumn id="5" xr3:uid="{00000000-0010-0000-4100-000005000000}" name="START DATE" dataDxfId="2647"/>
    <tableColumn id="6" xr3:uid="{00000000-0010-0000-4100-000006000000}" name="PROJECTED FINISH DATE" dataDxfId="2646">
      <calculatedColumnFormula>IF(E3&lt;&gt;"",E3+(G3*H3),"")</calculatedColumnFormula>
    </tableColumn>
    <tableColumn id="7" xr3:uid="{00000000-0010-0000-4100-000007000000}" name="DURATION" dataDxfId="2645"/>
    <tableColumn id="8" xr3:uid="{00000000-0010-0000-4100-000008000000}" name="BILLING CYCLE (DAYS)" dataDxfId="2644"/>
    <tableColumn id="9" xr3:uid="{00000000-0010-0000-4100-000009000000}" name="BILLING CYCLE RENT" dataDxfId="2643">
      <calculatedColumnFormula>IF(G3&lt;&gt;"",(J3/G3),"")</calculatedColumnFormula>
    </tableColumn>
    <tableColumn id="13" xr3:uid="{00000000-0010-0000-4100-00000D000000}" name="TOTAL" dataDxfId="2642"/>
    <tableColumn id="14" xr3:uid="{00000000-0010-0000-4100-00000E000000}" name="RETURN  CONFIRMATION NUMBER, DATE, CONTACT" dataDxfId="2641"/>
    <tableColumn id="15" xr3:uid="{00000000-0010-0000-4100-00000F000000}" name="VENDOR" dataDxfId="2640"/>
    <tableColumn id="16" xr3:uid="{00000000-0010-0000-4100-000010000000}" name="CONTACT" dataDxfId="2639"/>
    <tableColumn id="17" xr3:uid="{00000000-0010-0000-4100-000011000000}" name="BUSINESS #" dataDxfId="2638"/>
    <tableColumn id="18" xr3:uid="{00000000-0010-0000-4100-000012000000}" name="MOBILE #" dataDxfId="2637"/>
    <tableColumn id="19" xr3:uid="{00000000-0010-0000-4100-000013000000}" name="FAX #" dataDxfId="2636"/>
    <tableColumn id="20" xr3:uid="{00000000-0010-0000-4100-000014000000}" name="EMAIL" dataDxfId="2635"/>
  </tableColumns>
  <tableStyleInfo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42000000}" name="List1_212" displayName="List1_212" ref="B2:Q30" insertRowShift="1" totalsRowShown="0" headerRowDxfId="2634" dataDxfId="2632" headerRowBorderDxfId="2633" tableBorderDxfId="2631" totalsRowBorderDxfId="2630">
  <tableColumns count="16">
    <tableColumn id="2" xr3:uid="{00000000-0010-0000-4200-000002000000}" name="EQUIPMENT DESCRIPTION" dataDxfId="2629"/>
    <tableColumn id="3" xr3:uid="{00000000-0010-0000-4200-000003000000}" name="EQUIPMENT #" dataDxfId="2628"/>
    <tableColumn id="4" xr3:uid="{00000000-0010-0000-4200-000004000000}" name="P.O. " dataDxfId="2627"/>
    <tableColumn id="5" xr3:uid="{00000000-0010-0000-4200-000005000000}" name="START DATE" dataDxfId="2626"/>
    <tableColumn id="6" xr3:uid="{00000000-0010-0000-4200-000006000000}" name="PROJECTED FINISH DATE" dataDxfId="2625">
      <calculatedColumnFormula>IF(E3&lt;&gt;"",E3+(G3*H3),"")</calculatedColumnFormula>
    </tableColumn>
    <tableColumn id="7" xr3:uid="{00000000-0010-0000-4200-000007000000}" name="DURATION" dataDxfId="2624"/>
    <tableColumn id="8" xr3:uid="{00000000-0010-0000-4200-000008000000}" name="BILLING CYCLE (DAYS)" dataDxfId="2623"/>
    <tableColumn id="9" xr3:uid="{00000000-0010-0000-4200-000009000000}" name="BILLING CYCLE RENT" dataDxfId="2622">
      <calculatedColumnFormula>IF(G3&lt;&gt;"",(J3/G3),"")</calculatedColumnFormula>
    </tableColumn>
    <tableColumn id="13" xr3:uid="{00000000-0010-0000-4200-00000D000000}" name="TOTAL" dataDxfId="2621"/>
    <tableColumn id="14" xr3:uid="{00000000-0010-0000-4200-00000E000000}" name="RETURN  CONFIRMATION NUMBER, DATE, CONTACT" dataDxfId="2620"/>
    <tableColumn id="15" xr3:uid="{00000000-0010-0000-4200-00000F000000}" name="VENDOR" dataDxfId="2619"/>
    <tableColumn id="16" xr3:uid="{00000000-0010-0000-4200-000010000000}" name="CONTACT" dataDxfId="2618"/>
    <tableColumn id="17" xr3:uid="{00000000-0010-0000-4200-000011000000}" name="BUSINESS #" dataDxfId="2617"/>
    <tableColumn id="18" xr3:uid="{00000000-0010-0000-4200-000012000000}" name="MOBILE #" dataDxfId="2616"/>
    <tableColumn id="19" xr3:uid="{00000000-0010-0000-4200-000013000000}" name="FAX #" dataDxfId="2615"/>
    <tableColumn id="20" xr3:uid="{00000000-0010-0000-4200-000014000000}" name="EMAIL" dataDxfId="2614"/>
  </tableColumns>
  <tableStyleInfo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32" xr:uid="{00000000-000C-0000-FFFF-FFFF43000000}" name="List1_2119033" displayName="List1_2119033" ref="B2:Q41" insertRowShift="1" totalsRowShown="0" headerRowDxfId="2613" dataDxfId="2611" headerRowBorderDxfId="2612" tableBorderDxfId="2610" totalsRowBorderDxfId="2609">
  <tableColumns count="16">
    <tableColumn id="2" xr3:uid="{00000000-0010-0000-4300-000002000000}" name="EQUIPMENT DESCRIPTION" dataDxfId="2608"/>
    <tableColumn id="3" xr3:uid="{00000000-0010-0000-4300-000003000000}" name="EQUIPMENT #" dataDxfId="2607"/>
    <tableColumn id="4" xr3:uid="{00000000-0010-0000-4300-000004000000}" name="P.O. " dataDxfId="2606"/>
    <tableColumn id="5" xr3:uid="{00000000-0010-0000-4300-000005000000}" name="START DATE" dataDxfId="2605"/>
    <tableColumn id="6" xr3:uid="{00000000-0010-0000-4300-000006000000}" name="PROJECTED FINISH DATE" dataDxfId="2604">
      <calculatedColumnFormula>IF(E3&lt;&gt;"",E3+(G3*H3),"")</calculatedColumnFormula>
    </tableColumn>
    <tableColumn id="7" xr3:uid="{00000000-0010-0000-4300-000007000000}" name="DURATION" dataDxfId="2603"/>
    <tableColumn id="8" xr3:uid="{00000000-0010-0000-4300-000008000000}" name="BILLING CYCLE (DAYS)" dataDxfId="2602"/>
    <tableColumn id="9" xr3:uid="{00000000-0010-0000-4300-000009000000}" name="BILLING CYCLE RENT" dataDxfId="2601">
      <calculatedColumnFormula>IF(G3&lt;&gt;"",(J3/G3),"")</calculatedColumnFormula>
    </tableColumn>
    <tableColumn id="13" xr3:uid="{00000000-0010-0000-4300-00000D000000}" name="TOTAL" dataDxfId="2600"/>
    <tableColumn id="14" xr3:uid="{00000000-0010-0000-4300-00000E000000}" name="RETURN  CONFIRMATION NUMBER, DATE, CONTACT" dataDxfId="2599"/>
    <tableColumn id="15" xr3:uid="{00000000-0010-0000-4300-00000F000000}" name="VENDOR" dataDxfId="2598"/>
    <tableColumn id="16" xr3:uid="{00000000-0010-0000-4300-000010000000}" name="CONTACT" dataDxfId="2597"/>
    <tableColumn id="17" xr3:uid="{00000000-0010-0000-4300-000011000000}" name="BUSINESS #" dataDxfId="2596"/>
    <tableColumn id="18" xr3:uid="{00000000-0010-0000-4300-000012000000}" name="MOBILE #" dataDxfId="2595"/>
    <tableColumn id="19" xr3:uid="{00000000-0010-0000-4300-000013000000}" name="FAX #" dataDxfId="2594"/>
    <tableColumn id="20" xr3:uid="{00000000-0010-0000-4300-000014000000}" name="EMAIL" dataDxfId="2593"/>
  </tableColumns>
  <tableStyleInfo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74" xr:uid="{00000000-000C-0000-FFFF-FFFF44000000}" name="List1_2124475" displayName="List1_2124475" ref="B2:Q29" insertRowShift="1" totalsRowShown="0" headerRowDxfId="2592" dataDxfId="2590" headerRowBorderDxfId="2591" tableBorderDxfId="2589" totalsRowBorderDxfId="2588">
  <tableColumns count="16">
    <tableColumn id="2" xr3:uid="{00000000-0010-0000-4400-000002000000}" name="EQUIPMENT DESCRIPTION" dataDxfId="2587"/>
    <tableColumn id="3" xr3:uid="{00000000-0010-0000-4400-000003000000}" name="EQUIPMENT #" dataDxfId="2586"/>
    <tableColumn id="4" xr3:uid="{00000000-0010-0000-4400-000004000000}" name="P.O. " dataDxfId="2585"/>
    <tableColumn id="5" xr3:uid="{00000000-0010-0000-4400-000005000000}" name="START DATE" dataDxfId="2584"/>
    <tableColumn id="6" xr3:uid="{00000000-0010-0000-4400-000006000000}" name="PROJECTED FINISH DATE" dataDxfId="2583">
      <calculatedColumnFormula>IF(E3&lt;&gt;"",E3+(G3*H3),"")</calculatedColumnFormula>
    </tableColumn>
    <tableColumn id="7" xr3:uid="{00000000-0010-0000-4400-000007000000}" name="DURATION" dataDxfId="2582"/>
    <tableColumn id="8" xr3:uid="{00000000-0010-0000-4400-000008000000}" name="BILLING CYCLE (DAYS)" dataDxfId="2581"/>
    <tableColumn id="9" xr3:uid="{00000000-0010-0000-4400-000009000000}" name="BILLING CYCLE RENT" dataDxfId="2580">
      <calculatedColumnFormula>IF(G3&lt;&gt;"",(J3/G3),"")</calculatedColumnFormula>
    </tableColumn>
    <tableColumn id="13" xr3:uid="{00000000-0010-0000-4400-00000D000000}" name="TOTAL" dataDxfId="2579"/>
    <tableColumn id="14" xr3:uid="{00000000-0010-0000-4400-00000E000000}" name="RETURN  CONFIRMATION NUMBER, DATE, CONTACT" dataDxfId="2578"/>
    <tableColumn id="15" xr3:uid="{00000000-0010-0000-4400-00000F000000}" name="VENDOR" dataDxfId="2577"/>
    <tableColumn id="16" xr3:uid="{00000000-0010-0000-4400-000010000000}" name="CONTACT" dataDxfId="2576"/>
    <tableColumn id="17" xr3:uid="{00000000-0010-0000-4400-000011000000}" name="BUSINESS #" dataDxfId="2575"/>
    <tableColumn id="18" xr3:uid="{00000000-0010-0000-4400-000012000000}" name="MOBILE #" dataDxfId="2574"/>
    <tableColumn id="19" xr3:uid="{00000000-0010-0000-4400-000013000000}" name="FAX #" dataDxfId="2573"/>
    <tableColumn id="20" xr3:uid="{00000000-0010-0000-4400-000014000000}" name="EMAIL" dataDxfId="2572"/>
  </tableColumns>
  <tableStyleInfo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14" xr:uid="{00000000-000C-0000-FFFF-FFFF45000000}" name="List1_2126615" displayName="List1_2126615" ref="B2:Q30" insertRowShift="1" totalsRowShown="0" headerRowDxfId="2571" dataDxfId="2569" headerRowBorderDxfId="2570" tableBorderDxfId="2568" totalsRowBorderDxfId="2567">
  <tableColumns count="16">
    <tableColumn id="2" xr3:uid="{00000000-0010-0000-4500-000002000000}" name="EQUIPMENT DESCRIPTION" dataDxfId="2566"/>
    <tableColumn id="3" xr3:uid="{00000000-0010-0000-4500-000003000000}" name="EQUIPMENT #" dataDxfId="2565"/>
    <tableColumn id="4" xr3:uid="{00000000-0010-0000-4500-000004000000}" name="P.O. " dataDxfId="2564"/>
    <tableColumn id="5" xr3:uid="{00000000-0010-0000-4500-000005000000}" name="START DATE" dataDxfId="2563"/>
    <tableColumn id="6" xr3:uid="{00000000-0010-0000-4500-000006000000}" name="PROJECTED FINISH DATE" dataDxfId="2562">
      <calculatedColumnFormula>IF(E3&lt;&gt;"",E3+(G3*H3),"")</calculatedColumnFormula>
    </tableColumn>
    <tableColumn id="7" xr3:uid="{00000000-0010-0000-4500-000007000000}" name="DURATION" dataDxfId="2561"/>
    <tableColumn id="8" xr3:uid="{00000000-0010-0000-4500-000008000000}" name="BILLING CYCLE (DAYS)" dataDxfId="2560"/>
    <tableColumn id="9" xr3:uid="{00000000-0010-0000-4500-000009000000}" name="BILLING CYCLE RENT" dataDxfId="2559">
      <calculatedColumnFormula>IF(G3&lt;&gt;"",(J3/G3),"")</calculatedColumnFormula>
    </tableColumn>
    <tableColumn id="13" xr3:uid="{00000000-0010-0000-4500-00000D000000}" name="TOTAL" dataDxfId="2558"/>
    <tableColumn id="14" xr3:uid="{00000000-0010-0000-4500-00000E000000}" name="RETURN  CONFIRMATION NUMBER, DATE, CONTACT" dataDxfId="2557"/>
    <tableColumn id="15" xr3:uid="{00000000-0010-0000-4500-00000F000000}" name="VENDOR" dataDxfId="2556"/>
    <tableColumn id="16" xr3:uid="{00000000-0010-0000-4500-000010000000}" name="CONTACT" dataDxfId="2555"/>
    <tableColumn id="17" xr3:uid="{00000000-0010-0000-4500-000011000000}" name="BUSINESS #" dataDxfId="2554"/>
    <tableColumn id="18" xr3:uid="{00000000-0010-0000-4500-000012000000}" name="MOBILE #" dataDxfId="2553"/>
    <tableColumn id="19" xr3:uid="{00000000-0010-0000-4500-000013000000}" name="FAX #" dataDxfId="2552"/>
    <tableColumn id="20" xr3:uid="{00000000-0010-0000-4500-000014000000}" name="EMAIL" dataDxfId="2551"/>
  </tableColumns>
  <tableStyleInfo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15" xr:uid="{00000000-000C-0000-FFFF-FFFF46000000}" name="List1_2126616" displayName="List1_2126616" ref="B2:Q30" insertRowShift="1" totalsRowShown="0" headerRowDxfId="2550" dataDxfId="2548" headerRowBorderDxfId="2549" tableBorderDxfId="2547" totalsRowBorderDxfId="2546">
  <tableColumns count="16">
    <tableColumn id="2" xr3:uid="{00000000-0010-0000-4600-000002000000}" name="EQUIPMENT DESCRIPTION" dataDxfId="2545"/>
    <tableColumn id="3" xr3:uid="{00000000-0010-0000-4600-000003000000}" name="EQUIPMENT #" dataDxfId="2544"/>
    <tableColumn id="4" xr3:uid="{00000000-0010-0000-4600-000004000000}" name="P.O. " dataDxfId="2543"/>
    <tableColumn id="5" xr3:uid="{00000000-0010-0000-4600-000005000000}" name="START DATE" dataDxfId="2542"/>
    <tableColumn id="6" xr3:uid="{00000000-0010-0000-4600-000006000000}" name="PROJECTED FINISH DATE" dataDxfId="2541">
      <calculatedColumnFormula>IF(E3&lt;&gt;"",E3+(G3*H3),"")</calculatedColumnFormula>
    </tableColumn>
    <tableColumn id="7" xr3:uid="{00000000-0010-0000-4600-000007000000}" name="DURATION" dataDxfId="2540"/>
    <tableColumn id="8" xr3:uid="{00000000-0010-0000-4600-000008000000}" name="BILLING CYCLE (DAYS)" dataDxfId="2539"/>
    <tableColumn id="9" xr3:uid="{00000000-0010-0000-4600-000009000000}" name="BILLING CYCLE RENT" dataDxfId="2538">
      <calculatedColumnFormula>IF(G3&lt;&gt;"",(J3/G3),"")</calculatedColumnFormula>
    </tableColumn>
    <tableColumn id="13" xr3:uid="{00000000-0010-0000-4600-00000D000000}" name="TOTAL" dataDxfId="2537"/>
    <tableColumn id="14" xr3:uid="{00000000-0010-0000-4600-00000E000000}" name="RETURN  CONFIRMATION NUMBER, DATE, CONTACT" dataDxfId="2536"/>
    <tableColumn id="15" xr3:uid="{00000000-0010-0000-4600-00000F000000}" name="VENDOR" dataDxfId="2535"/>
    <tableColumn id="16" xr3:uid="{00000000-0010-0000-4600-000010000000}" name="CONTACT" dataDxfId="2534"/>
    <tableColumn id="17" xr3:uid="{00000000-0010-0000-4600-000011000000}" name="BUSINESS #" dataDxfId="2533"/>
    <tableColumn id="18" xr3:uid="{00000000-0010-0000-4600-000012000000}" name="MOBILE #" dataDxfId="2532"/>
    <tableColumn id="19" xr3:uid="{00000000-0010-0000-4600-000013000000}" name="FAX #" dataDxfId="2531"/>
    <tableColumn id="20" xr3:uid="{00000000-0010-0000-4600-000014000000}" name="EMAIL" dataDxfId="2530"/>
  </tableColumns>
  <tableStyleInfo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50" xr:uid="{00000000-000C-0000-FFFF-FFFF47000000}" name="List1_2126751" displayName="List1_2126751" ref="B2:Q30" insertRowShift="1" totalsRowShown="0" headerRowDxfId="2529" dataDxfId="2527" headerRowBorderDxfId="2528" tableBorderDxfId="2526" totalsRowBorderDxfId="2525">
  <tableColumns count="16">
    <tableColumn id="2" xr3:uid="{00000000-0010-0000-4700-000002000000}" name="EQUIPMENT DESCRIPTION" dataDxfId="2524"/>
    <tableColumn id="3" xr3:uid="{00000000-0010-0000-4700-000003000000}" name="EQUIPMENT #" dataDxfId="2523"/>
    <tableColumn id="4" xr3:uid="{00000000-0010-0000-4700-000004000000}" name="P.O. " dataDxfId="2522"/>
    <tableColumn id="5" xr3:uid="{00000000-0010-0000-4700-000005000000}" name="START DATE" dataDxfId="2521"/>
    <tableColumn id="6" xr3:uid="{00000000-0010-0000-4700-000006000000}" name="PROJECTED FINISH DATE" dataDxfId="2520">
      <calculatedColumnFormula>IF(E3&lt;&gt;"",E3+(G3*H3),"")</calculatedColumnFormula>
    </tableColumn>
    <tableColumn id="7" xr3:uid="{00000000-0010-0000-4700-000007000000}" name="DURATION" dataDxfId="2519"/>
    <tableColumn id="8" xr3:uid="{00000000-0010-0000-4700-000008000000}" name="BILLING CYCLE (DAYS)" dataDxfId="2518"/>
    <tableColumn id="9" xr3:uid="{00000000-0010-0000-4700-000009000000}" name="BILLING CYCLE RENT" dataDxfId="2517">
      <calculatedColumnFormula>IF(G3&lt;&gt;"",(J3/G3),"")</calculatedColumnFormula>
    </tableColumn>
    <tableColumn id="13" xr3:uid="{00000000-0010-0000-4700-00000D000000}" name="TOTAL" dataDxfId="2516"/>
    <tableColumn id="14" xr3:uid="{00000000-0010-0000-4700-00000E000000}" name="RETURN  CONFIRMATION NUMBER, DATE, CONTACT" dataDxfId="2515"/>
    <tableColumn id="15" xr3:uid="{00000000-0010-0000-4700-00000F000000}" name="VENDOR" dataDxfId="2514"/>
    <tableColumn id="16" xr3:uid="{00000000-0010-0000-4700-000010000000}" name="CONTACT" dataDxfId="2513"/>
    <tableColumn id="17" xr3:uid="{00000000-0010-0000-4700-000011000000}" name="BUSINESS #" dataDxfId="2512"/>
    <tableColumn id="18" xr3:uid="{00000000-0010-0000-4700-000012000000}" name="MOBILE #" dataDxfId="2511"/>
    <tableColumn id="19" xr3:uid="{00000000-0010-0000-4700-000013000000}" name="FAX #" dataDxfId="2510"/>
    <tableColumn id="20" xr3:uid="{00000000-0010-0000-4700-000014000000}" name="EMAIL" dataDxfId="2509"/>
  </tableColumns>
  <tableStyleInfo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44" xr:uid="{00000000-000C-0000-FFFF-FFFF48000000}" name="List1_2128045" displayName="List1_2128045" ref="B2:Q30" insertRowShift="1" totalsRowShown="0" headerRowDxfId="2508" dataDxfId="2506" headerRowBorderDxfId="2507" tableBorderDxfId="2505" totalsRowBorderDxfId="2504">
  <tableColumns count="16">
    <tableColumn id="2" xr3:uid="{00000000-0010-0000-4800-000002000000}" name="EQUIPMENT DESCRIPTION" dataDxfId="2503"/>
    <tableColumn id="3" xr3:uid="{00000000-0010-0000-4800-000003000000}" name="EQUIPMENT #" dataDxfId="2502"/>
    <tableColumn id="4" xr3:uid="{00000000-0010-0000-4800-000004000000}" name="P.O. " dataDxfId="2501"/>
    <tableColumn id="5" xr3:uid="{00000000-0010-0000-4800-000005000000}" name="START DATE" dataDxfId="2500"/>
    <tableColumn id="6" xr3:uid="{00000000-0010-0000-4800-000006000000}" name="PROJECTED FINISH DATE" dataDxfId="2499">
      <calculatedColumnFormula>IF(E3&lt;&gt;"",E3+(G3*H3),"")</calculatedColumnFormula>
    </tableColumn>
    <tableColumn id="7" xr3:uid="{00000000-0010-0000-4800-000007000000}" name="DURATION" dataDxfId="2498"/>
    <tableColumn id="8" xr3:uid="{00000000-0010-0000-4800-000008000000}" name="BILLING CYCLE (DAYS)" dataDxfId="2497"/>
    <tableColumn id="9" xr3:uid="{00000000-0010-0000-4800-000009000000}" name="BILLING CYCLE RENT" dataDxfId="2496">
      <calculatedColumnFormula>IF(G3&lt;&gt;"",(J3/G3),"")</calculatedColumnFormula>
    </tableColumn>
    <tableColumn id="13" xr3:uid="{00000000-0010-0000-4800-00000D000000}" name="TOTAL" dataDxfId="2495"/>
    <tableColumn id="14" xr3:uid="{00000000-0010-0000-4800-00000E000000}" name="RETURN  CONFIRMATION NUMBER, DATE, CONTACT" dataDxfId="2494"/>
    <tableColumn id="15" xr3:uid="{00000000-0010-0000-4800-00000F000000}" name="VENDOR" dataDxfId="2493"/>
    <tableColumn id="16" xr3:uid="{00000000-0010-0000-4800-000010000000}" name="CONTACT" dataDxfId="2492"/>
    <tableColumn id="17" xr3:uid="{00000000-0010-0000-4800-000011000000}" name="BUSINESS #" dataDxfId="2491"/>
    <tableColumn id="18" xr3:uid="{00000000-0010-0000-4800-000012000000}" name="MOBILE #" dataDxfId="2490"/>
    <tableColumn id="19" xr3:uid="{00000000-0010-0000-4800-000013000000}" name="FAX #" dataDxfId="2489"/>
    <tableColumn id="20" xr3:uid="{00000000-0010-0000-4800-000014000000}" name="EMAIL" dataDxfId="2488"/>
  </tableColumns>
  <tableStyleInfo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46" xr:uid="{00000000-000C-0000-FFFF-FFFF4A000000}" name="List1_2128047" displayName="List1_2128047" ref="B2:Q30" insertRowShift="1" totalsRowShown="0" headerRowDxfId="2487" dataDxfId="2485" headerRowBorderDxfId="2486" tableBorderDxfId="2484" totalsRowBorderDxfId="2483">
  <tableColumns count="16">
    <tableColumn id="2" xr3:uid="{00000000-0010-0000-4A00-000002000000}" name="EQUIPMENT DESCRIPTION" dataDxfId="2482"/>
    <tableColumn id="3" xr3:uid="{00000000-0010-0000-4A00-000003000000}" name="EQUIPMENT #" dataDxfId="2481"/>
    <tableColumn id="4" xr3:uid="{00000000-0010-0000-4A00-000004000000}" name="P.O. " dataDxfId="2480"/>
    <tableColumn id="5" xr3:uid="{00000000-0010-0000-4A00-000005000000}" name="START DATE" dataDxfId="2479"/>
    <tableColumn id="6" xr3:uid="{00000000-0010-0000-4A00-000006000000}" name="PROJECTED FINISH DATE" dataDxfId="2478">
      <calculatedColumnFormula>IF(E3&lt;&gt;"",E3+(G3*H3),"")</calculatedColumnFormula>
    </tableColumn>
    <tableColumn id="7" xr3:uid="{00000000-0010-0000-4A00-000007000000}" name="DURATION" dataDxfId="2477"/>
    <tableColumn id="8" xr3:uid="{00000000-0010-0000-4A00-000008000000}" name="BILLING CYCLE (DAYS)" dataDxfId="2476"/>
    <tableColumn id="9" xr3:uid="{00000000-0010-0000-4A00-000009000000}" name="BILLING CYCLE RENT" dataDxfId="2475">
      <calculatedColumnFormula>IF(G3&lt;&gt;"",(J3/G3),"")</calculatedColumnFormula>
    </tableColumn>
    <tableColumn id="13" xr3:uid="{00000000-0010-0000-4A00-00000D000000}" name="TOTAL" dataDxfId="2474"/>
    <tableColumn id="14" xr3:uid="{00000000-0010-0000-4A00-00000E000000}" name="RETURN  CONFIRMATION NUMBER, DATE, CONTACT" dataDxfId="2473"/>
    <tableColumn id="15" xr3:uid="{00000000-0010-0000-4A00-00000F000000}" name="VENDOR" dataDxfId="2472"/>
    <tableColumn id="16" xr3:uid="{00000000-0010-0000-4A00-000010000000}" name="CONTACT" dataDxfId="2471"/>
    <tableColumn id="17" xr3:uid="{00000000-0010-0000-4A00-000011000000}" name="BUSINESS #" dataDxfId="2470"/>
    <tableColumn id="18" xr3:uid="{00000000-0010-0000-4A00-000012000000}" name="MOBILE #" dataDxfId="2469"/>
    <tableColumn id="19" xr3:uid="{00000000-0010-0000-4A00-000013000000}" name="FAX #" dataDxfId="2468"/>
    <tableColumn id="20" xr3:uid="{00000000-0010-0000-4A00-000014000000}" name="EMAIL" dataDxfId="2467"/>
  </tableColumns>
  <tableStyleInfo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4B000000}" name="List1_2114" displayName="List1_2114" ref="B2:Q30" insertRowShift="1" totalsRowShown="0" headerRowDxfId="2466" dataDxfId="2464" headerRowBorderDxfId="2465" tableBorderDxfId="2463" totalsRowBorderDxfId="2462">
  <tableColumns count="16">
    <tableColumn id="2" xr3:uid="{00000000-0010-0000-4B00-000002000000}" name="EQUIPMENT DESCRIPTION" dataDxfId="2461"/>
    <tableColumn id="3" xr3:uid="{00000000-0010-0000-4B00-000003000000}" name="EQUIPMENT #" dataDxfId="2460"/>
    <tableColumn id="4" xr3:uid="{00000000-0010-0000-4B00-000004000000}" name="P.O. " dataDxfId="2459"/>
    <tableColumn id="5" xr3:uid="{00000000-0010-0000-4B00-000005000000}" name="START DATE" dataDxfId="2458"/>
    <tableColumn id="6" xr3:uid="{00000000-0010-0000-4B00-000006000000}" name="PROJECTED FINISH DATE" dataDxfId="2457">
      <calculatedColumnFormula>IF(E3&lt;&gt;"",E3+(G3*H3),"")</calculatedColumnFormula>
    </tableColumn>
    <tableColumn id="7" xr3:uid="{00000000-0010-0000-4B00-000007000000}" name="DURATION" dataDxfId="2456"/>
    <tableColumn id="8" xr3:uid="{00000000-0010-0000-4B00-000008000000}" name="BILLING CYCLE (DAYS)" dataDxfId="2455"/>
    <tableColumn id="9" xr3:uid="{00000000-0010-0000-4B00-000009000000}" name="BILLING CYCLE RENT" dataDxfId="2454">
      <calculatedColumnFormula>IF(G3&lt;&gt;"",(J3/G3),"")</calculatedColumnFormula>
    </tableColumn>
    <tableColumn id="13" xr3:uid="{00000000-0010-0000-4B00-00000D000000}" name="TOTAL" dataDxfId="2453"/>
    <tableColumn id="14" xr3:uid="{00000000-0010-0000-4B00-00000E000000}" name="RETURN  CONFIRMATION NUMBER, DATE, CONTACT" dataDxfId="2452"/>
    <tableColumn id="15" xr3:uid="{00000000-0010-0000-4B00-00000F000000}" name="VENDOR" dataDxfId="2451"/>
    <tableColumn id="16" xr3:uid="{00000000-0010-0000-4B00-000010000000}" name="CONTACT" dataDxfId="2450"/>
    <tableColumn id="17" xr3:uid="{00000000-0010-0000-4B00-000011000000}" name="BUSINESS #" dataDxfId="2449"/>
    <tableColumn id="18" xr3:uid="{00000000-0010-0000-4B00-000012000000}" name="MOBILE #" dataDxfId="2448"/>
    <tableColumn id="19" xr3:uid="{00000000-0010-0000-4B00-000013000000}" name="FAX #" dataDxfId="2447"/>
    <tableColumn id="20" xr3:uid="{00000000-0010-0000-4B00-000014000000}" name="EMAIL" dataDxfId="2446"/>
  </tableColumns>
  <tableStyleInfo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4C000000}" name="List1_2118" displayName="List1_2118" ref="B2:Q30" insertRowShift="1" totalsRowShown="0" headerRowDxfId="2445" dataDxfId="2443" headerRowBorderDxfId="2444" tableBorderDxfId="2442" totalsRowBorderDxfId="2441">
  <tableColumns count="16">
    <tableColumn id="2" xr3:uid="{00000000-0010-0000-4C00-000002000000}" name="EQUIPMENT DESCRIPTION" dataDxfId="2440"/>
    <tableColumn id="3" xr3:uid="{00000000-0010-0000-4C00-000003000000}" name="EQUIPMENT #" dataDxfId="2439"/>
    <tableColumn id="4" xr3:uid="{00000000-0010-0000-4C00-000004000000}" name="P.O. " dataDxfId="2438"/>
    <tableColumn id="5" xr3:uid="{00000000-0010-0000-4C00-000005000000}" name="START DATE" dataDxfId="2437"/>
    <tableColumn id="6" xr3:uid="{00000000-0010-0000-4C00-000006000000}" name="PROJECTED FINISH DATE" dataDxfId="2436">
      <calculatedColumnFormula>IF(E3&lt;&gt;"",E3+(G3*H3),"")</calculatedColumnFormula>
    </tableColumn>
    <tableColumn id="7" xr3:uid="{00000000-0010-0000-4C00-000007000000}" name="DURATION" dataDxfId="2435"/>
    <tableColumn id="8" xr3:uid="{00000000-0010-0000-4C00-000008000000}" name="BILLING CYCLE (DAYS)" dataDxfId="2434"/>
    <tableColumn id="9" xr3:uid="{00000000-0010-0000-4C00-000009000000}" name="BILLING CYCLE RENT" dataDxfId="2433">
      <calculatedColumnFormula>IF(G3&lt;&gt;"",(J3/G3),"")</calculatedColumnFormula>
    </tableColumn>
    <tableColumn id="13" xr3:uid="{00000000-0010-0000-4C00-00000D000000}" name="TOTAL" dataDxfId="2432"/>
    <tableColumn id="14" xr3:uid="{00000000-0010-0000-4C00-00000E000000}" name="RETURN  CONFIRMATION NUMBER, DATE, CONTACT" dataDxfId="2431"/>
    <tableColumn id="15" xr3:uid="{00000000-0010-0000-4C00-00000F000000}" name="VENDOR" dataDxfId="2430"/>
    <tableColumn id="16" xr3:uid="{00000000-0010-0000-4C00-000010000000}" name="CONTACT" dataDxfId="2429"/>
    <tableColumn id="17" xr3:uid="{00000000-0010-0000-4C00-000011000000}" name="BUSINESS #" dataDxfId="2428"/>
    <tableColumn id="18" xr3:uid="{00000000-0010-0000-4C00-000012000000}" name="MOBILE #" dataDxfId="2427"/>
    <tableColumn id="19" xr3:uid="{00000000-0010-0000-4C00-000013000000}" name="FAX #" dataDxfId="2426"/>
    <tableColumn id="20" xr3:uid="{00000000-0010-0000-4C00-000014000000}" name="EMAIL" dataDxfId="2425"/>
  </tableColumns>
  <tableStyleInfo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33" xr:uid="{00000000-000C-0000-FFFF-FFFF4D000000}" name="List1_2129434" displayName="List1_2129434" ref="B2:Q30" insertRowShift="1" totalsRowShown="0" headerRowDxfId="2424" dataDxfId="2422" headerRowBorderDxfId="2423" tableBorderDxfId="2421" totalsRowBorderDxfId="2420">
  <tableColumns count="16">
    <tableColumn id="2" xr3:uid="{00000000-0010-0000-4D00-000002000000}" name="EQUIPMENT DESCRIPTION" dataDxfId="2419"/>
    <tableColumn id="3" xr3:uid="{00000000-0010-0000-4D00-000003000000}" name="EQUIPMENT #" dataDxfId="2418"/>
    <tableColumn id="4" xr3:uid="{00000000-0010-0000-4D00-000004000000}" name="P.O. " dataDxfId="2417"/>
    <tableColumn id="5" xr3:uid="{00000000-0010-0000-4D00-000005000000}" name="START DATE" dataDxfId="2416"/>
    <tableColumn id="6" xr3:uid="{00000000-0010-0000-4D00-000006000000}" name="PROJECTED FINISH DATE" dataDxfId="2415">
      <calculatedColumnFormula>IF(E3&lt;&gt;"",E3+(G3*H3),"")</calculatedColumnFormula>
    </tableColumn>
    <tableColumn id="7" xr3:uid="{00000000-0010-0000-4D00-000007000000}" name="DURATION" dataDxfId="2414"/>
    <tableColumn id="8" xr3:uid="{00000000-0010-0000-4D00-000008000000}" name="BILLING CYCLE (DAYS)" dataDxfId="2413"/>
    <tableColumn id="9" xr3:uid="{00000000-0010-0000-4D00-000009000000}" name="BILLING CYCLE RENT" dataDxfId="2412">
      <calculatedColumnFormula>IF(G3&lt;&gt;"",(J3/G3),"")</calculatedColumnFormula>
    </tableColumn>
    <tableColumn id="13" xr3:uid="{00000000-0010-0000-4D00-00000D000000}" name="TOTAL" dataDxfId="2411"/>
    <tableColumn id="14" xr3:uid="{00000000-0010-0000-4D00-00000E000000}" name="RETURN  CONFIRMATION NUMBER, DATE, CONTACT" dataDxfId="2410"/>
    <tableColumn id="15" xr3:uid="{00000000-0010-0000-4D00-00000F000000}" name="VENDOR" dataDxfId="2409"/>
    <tableColumn id="16" xr3:uid="{00000000-0010-0000-4D00-000010000000}" name="CONTACT" dataDxfId="2408"/>
    <tableColumn id="17" xr3:uid="{00000000-0010-0000-4D00-000011000000}" name="BUSINESS #" dataDxfId="2407"/>
    <tableColumn id="18" xr3:uid="{00000000-0010-0000-4D00-000012000000}" name="MOBILE #" dataDxfId="2406"/>
    <tableColumn id="19" xr3:uid="{00000000-0010-0000-4D00-000013000000}" name="FAX #" dataDxfId="2405"/>
    <tableColumn id="20" xr3:uid="{00000000-0010-0000-4D00-000014000000}" name="EMAIL" dataDxfId="2404"/>
  </tableColumns>
  <tableStyleInfo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00" xr:uid="{00000000-000C-0000-FFFF-FFFF4E000000}" name="List1_2130101" displayName="List1_2130101" ref="B2:Q30" insertRowShift="1" totalsRowShown="0" headerRowDxfId="2403" dataDxfId="2401" headerRowBorderDxfId="2402" tableBorderDxfId="2400" totalsRowBorderDxfId="2399">
  <tableColumns count="16">
    <tableColumn id="2" xr3:uid="{00000000-0010-0000-4E00-000002000000}" name="EQUIPMENT DESCRIPTION" dataDxfId="2398"/>
    <tableColumn id="3" xr3:uid="{00000000-0010-0000-4E00-000003000000}" name="EQUIPMENT #" dataDxfId="2397"/>
    <tableColumn id="4" xr3:uid="{00000000-0010-0000-4E00-000004000000}" name="P.O. " dataDxfId="2396"/>
    <tableColumn id="5" xr3:uid="{00000000-0010-0000-4E00-000005000000}" name="START DATE" dataDxfId="2395"/>
    <tableColumn id="6" xr3:uid="{00000000-0010-0000-4E00-000006000000}" name="PROJECTED FINISH DATE" dataDxfId="2394">
      <calculatedColumnFormula>IF(E3&lt;&gt;"",E3+(G3*H3),"")</calculatedColumnFormula>
    </tableColumn>
    <tableColumn id="7" xr3:uid="{00000000-0010-0000-4E00-000007000000}" name="DURATION" dataDxfId="2393"/>
    <tableColumn id="8" xr3:uid="{00000000-0010-0000-4E00-000008000000}" name="BILLING CYCLE (DAYS)" dataDxfId="2392"/>
    <tableColumn id="9" xr3:uid="{00000000-0010-0000-4E00-000009000000}" name="BILLING CYCLE RENT" dataDxfId="2391">
      <calculatedColumnFormula>IF(G3&lt;&gt;"",(J3/G3),"")</calculatedColumnFormula>
    </tableColumn>
    <tableColumn id="13" xr3:uid="{00000000-0010-0000-4E00-00000D000000}" name="TOTAL" dataDxfId="2390"/>
    <tableColumn id="14" xr3:uid="{00000000-0010-0000-4E00-00000E000000}" name="RETURN  CONFIRMATION NUMBER, DATE, CONTACT" dataDxfId="2389"/>
    <tableColumn id="15" xr3:uid="{00000000-0010-0000-4E00-00000F000000}" name="VENDOR" dataDxfId="2388"/>
    <tableColumn id="16" xr3:uid="{00000000-0010-0000-4E00-000010000000}" name="CONTACT" dataDxfId="2387"/>
    <tableColumn id="17" xr3:uid="{00000000-0010-0000-4E00-000011000000}" name="BUSINESS #" dataDxfId="2386"/>
    <tableColumn id="18" xr3:uid="{00000000-0010-0000-4E00-000012000000}" name="MOBILE #" dataDxfId="2385"/>
    <tableColumn id="19" xr3:uid="{00000000-0010-0000-4E00-000013000000}" name="FAX #" dataDxfId="2384"/>
    <tableColumn id="20" xr3:uid="{00000000-0010-0000-4E00-000014000000}" name="EMAIL" dataDxfId="2383"/>
  </tableColumns>
  <tableStyleInfo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75" xr:uid="{00000000-000C-0000-FFFF-FFFF1E000000}" name="List1_2113076" displayName="List1_2113076" ref="B2:Q30" insertRowShift="1" totalsRowShown="0" headerRowDxfId="2382" dataDxfId="2380" headerRowBorderDxfId="2381" tableBorderDxfId="2379" totalsRowBorderDxfId="2378">
  <tableColumns count="16">
    <tableColumn id="2" xr3:uid="{00000000-0010-0000-1E00-000002000000}" name="EQUIPMENT DESCRIPTION" dataDxfId="2377"/>
    <tableColumn id="3" xr3:uid="{00000000-0010-0000-1E00-000003000000}" name="EQUIPMENT #" dataDxfId="2376"/>
    <tableColumn id="4" xr3:uid="{00000000-0010-0000-1E00-000004000000}" name="P.O. " dataDxfId="2375"/>
    <tableColumn id="5" xr3:uid="{00000000-0010-0000-1E00-000005000000}" name="START DATE" dataDxfId="2374"/>
    <tableColumn id="6" xr3:uid="{00000000-0010-0000-1E00-000006000000}" name="PROJECTED FINISH DATE" dataDxfId="2373">
      <calculatedColumnFormula>IF(E3&lt;&gt;"",E3+(G3*H3),"")</calculatedColumnFormula>
    </tableColumn>
    <tableColumn id="7" xr3:uid="{00000000-0010-0000-1E00-000007000000}" name="DURATION" dataDxfId="2372"/>
    <tableColumn id="8" xr3:uid="{00000000-0010-0000-1E00-000008000000}" name="BILLING CYCLE (DAYS)" dataDxfId="2371"/>
    <tableColumn id="9" xr3:uid="{00000000-0010-0000-1E00-000009000000}" name="BILLING CYCLE RENT" dataDxfId="2370">
      <calculatedColumnFormula>IF(G3&lt;&gt;"",(J3/G3),"")</calculatedColumnFormula>
    </tableColumn>
    <tableColumn id="13" xr3:uid="{00000000-0010-0000-1E00-00000D000000}" name="TOTAL" dataDxfId="2369"/>
    <tableColumn id="14" xr3:uid="{00000000-0010-0000-1E00-00000E000000}" name="RETURN  CONFIRMATION NUMBER, DATE, CONTACT" dataDxfId="2368"/>
    <tableColumn id="15" xr3:uid="{00000000-0010-0000-1E00-00000F000000}" name="VENDOR" dataDxfId="2367"/>
    <tableColumn id="16" xr3:uid="{00000000-0010-0000-1E00-000010000000}" name="CONTACT" dataDxfId="2366"/>
    <tableColumn id="17" xr3:uid="{00000000-0010-0000-1E00-000011000000}" name="BUSINESS #" dataDxfId="2365"/>
    <tableColumn id="18" xr3:uid="{00000000-0010-0000-1E00-000012000000}" name="MOBILE #" dataDxfId="2364"/>
    <tableColumn id="19" xr3:uid="{00000000-0010-0000-1E00-000013000000}" name="FAX #" dataDxfId="2363"/>
    <tableColumn id="20" xr3:uid="{00000000-0010-0000-1E00-000014000000}" name="EMAIL" dataDxfId="2362"/>
  </tableColumns>
  <tableStyleInfo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50000000}" name="List1_2117" displayName="List1_2117" ref="B2:Q31" insertRowShift="1" totalsRowShown="0" headerRowDxfId="2361" dataDxfId="2359" headerRowBorderDxfId="2360" tableBorderDxfId="2358" totalsRowBorderDxfId="2357">
  <tableColumns count="16">
    <tableColumn id="2" xr3:uid="{00000000-0010-0000-5000-000002000000}" name="EQUIPMENT DESCRIPTION" dataDxfId="2356"/>
    <tableColumn id="3" xr3:uid="{00000000-0010-0000-5000-000003000000}" name="EQUIPMENT #" dataDxfId="2355"/>
    <tableColumn id="4" xr3:uid="{00000000-0010-0000-5000-000004000000}" name="P.O. " dataDxfId="2354"/>
    <tableColumn id="5" xr3:uid="{00000000-0010-0000-5000-000005000000}" name="START DATE" dataDxfId="2353"/>
    <tableColumn id="6" xr3:uid="{00000000-0010-0000-5000-000006000000}" name="PROJECTED FINISH DATE" dataDxfId="2352">
      <calculatedColumnFormula>E3+(G3*H3)</calculatedColumnFormula>
    </tableColumn>
    <tableColumn id="7" xr3:uid="{00000000-0010-0000-5000-000007000000}" name="DURATION" dataDxfId="2351"/>
    <tableColumn id="8" xr3:uid="{00000000-0010-0000-5000-000008000000}" name="BILLING CYCLE (DAYS)" dataDxfId="2350"/>
    <tableColumn id="9" xr3:uid="{00000000-0010-0000-5000-000009000000}" name="BILLING CYCLE RENT" dataDxfId="2349">
      <calculatedColumnFormula>IF(G3&lt;&gt;"",(J3/G3),"")</calculatedColumnFormula>
    </tableColumn>
    <tableColumn id="13" xr3:uid="{00000000-0010-0000-5000-00000D000000}" name="TOTAL" dataDxfId="2348"/>
    <tableColumn id="14" xr3:uid="{00000000-0010-0000-5000-00000E000000}" name="RETURN  CONFIRMATION NUMBER, DATE, CONTACT" dataDxfId="2347"/>
    <tableColumn id="15" xr3:uid="{00000000-0010-0000-5000-00000F000000}" name="VENDOR" dataDxfId="2346"/>
    <tableColumn id="16" xr3:uid="{00000000-0010-0000-5000-000010000000}" name="CONTACT" dataDxfId="2345"/>
    <tableColumn id="17" xr3:uid="{00000000-0010-0000-5000-000011000000}" name="BUSINESS #" dataDxfId="2344"/>
    <tableColumn id="18" xr3:uid="{00000000-0010-0000-5000-000012000000}" name="MOBILE #" dataDxfId="2343"/>
    <tableColumn id="19" xr3:uid="{00000000-0010-0000-5000-000013000000}" name="FAX #" dataDxfId="2342"/>
    <tableColumn id="20" xr3:uid="{00000000-0010-0000-5000-000014000000}" name="EMAIL" dataDxfId="2341"/>
  </tableColumns>
  <tableStyleInfo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51000000}" name="List1_21211" displayName="List1_21211" ref="B2:Q30" insertRowShift="1" totalsRowShown="0" headerRowDxfId="2340" dataDxfId="2338" headerRowBorderDxfId="2339" tableBorderDxfId="2337" totalsRowBorderDxfId="2336">
  <tableColumns count="16">
    <tableColumn id="2" xr3:uid="{00000000-0010-0000-5100-000002000000}" name="EQUIPMENT DESCRIPTION" dataDxfId="2335"/>
    <tableColumn id="3" xr3:uid="{00000000-0010-0000-5100-000003000000}" name="EQUIPMENT #" dataDxfId="2334"/>
    <tableColumn id="4" xr3:uid="{00000000-0010-0000-5100-000004000000}" name="P.O. " dataDxfId="2333"/>
    <tableColumn id="5" xr3:uid="{00000000-0010-0000-5100-000005000000}" name="START DATE" dataDxfId="2332"/>
    <tableColumn id="6" xr3:uid="{00000000-0010-0000-5100-000006000000}" name="PROJECTED FINISH DATE" dataDxfId="2331">
      <calculatedColumnFormula>IF(E3&lt;&gt;"",E3+(G3*H3),"")</calculatedColumnFormula>
    </tableColumn>
    <tableColumn id="7" xr3:uid="{00000000-0010-0000-5100-000007000000}" name="DURATION" dataDxfId="2330"/>
    <tableColumn id="8" xr3:uid="{00000000-0010-0000-5100-000008000000}" name="BILLING CYCLE (DAYS)" dataDxfId="2329"/>
    <tableColumn id="9" xr3:uid="{00000000-0010-0000-5100-000009000000}" name="BILLING CYCLE RENT" dataDxfId="2328">
      <calculatedColumnFormula>IF(G3&lt;&gt;"",(J3/G3),"")</calculatedColumnFormula>
    </tableColumn>
    <tableColumn id="13" xr3:uid="{00000000-0010-0000-5100-00000D000000}" name="TOTAL" dataDxfId="2327"/>
    <tableColumn id="14" xr3:uid="{00000000-0010-0000-5100-00000E000000}" name="RETURN  CONFIRMATION NUMBER, DATE, CONTACT" dataDxfId="2326"/>
    <tableColumn id="15" xr3:uid="{00000000-0010-0000-5100-00000F000000}" name="VENDOR" dataDxfId="2325"/>
    <tableColumn id="16" xr3:uid="{00000000-0010-0000-5100-000010000000}" name="CONTACT" dataDxfId="2324"/>
    <tableColumn id="17" xr3:uid="{00000000-0010-0000-5100-000011000000}" name="BUSINESS #" dataDxfId="2323"/>
    <tableColumn id="18" xr3:uid="{00000000-0010-0000-5100-000012000000}" name="MOBILE #" dataDxfId="2322"/>
    <tableColumn id="19" xr3:uid="{00000000-0010-0000-5100-000013000000}" name="FAX #" dataDxfId="2321"/>
    <tableColumn id="20" xr3:uid="{00000000-0010-0000-5100-000014000000}" name="EMAIL" dataDxfId="2320"/>
  </tableColumns>
  <tableStyleInfo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55000000}" name="List1_218" displayName="List1_218" ref="B2:Q30" insertRowShift="1" totalsRowShown="0" headerRowDxfId="2319" dataDxfId="2317" headerRowBorderDxfId="2318" tableBorderDxfId="2316" totalsRowBorderDxfId="2315">
  <tableColumns count="16">
    <tableColumn id="2" xr3:uid="{00000000-0010-0000-5500-000002000000}" name="EQUIPMENT DESCRIPTION" dataDxfId="2314"/>
    <tableColumn id="3" xr3:uid="{00000000-0010-0000-5500-000003000000}" name="EQUIPMENT #" dataDxfId="2313"/>
    <tableColumn id="4" xr3:uid="{00000000-0010-0000-5500-000004000000}" name="P.O. " dataDxfId="2312"/>
    <tableColumn id="5" xr3:uid="{00000000-0010-0000-5500-000005000000}" name="START DATE" dataDxfId="2311"/>
    <tableColumn id="6" xr3:uid="{00000000-0010-0000-5500-000006000000}" name="PROJECTED FINISH DATE" dataDxfId="2310">
      <calculatedColumnFormula>IF(E3&lt;&gt;"",E3+(G3*H3),"")</calculatedColumnFormula>
    </tableColumn>
    <tableColumn id="7" xr3:uid="{00000000-0010-0000-5500-000007000000}" name="DURATION" dataDxfId="2309"/>
    <tableColumn id="8" xr3:uid="{00000000-0010-0000-5500-000008000000}" name="BILLING CYCLE (DAYS)" dataDxfId="2308"/>
    <tableColumn id="9" xr3:uid="{00000000-0010-0000-5500-000009000000}" name="BILLING CYCLE RENT" dataDxfId="2307">
      <calculatedColumnFormula>IF(G3&lt;&gt;"",(J3/G3),"")</calculatedColumnFormula>
    </tableColumn>
    <tableColumn id="13" xr3:uid="{00000000-0010-0000-5500-00000D000000}" name="TOTAL" dataDxfId="2306"/>
    <tableColumn id="14" xr3:uid="{00000000-0010-0000-5500-00000E000000}" name="RETURN  CONFIRMATION NUMBER, DATE, CONTACT" dataDxfId="2305"/>
    <tableColumn id="15" xr3:uid="{00000000-0010-0000-5500-00000F000000}" name="VENDOR" dataDxfId="2304"/>
    <tableColumn id="16" xr3:uid="{00000000-0010-0000-5500-000010000000}" name="CONTACT" dataDxfId="2303"/>
    <tableColumn id="17" xr3:uid="{00000000-0010-0000-5500-000011000000}" name="BUSINESS #" dataDxfId="2302"/>
    <tableColumn id="18" xr3:uid="{00000000-0010-0000-5500-000012000000}" name="MOBILE #" dataDxfId="2301"/>
    <tableColumn id="19" xr3:uid="{00000000-0010-0000-5500-000013000000}" name="FAX #" dataDxfId="2300"/>
    <tableColumn id="20" xr3:uid="{00000000-0010-0000-5500-000014000000}" name="EMAIL" dataDxfId="2299"/>
  </tableColumns>
  <tableStyleInfo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56000000}" name="List1_213" displayName="List1_213" ref="B2:Q30" insertRowShift="1" totalsRowShown="0" headerRowDxfId="2298" dataDxfId="2296" headerRowBorderDxfId="2297" tableBorderDxfId="2295" totalsRowBorderDxfId="2294">
  <tableColumns count="16">
    <tableColumn id="2" xr3:uid="{00000000-0010-0000-5600-000002000000}" name="EQUIPMENT DESCRIPTION" dataDxfId="2293"/>
    <tableColumn id="3" xr3:uid="{00000000-0010-0000-5600-000003000000}" name="EQUIPMENT #" dataDxfId="2292"/>
    <tableColumn id="4" xr3:uid="{00000000-0010-0000-5600-000004000000}" name="P.O. " dataDxfId="2291"/>
    <tableColumn id="5" xr3:uid="{00000000-0010-0000-5600-000005000000}" name="START DATE" dataDxfId="2290"/>
    <tableColumn id="6" xr3:uid="{00000000-0010-0000-5600-000006000000}" name="PROJECTED FINISH DATE" dataDxfId="2289">
      <calculatedColumnFormula>IF(E3&lt;&gt;"",E3+(G3*H3),"")</calculatedColumnFormula>
    </tableColumn>
    <tableColumn id="7" xr3:uid="{00000000-0010-0000-5600-000007000000}" name="DURATION" dataDxfId="2288"/>
    <tableColumn id="8" xr3:uid="{00000000-0010-0000-5600-000008000000}" name="BILLING CYCLE (DAYS)" dataDxfId="2287"/>
    <tableColumn id="9" xr3:uid="{00000000-0010-0000-5600-000009000000}" name="BILLING CYCLE RENT" dataDxfId="2286">
      <calculatedColumnFormula>IF(G3&lt;&gt;"",(J3/G3),"")</calculatedColumnFormula>
    </tableColumn>
    <tableColumn id="13" xr3:uid="{00000000-0010-0000-5600-00000D000000}" name="TOTAL" dataDxfId="2285"/>
    <tableColumn id="14" xr3:uid="{00000000-0010-0000-5600-00000E000000}" name="RETURN  CONFIRMATION NUMBER, DATE, CONTACT" dataDxfId="2284"/>
    <tableColumn id="15" xr3:uid="{00000000-0010-0000-5600-00000F000000}" name="VENDOR" dataDxfId="2283"/>
    <tableColumn id="16" xr3:uid="{00000000-0010-0000-5600-000010000000}" name="CONTACT" dataDxfId="2282"/>
    <tableColumn id="17" xr3:uid="{00000000-0010-0000-5600-000011000000}" name="BUSINESS #" dataDxfId="2281"/>
    <tableColumn id="18" xr3:uid="{00000000-0010-0000-5600-000012000000}" name="MOBILE #" dataDxfId="2280"/>
    <tableColumn id="19" xr3:uid="{00000000-0010-0000-5600-000013000000}" name="FAX #" dataDxfId="2279"/>
    <tableColumn id="20" xr3:uid="{00000000-0010-0000-5600-000014000000}" name="EMAIL" dataDxfId="2278"/>
  </tableColumns>
  <tableStyleInfo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57000000}" name="List1_216" displayName="List1_216" ref="B2:Q30" insertRowShift="1" totalsRowShown="0" headerRowDxfId="2277" dataDxfId="2275" headerRowBorderDxfId="2276" tableBorderDxfId="2274" totalsRowBorderDxfId="2273">
  <tableColumns count="16">
    <tableColumn id="2" xr3:uid="{00000000-0010-0000-5700-000002000000}" name="EQUIPMENT DESCRIPTION" dataDxfId="2272"/>
    <tableColumn id="3" xr3:uid="{00000000-0010-0000-5700-000003000000}" name="EQUIPMENT #" dataDxfId="2271"/>
    <tableColumn id="4" xr3:uid="{00000000-0010-0000-5700-000004000000}" name="P.O. " dataDxfId="2270"/>
    <tableColumn id="5" xr3:uid="{00000000-0010-0000-5700-000005000000}" name="START DATE" dataDxfId="2269"/>
    <tableColumn id="6" xr3:uid="{00000000-0010-0000-5700-000006000000}" name="PROJECTED FINISH DATE" dataDxfId="2268">
      <calculatedColumnFormula>IF(E3&lt;&gt;"",E3+(G3*H3),"")</calculatedColumnFormula>
    </tableColumn>
    <tableColumn id="7" xr3:uid="{00000000-0010-0000-5700-000007000000}" name="DURATION" dataDxfId="2267"/>
    <tableColumn id="8" xr3:uid="{00000000-0010-0000-5700-000008000000}" name="BILLING CYCLE (DAYS)" dataDxfId="2266"/>
    <tableColumn id="9" xr3:uid="{00000000-0010-0000-5700-000009000000}" name="BILLING CYCLE RENT" dataDxfId="2265">
      <calculatedColumnFormula>IF(G3&lt;&gt;"",(J3/G3),"")</calculatedColumnFormula>
    </tableColumn>
    <tableColumn id="13" xr3:uid="{00000000-0010-0000-5700-00000D000000}" name="TOTAL" dataDxfId="2264"/>
    <tableColumn id="14" xr3:uid="{00000000-0010-0000-5700-00000E000000}" name="RETURN  CONFIRMATION NUMBER, DATE, CONTACT" dataDxfId="2263"/>
    <tableColumn id="15" xr3:uid="{00000000-0010-0000-5700-00000F000000}" name="VENDOR" dataDxfId="2262"/>
    <tableColumn id="16" xr3:uid="{00000000-0010-0000-5700-000010000000}" name="CONTACT" dataDxfId="2261"/>
    <tableColumn id="17" xr3:uid="{00000000-0010-0000-5700-000011000000}" name="BUSINESS #" dataDxfId="2260"/>
    <tableColumn id="18" xr3:uid="{00000000-0010-0000-5700-000012000000}" name="MOBILE #" dataDxfId="2259"/>
    <tableColumn id="19" xr3:uid="{00000000-0010-0000-5700-000013000000}" name="FAX #" dataDxfId="2258"/>
    <tableColumn id="20" xr3:uid="{00000000-0010-0000-5700-000014000000}" name="EMAIL" dataDxfId="2257"/>
  </tableColumns>
  <tableStyleInfo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58000000}" name="List1_219" displayName="List1_219" ref="B2:Q30" insertRowShift="1" totalsRowShown="0" headerRowDxfId="2256" dataDxfId="2254" headerRowBorderDxfId="2255" tableBorderDxfId="2253" totalsRowBorderDxfId="2252">
  <tableColumns count="16">
    <tableColumn id="2" xr3:uid="{00000000-0010-0000-5800-000002000000}" name="EQUIPMENT DESCRIPTION" dataDxfId="2251"/>
    <tableColumn id="3" xr3:uid="{00000000-0010-0000-5800-000003000000}" name="EQUIPMENT #" dataDxfId="2250"/>
    <tableColumn id="4" xr3:uid="{00000000-0010-0000-5800-000004000000}" name="P.O. " dataDxfId="2249"/>
    <tableColumn id="5" xr3:uid="{00000000-0010-0000-5800-000005000000}" name="START DATE" dataDxfId="2248"/>
    <tableColumn id="6" xr3:uid="{00000000-0010-0000-5800-000006000000}" name="PROJECTED FINISH DATE" dataDxfId="2247">
      <calculatedColumnFormula>IF(E3&lt;&gt;"",E3+(G3*H3),"")</calculatedColumnFormula>
    </tableColumn>
    <tableColumn id="7" xr3:uid="{00000000-0010-0000-5800-000007000000}" name="DURATION" dataDxfId="2246"/>
    <tableColumn id="8" xr3:uid="{00000000-0010-0000-5800-000008000000}" name="BILLING CYCLE (DAYS)" dataDxfId="2245"/>
    <tableColumn id="9" xr3:uid="{00000000-0010-0000-5800-000009000000}" name="BILLING CYCLE RENT" dataDxfId="2244">
      <calculatedColumnFormula>IF(G3&lt;&gt;"",(J3/G3),"")</calculatedColumnFormula>
    </tableColumn>
    <tableColumn id="13" xr3:uid="{00000000-0010-0000-5800-00000D000000}" name="TOTAL" dataDxfId="2243"/>
    <tableColumn id="14" xr3:uid="{00000000-0010-0000-5800-00000E000000}" name="RETURN  CONFIRMATION NUMBER, DATE, CONTACT" dataDxfId="2242"/>
    <tableColumn id="15" xr3:uid="{00000000-0010-0000-5800-00000F000000}" name="VENDOR" dataDxfId="2241"/>
    <tableColumn id="16" xr3:uid="{00000000-0010-0000-5800-000010000000}" name="CONTACT" dataDxfId="2240"/>
    <tableColumn id="17" xr3:uid="{00000000-0010-0000-5800-000011000000}" name="BUSINESS #" dataDxfId="2239"/>
    <tableColumn id="18" xr3:uid="{00000000-0010-0000-5800-000012000000}" name="MOBILE #" dataDxfId="2238"/>
    <tableColumn id="19" xr3:uid="{00000000-0010-0000-5800-000013000000}" name="FAX #" dataDxfId="2237"/>
    <tableColumn id="20" xr3:uid="{00000000-0010-0000-5800-000014000000}" name="EMAIL" dataDxfId="2236"/>
  </tableColumns>
  <tableStyleInfo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59000000}" name="List1_2110" displayName="List1_2110" ref="B2:Q30" insertRowShift="1" totalsRowShown="0" headerRowDxfId="2235" dataDxfId="2233" headerRowBorderDxfId="2234" tableBorderDxfId="2232" totalsRowBorderDxfId="2231">
  <tableColumns count="16">
    <tableColumn id="2" xr3:uid="{00000000-0010-0000-5900-000002000000}" name="EQUIPMENT DESCRIPTION" dataDxfId="2230"/>
    <tableColumn id="3" xr3:uid="{00000000-0010-0000-5900-000003000000}" name="EQUIPMENT #" dataDxfId="2229"/>
    <tableColumn id="4" xr3:uid="{00000000-0010-0000-5900-000004000000}" name="P.O. " dataDxfId="2228"/>
    <tableColumn id="5" xr3:uid="{00000000-0010-0000-5900-000005000000}" name="START DATE" dataDxfId="2227"/>
    <tableColumn id="6" xr3:uid="{00000000-0010-0000-5900-000006000000}" name="PROJECTED FINISH DATE" dataDxfId="2226">
      <calculatedColumnFormula>IF(E3&lt;&gt;"",E3+(G3*H3),"")</calculatedColumnFormula>
    </tableColumn>
    <tableColumn id="7" xr3:uid="{00000000-0010-0000-5900-000007000000}" name="DURATION" dataDxfId="2225"/>
    <tableColumn id="8" xr3:uid="{00000000-0010-0000-5900-000008000000}" name="BILLING CYCLE (DAYS)" dataDxfId="2224"/>
    <tableColumn id="9" xr3:uid="{00000000-0010-0000-5900-000009000000}" name="BILLING CYCLE RENT" dataDxfId="2223">
      <calculatedColumnFormula>IF(G3&lt;&gt;"",(J3/G3),"")</calculatedColumnFormula>
    </tableColumn>
    <tableColumn id="13" xr3:uid="{00000000-0010-0000-5900-00000D000000}" name="TOTAL" dataDxfId="2222"/>
    <tableColumn id="14" xr3:uid="{00000000-0010-0000-5900-00000E000000}" name="RETURN  CONFIRMATION NUMBER, DATE, CONTACT" dataDxfId="2221"/>
    <tableColumn id="15" xr3:uid="{00000000-0010-0000-5900-00000F000000}" name="VENDOR" dataDxfId="2220"/>
    <tableColumn id="16" xr3:uid="{00000000-0010-0000-5900-000010000000}" name="CONTACT" dataDxfId="2219"/>
    <tableColumn id="17" xr3:uid="{00000000-0010-0000-5900-000011000000}" name="BUSINESS #" dataDxfId="2218"/>
    <tableColumn id="18" xr3:uid="{00000000-0010-0000-5900-000012000000}" name="MOBILE #" dataDxfId="2217"/>
    <tableColumn id="19" xr3:uid="{00000000-0010-0000-5900-000013000000}" name="FAX #" dataDxfId="2216"/>
    <tableColumn id="20" xr3:uid="{00000000-0010-0000-5900-000014000000}" name="EMAIL" dataDxfId="2215"/>
  </tableColumns>
  <tableStyleInfo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5A000000}" name="List1_2121" displayName="List1_2121" ref="B2:Q30" insertRowShift="1" totalsRowShown="0" headerRowDxfId="2214" dataDxfId="2212" headerRowBorderDxfId="2213" tableBorderDxfId="2211" totalsRowBorderDxfId="2210">
  <tableColumns count="16">
    <tableColumn id="2" xr3:uid="{00000000-0010-0000-5A00-000002000000}" name="EQUIPMENT DESCRIPTION" dataDxfId="2209"/>
    <tableColumn id="3" xr3:uid="{00000000-0010-0000-5A00-000003000000}" name="EQUIPMENT #" dataDxfId="2208"/>
    <tableColumn id="4" xr3:uid="{00000000-0010-0000-5A00-000004000000}" name="P.O. " dataDxfId="2207"/>
    <tableColumn id="5" xr3:uid="{00000000-0010-0000-5A00-000005000000}" name="START DATE" dataDxfId="2206"/>
    <tableColumn id="6" xr3:uid="{00000000-0010-0000-5A00-000006000000}" name="PROJECTED FINISH DATE" dataDxfId="2205">
      <calculatedColumnFormula>IF(E3&lt;&gt;"",E3+(G3*H3),"")</calculatedColumnFormula>
    </tableColumn>
    <tableColumn id="7" xr3:uid="{00000000-0010-0000-5A00-000007000000}" name="DURATION" dataDxfId="2204"/>
    <tableColumn id="8" xr3:uid="{00000000-0010-0000-5A00-000008000000}" name="BILLING CYCLE (DAYS)" dataDxfId="2203"/>
    <tableColumn id="9" xr3:uid="{00000000-0010-0000-5A00-000009000000}" name="BILLING CYCLE RENT" dataDxfId="2202">
      <calculatedColumnFormula>IF(G3&lt;&gt;"",(J3/G3),"")</calculatedColumnFormula>
    </tableColumn>
    <tableColumn id="13" xr3:uid="{00000000-0010-0000-5A00-00000D000000}" name="TOTAL" dataDxfId="2201"/>
    <tableColumn id="14" xr3:uid="{00000000-0010-0000-5A00-00000E000000}" name="RETURN  CONFIRMATION NUMBER, DATE, CONTACT" dataDxfId="2200"/>
    <tableColumn id="15" xr3:uid="{00000000-0010-0000-5A00-00000F000000}" name="VENDOR" dataDxfId="2199"/>
    <tableColumn id="16" xr3:uid="{00000000-0010-0000-5A00-000010000000}" name="CONTACT" dataDxfId="2198"/>
    <tableColumn id="17" xr3:uid="{00000000-0010-0000-5A00-000011000000}" name="BUSINESS #" dataDxfId="2197"/>
    <tableColumn id="18" xr3:uid="{00000000-0010-0000-5A00-000012000000}" name="MOBILE #" dataDxfId="2196"/>
    <tableColumn id="19" xr3:uid="{00000000-0010-0000-5A00-000013000000}" name="FAX #" dataDxfId="2195"/>
    <tableColumn id="20" xr3:uid="{00000000-0010-0000-5A00-000014000000}" name="EMAIL" dataDxfId="2194"/>
  </tableColumns>
  <tableStyleInfo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5B000000}" name="List1_2115" displayName="List1_2115" ref="B2:Q30" insertRowShift="1" totalsRowShown="0" headerRowDxfId="2193" dataDxfId="2191" headerRowBorderDxfId="2192" tableBorderDxfId="2190" totalsRowBorderDxfId="2189">
  <tableColumns count="16">
    <tableColumn id="2" xr3:uid="{00000000-0010-0000-5B00-000002000000}" name="EQUIPMENT DESCRIPTION" dataDxfId="2188"/>
    <tableColumn id="3" xr3:uid="{00000000-0010-0000-5B00-000003000000}" name="EQUIPMENT #" dataDxfId="2187"/>
    <tableColumn id="4" xr3:uid="{00000000-0010-0000-5B00-000004000000}" name="P.O. " dataDxfId="2186"/>
    <tableColumn id="5" xr3:uid="{00000000-0010-0000-5B00-000005000000}" name="START DATE" dataDxfId="2185"/>
    <tableColumn id="6" xr3:uid="{00000000-0010-0000-5B00-000006000000}" name="PROJECTED FINISH DATE" dataDxfId="2184">
      <calculatedColumnFormula>IF(E3&lt;&gt;"",E3+(G3*H3),"")</calculatedColumnFormula>
    </tableColumn>
    <tableColumn id="7" xr3:uid="{00000000-0010-0000-5B00-000007000000}" name="DURATION" dataDxfId="2183"/>
    <tableColumn id="8" xr3:uid="{00000000-0010-0000-5B00-000008000000}" name="BILLING CYCLE (DAYS)" dataDxfId="2182"/>
    <tableColumn id="9" xr3:uid="{00000000-0010-0000-5B00-000009000000}" name="BILLING CYCLE RENT" dataDxfId="2181">
      <calculatedColumnFormula>IF(G3&lt;&gt;"",(J3/G3),"")</calculatedColumnFormula>
    </tableColumn>
    <tableColumn id="13" xr3:uid="{00000000-0010-0000-5B00-00000D000000}" name="TOTAL" dataDxfId="2180"/>
    <tableColumn id="14" xr3:uid="{00000000-0010-0000-5B00-00000E000000}" name="RETURN  CONFIRMATION NUMBER, DATE, CONTACT" dataDxfId="2179"/>
    <tableColumn id="15" xr3:uid="{00000000-0010-0000-5B00-00000F000000}" name="VENDOR" dataDxfId="2178"/>
    <tableColumn id="16" xr3:uid="{00000000-0010-0000-5B00-000010000000}" name="CONTACT" dataDxfId="2177"/>
    <tableColumn id="17" xr3:uid="{00000000-0010-0000-5B00-000011000000}" name="BUSINESS #" dataDxfId="2176"/>
    <tableColumn id="18" xr3:uid="{00000000-0010-0000-5B00-000012000000}" name="MOBILE #" dataDxfId="2175"/>
    <tableColumn id="19" xr3:uid="{00000000-0010-0000-5B00-000013000000}" name="FAX #" dataDxfId="2174"/>
    <tableColumn id="20" xr3:uid="{00000000-0010-0000-5B00-000014000000}" name="EMAIL" dataDxfId="2173"/>
  </tableColumns>
  <tableStyleInfo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5C000000}" name="List1_2116" displayName="List1_2116" ref="B2:Q30" insertRowShift="1" totalsRowShown="0" headerRowDxfId="2172" dataDxfId="2170" headerRowBorderDxfId="2171" tableBorderDxfId="2169" totalsRowBorderDxfId="2168">
  <tableColumns count="16">
    <tableColumn id="2" xr3:uid="{00000000-0010-0000-5C00-000002000000}" name="EQUIPMENT DESCRIPTION" dataDxfId="2167"/>
    <tableColumn id="3" xr3:uid="{00000000-0010-0000-5C00-000003000000}" name="EQUIPMENT #" dataDxfId="2166"/>
    <tableColumn id="4" xr3:uid="{00000000-0010-0000-5C00-000004000000}" name="P.O. " dataDxfId="2165"/>
    <tableColumn id="5" xr3:uid="{00000000-0010-0000-5C00-000005000000}" name="START DATE" dataDxfId="2164"/>
    <tableColumn id="6" xr3:uid="{00000000-0010-0000-5C00-000006000000}" name="PROJECTED FINISH DATE" dataDxfId="2163">
      <calculatedColumnFormula>IF(E3&lt;&gt;"",E3+(G3*H3),"")</calculatedColumnFormula>
    </tableColumn>
    <tableColumn id="7" xr3:uid="{00000000-0010-0000-5C00-000007000000}" name="DURATION" dataDxfId="2162"/>
    <tableColumn id="8" xr3:uid="{00000000-0010-0000-5C00-000008000000}" name="BILLING CYCLE (DAYS)" dataDxfId="2161"/>
    <tableColumn id="9" xr3:uid="{00000000-0010-0000-5C00-000009000000}" name="BILLING CYCLE RENT" dataDxfId="2160">
      <calculatedColumnFormula>IF(G3&lt;&gt;"",(J3/G3),"")</calculatedColumnFormula>
    </tableColumn>
    <tableColumn id="13" xr3:uid="{00000000-0010-0000-5C00-00000D000000}" name="TOTAL" dataDxfId="2159"/>
    <tableColumn id="14" xr3:uid="{00000000-0010-0000-5C00-00000E000000}" name="RETURN  CONFIRMATION NUMBER, DATE, CONTACT" dataDxfId="2158"/>
    <tableColumn id="15" xr3:uid="{00000000-0010-0000-5C00-00000F000000}" name="VENDOR" dataDxfId="2157"/>
    <tableColumn id="16" xr3:uid="{00000000-0010-0000-5C00-000010000000}" name="CONTACT" dataDxfId="2156"/>
    <tableColumn id="17" xr3:uid="{00000000-0010-0000-5C00-000011000000}" name="BUSINESS #" dataDxfId="2155"/>
    <tableColumn id="18" xr3:uid="{00000000-0010-0000-5C00-000012000000}" name="MOBILE #" dataDxfId="2154"/>
    <tableColumn id="19" xr3:uid="{00000000-0010-0000-5C00-000013000000}" name="FAX #" dataDxfId="2153"/>
    <tableColumn id="20" xr3:uid="{00000000-0010-0000-5C00-000014000000}" name="EMAIL" dataDxfId="2152"/>
  </tableColumns>
  <tableStyleInfo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CC006084-0B58-4862-BB98-CF4B62992CE8}" name="List1_2131" displayName="List1_2131" ref="B2:Q30" insertRowShift="1" totalsRowShown="0" headerRowDxfId="2151" dataDxfId="2149" headerRowBorderDxfId="2150" tableBorderDxfId="2148" totalsRowBorderDxfId="2147">
  <tableColumns count="16">
    <tableColumn id="2" xr3:uid="{406C8102-BC61-48C3-A2FC-79B933689456}" name="EQUIPMENT DESCRIPTION" dataDxfId="2146"/>
    <tableColumn id="3" xr3:uid="{38EA1709-FFB9-4C3A-8280-A23D3C0A4FFF}" name="EQUIPMENT #" dataDxfId="2145"/>
    <tableColumn id="4" xr3:uid="{C9391686-133E-420C-B500-8486E353B1EC}" name="P.O. " dataDxfId="2144"/>
    <tableColumn id="5" xr3:uid="{99FD1375-75FE-4268-90DB-87288D3ECD84}" name="START DATE" dataDxfId="2143"/>
    <tableColumn id="6" xr3:uid="{83D13804-53B8-45F6-BF4C-CA4013C039CC}" name="PROJECTED FINISH DATE" dataDxfId="2142">
      <calculatedColumnFormula>IF(E3&lt;&gt;"",E3+(G3*H3),"")</calculatedColumnFormula>
    </tableColumn>
    <tableColumn id="7" xr3:uid="{E10EF088-3BFA-476C-8270-7EA9BE87DA80}" name="DURATION" dataDxfId="2141"/>
    <tableColumn id="8" xr3:uid="{BC699A35-FDBF-4E68-86DE-9DA44FF7CBB5}" name="BILLING CYCLE (DAYS)" dataDxfId="2140"/>
    <tableColumn id="9" xr3:uid="{84514CAE-7D1F-4C57-9EF7-16AA3D998813}" name="BILLING CYCLE RENT" dataDxfId="2139">
      <calculatedColumnFormula>IF(G3&lt;&gt;"",(J3/G3),"")</calculatedColumnFormula>
    </tableColumn>
    <tableColumn id="13" xr3:uid="{41A4D6C4-1FFD-45C7-9BEC-6F34EA93950E}" name="TOTAL" dataDxfId="2138"/>
    <tableColumn id="14" xr3:uid="{B0FD3BED-4EBE-465F-9BE7-584698466A0F}" name="RETURN  CONFIRMATION NUMBER, DATE, CONTACT" dataDxfId="2137"/>
    <tableColumn id="15" xr3:uid="{4D537009-0514-4252-ACC6-321AF29F28AE}" name="VENDOR" dataDxfId="2136"/>
    <tableColumn id="16" xr3:uid="{BD7F83E4-BA04-4C32-BE81-ADD9C7B34BA7}" name="CONTACT" dataDxfId="2135"/>
    <tableColumn id="17" xr3:uid="{B8BE1754-EE4B-4D33-BF77-9B6DD738EB6F}" name="BUSINESS #" dataDxfId="2134"/>
    <tableColumn id="18" xr3:uid="{CC6DC201-BFAC-4D48-A120-46618163DD16}" name="MOBILE #" dataDxfId="2133"/>
    <tableColumn id="19" xr3:uid="{91346046-5D4C-4BF8-A2BE-05331FCF9690}" name="FAX #" dataDxfId="2132"/>
    <tableColumn id="20" xr3:uid="{F75483D1-D1D8-4E31-9B5A-3658A117CC01}" name="EMAIL" dataDxfId="2131"/>
  </tableColumns>
  <tableStyleInfo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5D000000}" name="List1_2119" displayName="List1_2119" ref="B2:Q30" insertRowShift="1" totalsRowShown="0" headerRowDxfId="2130" dataDxfId="2128" headerRowBorderDxfId="2129" tableBorderDxfId="2127" totalsRowBorderDxfId="2126">
  <tableColumns count="16">
    <tableColumn id="2" xr3:uid="{00000000-0010-0000-5D00-000002000000}" name="EQUIPMENT DESCRIPTION" dataDxfId="2125"/>
    <tableColumn id="3" xr3:uid="{00000000-0010-0000-5D00-000003000000}" name="EQUIPMENT #" dataDxfId="2124"/>
    <tableColumn id="4" xr3:uid="{00000000-0010-0000-5D00-000004000000}" name="P.O. " dataDxfId="2123"/>
    <tableColumn id="5" xr3:uid="{00000000-0010-0000-5D00-000005000000}" name="START DATE" dataDxfId="2122"/>
    <tableColumn id="6" xr3:uid="{00000000-0010-0000-5D00-000006000000}" name="PROJECTED FINISH DATE" dataDxfId="2121">
      <calculatedColumnFormula>IF(E3&lt;&gt;"",E3+(G3*H3),"")</calculatedColumnFormula>
    </tableColumn>
    <tableColumn id="7" xr3:uid="{00000000-0010-0000-5D00-000007000000}" name="DURATION" dataDxfId="2120"/>
    <tableColumn id="8" xr3:uid="{00000000-0010-0000-5D00-000008000000}" name="BILLING CYCLE (DAYS)" dataDxfId="2119"/>
    <tableColumn id="9" xr3:uid="{00000000-0010-0000-5D00-000009000000}" name="BILLING CYCLE RENT" dataDxfId="2118">
      <calculatedColumnFormula>IF(G3&lt;&gt;"",(J3/G3),"")</calculatedColumnFormula>
    </tableColumn>
    <tableColumn id="13" xr3:uid="{00000000-0010-0000-5D00-00000D000000}" name="TOTAL" dataDxfId="2117"/>
    <tableColumn id="14" xr3:uid="{00000000-0010-0000-5D00-00000E000000}" name="RETURN  CONFIRMATION NUMBER, DATE, CONTACT" dataDxfId="2116"/>
    <tableColumn id="15" xr3:uid="{00000000-0010-0000-5D00-00000F000000}" name="VENDOR" dataDxfId="2115"/>
    <tableColumn id="16" xr3:uid="{00000000-0010-0000-5D00-000010000000}" name="CONTACT" dataDxfId="2114"/>
    <tableColumn id="17" xr3:uid="{00000000-0010-0000-5D00-000011000000}" name="BUSINESS #" dataDxfId="2113"/>
    <tableColumn id="18" xr3:uid="{00000000-0010-0000-5D00-000012000000}" name="MOBILE #" dataDxfId="2112"/>
    <tableColumn id="19" xr3:uid="{00000000-0010-0000-5D00-000013000000}" name="FAX #" dataDxfId="2111"/>
    <tableColumn id="20" xr3:uid="{00000000-0010-0000-5D00-000014000000}" name="EMAIL" dataDxfId="2110"/>
  </tableColumns>
  <tableStyleInfo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5E000000}" name="List1_2120" displayName="List1_2120" ref="B2:Q30" insertRowShift="1" totalsRowShown="0" headerRowDxfId="2109" dataDxfId="2107" headerRowBorderDxfId="2108" tableBorderDxfId="2106" totalsRowBorderDxfId="2105">
  <tableColumns count="16">
    <tableColumn id="2" xr3:uid="{00000000-0010-0000-5E00-000002000000}" name="EQUIPMENT DESCRIPTION" dataDxfId="2104"/>
    <tableColumn id="3" xr3:uid="{00000000-0010-0000-5E00-000003000000}" name="EQUIPMENT #" dataDxfId="2103"/>
    <tableColumn id="4" xr3:uid="{00000000-0010-0000-5E00-000004000000}" name="P.O. " dataDxfId="2102"/>
    <tableColumn id="5" xr3:uid="{00000000-0010-0000-5E00-000005000000}" name="START DATE" dataDxfId="2101"/>
    <tableColumn id="6" xr3:uid="{00000000-0010-0000-5E00-000006000000}" name="PROJECTED FINISH DATE" dataDxfId="2100">
      <calculatedColumnFormula>IF(E3&lt;&gt;"",E3+(G3*H3),"")</calculatedColumnFormula>
    </tableColumn>
    <tableColumn id="7" xr3:uid="{00000000-0010-0000-5E00-000007000000}" name="DURATION" dataDxfId="2099"/>
    <tableColumn id="8" xr3:uid="{00000000-0010-0000-5E00-000008000000}" name="BILLING CYCLE (DAYS)" dataDxfId="2098"/>
    <tableColumn id="9" xr3:uid="{00000000-0010-0000-5E00-000009000000}" name="BILLING CYCLE RENT" dataDxfId="2097">
      <calculatedColumnFormula>IF(G3&lt;&gt;"",(J3/G3),"")</calculatedColumnFormula>
    </tableColumn>
    <tableColumn id="13" xr3:uid="{00000000-0010-0000-5E00-00000D000000}" name="TOTAL" dataDxfId="2096"/>
    <tableColumn id="14" xr3:uid="{00000000-0010-0000-5E00-00000E000000}" name="RETURN  CONFIRMATION NUMBER, DATE, CONTACT" dataDxfId="2095"/>
    <tableColumn id="15" xr3:uid="{00000000-0010-0000-5E00-00000F000000}" name="VENDOR" dataDxfId="2094"/>
    <tableColumn id="16" xr3:uid="{00000000-0010-0000-5E00-000010000000}" name="CONTACT" dataDxfId="2093"/>
    <tableColumn id="17" xr3:uid="{00000000-0010-0000-5E00-000011000000}" name="BUSINESS #" dataDxfId="2092"/>
    <tableColumn id="18" xr3:uid="{00000000-0010-0000-5E00-000012000000}" name="MOBILE #" dataDxfId="2091"/>
    <tableColumn id="19" xr3:uid="{00000000-0010-0000-5E00-000013000000}" name="FAX #" dataDxfId="2090"/>
    <tableColumn id="20" xr3:uid="{00000000-0010-0000-5E00-000014000000}" name="EMAIL" dataDxfId="2089"/>
  </tableColumns>
  <tableStyleInfo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63000000}" name="List1_2126" displayName="List1_2126" ref="B2:Q30" insertRowShift="1" totalsRowShown="0" headerRowDxfId="2088" dataDxfId="2086" headerRowBorderDxfId="2087" tableBorderDxfId="2085" totalsRowBorderDxfId="2084">
  <tableColumns count="16">
    <tableColumn id="2" xr3:uid="{00000000-0010-0000-6300-000002000000}" name="EQUIPMENT DESCRIPTION" dataDxfId="2083"/>
    <tableColumn id="3" xr3:uid="{00000000-0010-0000-6300-000003000000}" name="EQUIPMENT #" dataDxfId="2082"/>
    <tableColumn id="4" xr3:uid="{00000000-0010-0000-6300-000004000000}" name="P.O. " dataDxfId="2081"/>
    <tableColumn id="5" xr3:uid="{00000000-0010-0000-6300-000005000000}" name="START DATE" dataDxfId="2080"/>
    <tableColumn id="6" xr3:uid="{00000000-0010-0000-6300-000006000000}" name="PROJECTED FINISH DATE" dataDxfId="2079">
      <calculatedColumnFormula>IF(E3&lt;&gt;"",E3+(G3*H3),"")</calculatedColumnFormula>
    </tableColumn>
    <tableColumn id="7" xr3:uid="{00000000-0010-0000-6300-000007000000}" name="DURATION" dataDxfId="2078"/>
    <tableColumn id="8" xr3:uid="{00000000-0010-0000-6300-000008000000}" name="BILLING CYCLE (DAYS)" dataDxfId="2077"/>
    <tableColumn id="9" xr3:uid="{00000000-0010-0000-6300-000009000000}" name="BILLING CYCLE RENT" dataDxfId="2076">
      <calculatedColumnFormula>IF(G3&lt;&gt;"",(J3/G3),"")</calculatedColumnFormula>
    </tableColumn>
    <tableColumn id="13" xr3:uid="{00000000-0010-0000-6300-00000D000000}" name="TOTAL" dataDxfId="2075"/>
    <tableColumn id="14" xr3:uid="{00000000-0010-0000-6300-00000E000000}" name="RETURN  CONFIRMATION NUMBER, DATE, CONTACT" dataDxfId="2074"/>
    <tableColumn id="15" xr3:uid="{00000000-0010-0000-6300-00000F000000}" name="VENDOR" dataDxfId="2073"/>
    <tableColumn id="16" xr3:uid="{00000000-0010-0000-6300-000010000000}" name="CONTACT" dataDxfId="2072"/>
    <tableColumn id="17" xr3:uid="{00000000-0010-0000-6300-000011000000}" name="BUSINESS #" dataDxfId="2071"/>
    <tableColumn id="18" xr3:uid="{00000000-0010-0000-6300-000012000000}" name="MOBILE #" dataDxfId="2070"/>
    <tableColumn id="19" xr3:uid="{00000000-0010-0000-6300-000013000000}" name="FAX #" dataDxfId="2069"/>
    <tableColumn id="20" xr3:uid="{00000000-0010-0000-6300-000014000000}" name="EMAIL" dataDxfId="2068"/>
  </tableColumns>
  <tableStyleInfo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66000000}" name="List1_2129" displayName="List1_2129" ref="B2:Q30" insertRowShift="1" totalsRowShown="0" headerRowDxfId="2067" dataDxfId="2065" headerRowBorderDxfId="2066" tableBorderDxfId="2064" totalsRowBorderDxfId="2063">
  <tableColumns count="16">
    <tableColumn id="2" xr3:uid="{00000000-0010-0000-6600-000002000000}" name="EQUIPMENT DESCRIPTION" dataDxfId="2062"/>
    <tableColumn id="3" xr3:uid="{00000000-0010-0000-6600-000003000000}" name="EQUIPMENT #" dataDxfId="2061"/>
    <tableColumn id="4" xr3:uid="{00000000-0010-0000-6600-000004000000}" name="P.O. " dataDxfId="2060"/>
    <tableColumn id="5" xr3:uid="{00000000-0010-0000-6600-000005000000}" name="START DATE" dataDxfId="2059"/>
    <tableColumn id="6" xr3:uid="{00000000-0010-0000-6600-000006000000}" name="PROJECTED FINISH DATE" dataDxfId="2058">
      <calculatedColumnFormula>IF(E3&lt;&gt;"",E3+(G3*H3),"")</calculatedColumnFormula>
    </tableColumn>
    <tableColumn id="7" xr3:uid="{00000000-0010-0000-6600-000007000000}" name="DURATION" dataDxfId="2057"/>
    <tableColumn id="8" xr3:uid="{00000000-0010-0000-6600-000008000000}" name="BILLING CYCLE (DAYS)" dataDxfId="2056"/>
    <tableColumn id="9" xr3:uid="{00000000-0010-0000-6600-000009000000}" name="BILLING CYCLE RENT" dataDxfId="2055">
      <calculatedColumnFormula>IF(G3&lt;&gt;"",(J3/G3),"")</calculatedColumnFormula>
    </tableColumn>
    <tableColumn id="13" xr3:uid="{00000000-0010-0000-6600-00000D000000}" name="TOTAL" dataDxfId="2054"/>
    <tableColumn id="14" xr3:uid="{00000000-0010-0000-6600-00000E000000}" name="RETURN  CONFIRMATION NUMBER, DATE, CONTACT" dataDxfId="2053"/>
    <tableColumn id="15" xr3:uid="{00000000-0010-0000-6600-00000F000000}" name="VENDOR" dataDxfId="2052"/>
    <tableColumn id="16" xr3:uid="{00000000-0010-0000-6600-000010000000}" name="CONTACT" dataDxfId="2051"/>
    <tableColumn id="17" xr3:uid="{00000000-0010-0000-6600-000011000000}" name="BUSINESS #" dataDxfId="2050"/>
    <tableColumn id="18" xr3:uid="{00000000-0010-0000-6600-000012000000}" name="MOBILE #" dataDxfId="2049"/>
    <tableColumn id="19" xr3:uid="{00000000-0010-0000-6600-000013000000}" name="FAX #" dataDxfId="2048"/>
    <tableColumn id="20" xr3:uid="{00000000-0010-0000-6600-000014000000}" name="EMAIL" dataDxfId="2047"/>
  </tableColumns>
  <tableStyleInfo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AB20CE9A-678C-4B9D-9EBB-785FDF8EAFB3}" name="List1_2137" displayName="List1_2137" ref="B2:Q30" insertRowShift="1" totalsRowShown="0" headerRowDxfId="2046" dataDxfId="2044" headerRowBorderDxfId="2045" tableBorderDxfId="2043" totalsRowBorderDxfId="2042">
  <tableColumns count="16">
    <tableColumn id="2" xr3:uid="{F6C8984E-0B0C-4774-9EB8-0868A1643417}" name="EQUIPMENT DESCRIPTION" dataDxfId="2041"/>
    <tableColumn id="3" xr3:uid="{F5D315FD-2BB2-4466-BFD1-E37713CD6EBE}" name="EQUIPMENT #" dataDxfId="2040"/>
    <tableColumn id="4" xr3:uid="{157EE639-F776-4F91-83EC-C97EFD599B06}" name="P.O. " dataDxfId="2039"/>
    <tableColumn id="5" xr3:uid="{6DEEF811-76D8-49D1-ABB6-575CDCE2027D}" name="START DATE" dataDxfId="2038"/>
    <tableColumn id="6" xr3:uid="{9C379F1D-B99F-4A6D-BE09-D62CA851246D}" name="PROJECTED FINISH DATE" dataDxfId="2037">
      <calculatedColumnFormula>IF(E3&lt;&gt;"",E3+(G3*H3),"")</calculatedColumnFormula>
    </tableColumn>
    <tableColumn id="7" xr3:uid="{2787FED1-32B6-4C46-99B4-1120879640B2}" name="DURATION" dataDxfId="2036"/>
    <tableColumn id="8" xr3:uid="{16457BFC-A1FF-4856-AFDE-CEB7CD78C8E7}" name="BILLING CYCLE (DAYS)" dataDxfId="2035"/>
    <tableColumn id="9" xr3:uid="{8032F914-5660-4186-AD32-0F6141F40196}" name="BILLING CYCLE RENT" dataDxfId="2034">
      <calculatedColumnFormula>IF(G3&lt;&gt;"",(J3/G3),"")</calculatedColumnFormula>
    </tableColumn>
    <tableColumn id="13" xr3:uid="{8E3F6DA1-B3E2-4859-BAAF-C91425656038}" name="TOTAL" dataDxfId="2033"/>
    <tableColumn id="14" xr3:uid="{82D52CC3-08EF-4CE5-AAC3-D287884B5BA0}" name="RETURN  CONFIRMATION NUMBER, DATE, CONTACT" dataDxfId="2032"/>
    <tableColumn id="15" xr3:uid="{3B5861CF-461F-41DF-8DE5-827CCCF54588}" name="VENDOR" dataDxfId="2031"/>
    <tableColumn id="16" xr3:uid="{351816E6-86B2-4150-AC38-853132D5D799}" name="CONTACT" dataDxfId="2030"/>
    <tableColumn id="17" xr3:uid="{0AA1D80F-432F-4DDD-9D94-170D366978AF}" name="BUSINESS #" dataDxfId="2029"/>
    <tableColumn id="18" xr3:uid="{4B456CF7-3CE3-4DD2-A2AD-B06F512C1D89}" name="MOBILE #" dataDxfId="2028"/>
    <tableColumn id="19" xr3:uid="{3C1A08BD-3FE3-4AFD-B1D6-259933559536}" name="FAX #" dataDxfId="2027"/>
    <tableColumn id="20" xr3:uid="{1DCAB869-51E1-42E5-AC3B-149AA2ECA8A5}" name="EMAIL" dataDxfId="2026"/>
  </tableColumns>
  <tableStyleInfo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47" xr:uid="{00000000-000C-0000-FFFF-FFFF40000000}" name="List1_2124348" displayName="List1_2124348" ref="B2:Q30" insertRowShift="1" totalsRowShown="0" headerRowDxfId="2025" dataDxfId="2023" headerRowBorderDxfId="2024" tableBorderDxfId="2022" totalsRowBorderDxfId="2021">
  <tableColumns count="16">
    <tableColumn id="2" xr3:uid="{00000000-0010-0000-4000-000002000000}" name="EQUIPMENT DESCRIPTION" dataDxfId="2020"/>
    <tableColumn id="3" xr3:uid="{00000000-0010-0000-4000-000003000000}" name="EQUIPMENT #" dataDxfId="2019"/>
    <tableColumn id="4" xr3:uid="{00000000-0010-0000-4000-000004000000}" name="P.O. " dataDxfId="2018"/>
    <tableColumn id="5" xr3:uid="{00000000-0010-0000-4000-000005000000}" name="START DATE" dataDxfId="2017"/>
    <tableColumn id="6" xr3:uid="{00000000-0010-0000-4000-000006000000}" name="PROJECTED FINISH DATE" dataDxfId="2016">
      <calculatedColumnFormula>IF(E3&lt;&gt;"",E3+(G3*H3),"")</calculatedColumnFormula>
    </tableColumn>
    <tableColumn id="7" xr3:uid="{00000000-0010-0000-4000-000007000000}" name="DURATION" dataDxfId="2015"/>
    <tableColumn id="8" xr3:uid="{00000000-0010-0000-4000-000008000000}" name="BILLING CYCLE (DAYS)" dataDxfId="2014"/>
    <tableColumn id="9" xr3:uid="{00000000-0010-0000-4000-000009000000}" name="BILLING CYCLE RENT" dataDxfId="2013">
      <calculatedColumnFormula>IF(G3&lt;&gt;"",(J3/G3),"")</calculatedColumnFormula>
    </tableColumn>
    <tableColumn id="13" xr3:uid="{00000000-0010-0000-4000-00000D000000}" name="TOTAL" dataDxfId="2012"/>
    <tableColumn id="14" xr3:uid="{00000000-0010-0000-4000-00000E000000}" name="RETURN  CONFIRMATION NUMBER, DATE, CONTACT" dataDxfId="2011"/>
    <tableColumn id="15" xr3:uid="{00000000-0010-0000-4000-00000F000000}" name="VENDOR" dataDxfId="2010"/>
    <tableColumn id="16" xr3:uid="{00000000-0010-0000-4000-000010000000}" name="CONTACT" dataDxfId="2009"/>
    <tableColumn id="17" xr3:uid="{00000000-0010-0000-4000-000011000000}" name="BUSINESS #" dataDxfId="2008"/>
    <tableColumn id="18" xr3:uid="{00000000-0010-0000-4000-000012000000}" name="MOBILE #" dataDxfId="2007"/>
    <tableColumn id="19" xr3:uid="{00000000-0010-0000-4000-000013000000}" name="FAX #" dataDxfId="2006"/>
    <tableColumn id="20" xr3:uid="{00000000-0010-0000-4000-000014000000}" name="EMAIL" dataDxfId="2005"/>
  </tableColumns>
  <tableStyleInfo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2FE78832-C494-4DF2-98BA-B10B9FD55262}" name="List1_2160" displayName="List1_2160" ref="B2:Q30" insertRowShift="1" totalsRowShown="0" headerRowDxfId="2004" dataDxfId="2002" headerRowBorderDxfId="2003" tableBorderDxfId="2001" totalsRowBorderDxfId="2000">
  <tableColumns count="16">
    <tableColumn id="2" xr3:uid="{A32607D8-1DE9-4030-A72B-0F516D615716}" name="EQUIPMENT DESCRIPTION" dataDxfId="1999"/>
    <tableColumn id="3" xr3:uid="{E3CDA72F-8F2B-4D1F-9D74-E7A019BE1205}" name="EQUIPMENT #" dataDxfId="1998"/>
    <tableColumn id="4" xr3:uid="{DAA8751F-EF5F-4785-9E6E-3FDF466424BB}" name="P.O. " dataDxfId="1997"/>
    <tableColumn id="5" xr3:uid="{F6417167-D7DE-4E13-8168-C3E14D89171D}" name="Column1" dataDxfId="1996"/>
    <tableColumn id="6" xr3:uid="{04986E0A-A389-4DBB-A3DB-FCF4FB56B50F}" name="PROJECTED FINISH DATE" dataDxfId="1995">
      <calculatedColumnFormula>IF(E3&lt;&gt;"",E3+(G3*H3),"")</calculatedColumnFormula>
    </tableColumn>
    <tableColumn id="7" xr3:uid="{F54BEC7F-764E-4FAD-8108-323A081D901E}" name="DURATION" dataDxfId="1994"/>
    <tableColumn id="8" xr3:uid="{731C8F64-BD92-43F0-A8AA-0D6F5DAECEAC}" name="BILLING CYCLE (DAYS)" dataDxfId="1993"/>
    <tableColumn id="9" xr3:uid="{D1C1D42D-3D22-42CD-86E0-A606724AEABE}" name="BILLING CYCLE RENT" dataDxfId="1992">
      <calculatedColumnFormula>IF(G3&lt;&gt;"",(J3/G3),"")</calculatedColumnFormula>
    </tableColumn>
    <tableColumn id="13" xr3:uid="{13271239-5679-4070-9AB4-E9FC0C33115D}" name="TOTAL" dataDxfId="1991"/>
    <tableColumn id="14" xr3:uid="{19B9633C-2EEF-4F16-84F8-EC7A7055D180}" name="RETURN  CONFIRMATION NUMBER, DATE, CONTACT" dataDxfId="1990"/>
    <tableColumn id="15" xr3:uid="{9D6D3CD3-7F1B-4656-866E-71E7C7D33DD7}" name="VENDOR" dataDxfId="1989"/>
    <tableColumn id="16" xr3:uid="{5BDC24F1-0126-4A13-812E-C58EF36024E4}" name="CONTACT" dataDxfId="1988"/>
    <tableColumn id="17" xr3:uid="{43AB63DF-2245-465A-8592-FB7C949ABFEB}" name="BUSINESS #" dataDxfId="1987"/>
    <tableColumn id="18" xr3:uid="{4AC9C805-5448-4DF6-AC9F-CE25569597F7}" name="MOBILE #" dataDxfId="1986"/>
    <tableColumn id="19" xr3:uid="{385BEC16-50B3-4367-895E-BE38076A3BC0}" name="COMPLETE" dataDxfId="1985"/>
    <tableColumn id="20" xr3:uid="{06B8830B-339F-46A7-91A0-5BBCEA1C50FB}" name="NOTES" dataDxfId="1984"/>
  </tableColumns>
  <tableStyleInfo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4E644DF-A6DE-49DB-BFB8-AC6E8623DAF4}" name="List1_2158" displayName="List1_2158" ref="B2:Q30" insertRowShift="1" totalsRowShown="0" headerRowDxfId="1983" dataDxfId="1981" headerRowBorderDxfId="1982" tableBorderDxfId="1980" totalsRowBorderDxfId="1979">
  <tableColumns count="16">
    <tableColumn id="2" xr3:uid="{74169F19-1059-4423-92E1-EF5371112153}" name="EQUIPMENT DESCRIPTION" dataDxfId="1978"/>
    <tableColumn id="3" xr3:uid="{5106D5A8-5D86-46EC-B0DC-B91289C7DED8}" name="EQUIPMENT #" dataDxfId="1977"/>
    <tableColumn id="4" xr3:uid="{FB067242-F264-4466-951A-DA552EE7FA14}" name="P.O. " dataDxfId="1976"/>
    <tableColumn id="5" xr3:uid="{430DA177-43D7-4F49-ADD4-FBE494302472}" name="START DATE" dataDxfId="1975"/>
    <tableColumn id="6" xr3:uid="{4A09D2EF-464C-4C1F-9372-3E09A0CCCB7E}" name="PROJECTED FINISH DATE" dataDxfId="1974">
      <calculatedColumnFormula>IF(E3&lt;&gt;"",E3+(G3*H3),"")</calculatedColumnFormula>
    </tableColumn>
    <tableColumn id="7" xr3:uid="{923EA27B-F343-4E95-B3E5-148D28184D22}" name="DURATION" dataDxfId="1973"/>
    <tableColumn id="8" xr3:uid="{8C9CA781-DDC0-4D14-85BB-1A5343E8C229}" name="BILLING CYCLE (DAYS)" dataDxfId="1972"/>
    <tableColumn id="9" xr3:uid="{F5795E29-1465-41EB-9675-63EA9C2DBB3B}" name="BILLING CYCLE RENT" dataDxfId="1971">
      <calculatedColumnFormula>IF(G3&lt;&gt;"",(J3/G3),"")</calculatedColumnFormula>
    </tableColumn>
    <tableColumn id="13" xr3:uid="{68638AD0-F20B-4BBD-8257-638228D47138}" name="TOTAL" dataDxfId="1970"/>
    <tableColumn id="14" xr3:uid="{64FB132E-ED1F-4158-9BD7-A059D62D1808}" name="RETURN  CONFIRMATION NUMBER, DATE, CONTACT" dataDxfId="1969"/>
    <tableColumn id="15" xr3:uid="{60E41143-568B-42A1-8127-9CD61909ADAD}" name="VENDOR" dataDxfId="1968"/>
    <tableColumn id="16" xr3:uid="{6A70125F-F5A2-4A83-9D39-46DD663076D8}" name="CONTACT" dataDxfId="1967"/>
    <tableColumn id="17" xr3:uid="{F1393354-EEA2-4154-81C4-AA419560D498}" name="BUSINESS #" dataDxfId="1966"/>
    <tableColumn id="18" xr3:uid="{CB579E63-E86C-4946-80E3-05E347DF351F}" name="MOBILE #" dataDxfId="1965"/>
    <tableColumn id="19" xr3:uid="{798053D0-0B03-4F6F-91F0-43A633E47C9E}" name="COMPLETE" dataDxfId="1964"/>
    <tableColumn id="20" xr3:uid="{7041F85E-5292-4636-859D-A068DF1FB86D}" name="EMAIL" dataDxfId="1963"/>
  </tableColumns>
  <tableStyleInfo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C077B26E-04B8-46CA-A049-1DE88744F7B2}" name="List1_2183" displayName="List1_2183" ref="B2:O30" insertRowShift="1" totalsRowShown="0" headerRowDxfId="1958" dataDxfId="1956" headerRowBorderDxfId="1957" tableBorderDxfId="1955" totalsRowBorderDxfId="1954">
  <tableColumns count="14">
    <tableColumn id="2" xr3:uid="{2BD78A4F-5684-490A-887E-8A29EA644A31}" name="EQUIPMENT DESCRIPTION" dataDxfId="1953"/>
    <tableColumn id="3" xr3:uid="{1450D5AF-4B1C-470F-8736-2DDC691A5F45}" name="EQUIPMENT #" dataDxfId="1952"/>
    <tableColumn id="4" xr3:uid="{4F2952B0-2016-4D5C-B6B8-B8B357AB1A71}" name="P.O. " dataDxfId="1951"/>
    <tableColumn id="5" xr3:uid="{1F020585-2D38-4C59-8833-B0519A1FDA5E}" name="START DATE" dataDxfId="1950"/>
    <tableColumn id="6" xr3:uid="{864331C9-3307-4815-9742-673C301DDB13}" name="PROJECTED FINISH DATE" dataDxfId="1949">
      <calculatedColumnFormula>IF(E3&lt;&gt;"",E3+(G3*H3),"")</calculatedColumnFormula>
    </tableColumn>
    <tableColumn id="7" xr3:uid="{92BF7F73-0A3D-4D02-8584-4B0D65E344AA}" name="DURATION" dataDxfId="1948"/>
    <tableColumn id="8" xr3:uid="{BF0BF136-CD3F-4A29-A1D5-4934E7B49274}" name="BILLING CYCLE (DAYS)" dataDxfId="1947"/>
    <tableColumn id="9" xr3:uid="{B359B316-FB75-45D4-9E33-7D2972AC819E}" name="BILLING CYCLE RENT" dataDxfId="1946">
      <calculatedColumnFormula>IF(G3&lt;&gt;"",(J3/G3),"")</calculatedColumnFormula>
    </tableColumn>
    <tableColumn id="13" xr3:uid="{3DE5C411-547D-4D73-B0E3-9E7B44DBF46C}" name="TOTAL" dataDxfId="1945"/>
    <tableColumn id="14" xr3:uid="{80A4808B-9274-438A-8D62-0AF836EB0257}" name="RETURN  CONFIRMATION NUMBER, DATE, CONTACT" dataDxfId="1944"/>
    <tableColumn id="15" xr3:uid="{D82D8C6A-63AC-438A-9ED0-9DF7678A7CB1}" name="VENDOR" dataDxfId="1943"/>
    <tableColumn id="16" xr3:uid="{A8CB2E9E-A0F4-41B7-8FF9-FE9AF4BB3837}" name="CONTACT" dataDxfId="1942"/>
    <tableColumn id="19" xr3:uid="{972FF8CE-BD0B-429C-868B-E53CD3A45328}" name="COMPLETE" dataDxfId="1941"/>
    <tableColumn id="20" xr3:uid="{EB178555-E315-4CF5-9CFD-3DF5F09A9213}" name="EMAIL" dataDxfId="1940"/>
  </tableColumns>
  <tableStyleInfo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90F541C2-3056-4950-A1DB-93EECC2B5703}" name="List1_2188" displayName="List1_2188" ref="B2:O30" insertRowShift="1" totalsRowShown="0" headerRowDxfId="1929" dataDxfId="1927" headerRowBorderDxfId="1928" tableBorderDxfId="1926" totalsRowBorderDxfId="1925">
  <autoFilter ref="B2:O30" xr:uid="{90F541C2-3056-4950-A1DB-93EECC2B5703}"/>
  <sortState xmlns:xlrd2="http://schemas.microsoft.com/office/spreadsheetml/2017/richdata2" ref="B3:O30">
    <sortCondition sortBy="cellColor" ref="L3:L30" dxfId="1924"/>
  </sortState>
  <tableColumns count="14">
    <tableColumn id="2" xr3:uid="{359CBDF6-2273-419A-AE09-C885D5959FFE}" name="EQUIPMENT DESCRIPTION" dataDxfId="1923"/>
    <tableColumn id="3" xr3:uid="{610C0B4B-A54D-4CD1-8E25-7CBD3F2C1E22}" name="EQUIPMENT #" dataDxfId="1922"/>
    <tableColumn id="4" xr3:uid="{98261829-C87C-41ED-97AA-43C75BA3CEA4}" name="P.O. " dataDxfId="1921"/>
    <tableColumn id="5" xr3:uid="{02A79C9A-1F48-4754-B1AE-A72C0783ED28}" name="START DATE" dataDxfId="1920"/>
    <tableColumn id="6" xr3:uid="{8B08B675-B7EA-4918-8EDB-6ED3D69B30BE}" name="PROJECTED FINISH DATE" dataDxfId="1919">
      <calculatedColumnFormula>IF(E3&lt;&gt;"",E3+(G3*H3),"")</calculatedColumnFormula>
    </tableColumn>
    <tableColumn id="7" xr3:uid="{77B45F52-0CB6-4607-8E0E-D51519B46068}" name="DURATION" dataDxfId="1918"/>
    <tableColumn id="8" xr3:uid="{85B9BEA9-5833-49E2-AE1A-B866D8923DC6}" name="BILLING CYCLE (DAYS)" dataDxfId="1917"/>
    <tableColumn id="9" xr3:uid="{5D8561CF-9A62-47A1-A950-2408322B6DBE}" name="BILLING CYCLE RENT" dataDxfId="1916">
      <calculatedColumnFormula>IF(G3&lt;&gt;"",(J3/G3),"")</calculatedColumnFormula>
    </tableColumn>
    <tableColumn id="13" xr3:uid="{870892A0-3D59-405A-820C-DDF46BBDAA59}" name="TOTAL" dataDxfId="1915"/>
    <tableColumn id="14" xr3:uid="{AA232664-C480-4248-A5DB-22A404DBA9EE}" name="VENDOR" dataDxfId="1914"/>
    <tableColumn id="15" xr3:uid="{147B16B3-FF85-46E3-95D1-4519E48E345F}" name="CALLED OFF VIA" dataDxfId="1913"/>
    <tableColumn id="16" xr3:uid="{4F47F8C3-195C-471C-9FE2-163A228F457C}" name="CALL OFF REQUESTED BY/DATE" dataDxfId="1912"/>
    <tableColumn id="19" xr3:uid="{43388249-61CE-4178-8505-6D58D38F4AAC}" name="COMPLETE" dataDxfId="1911"/>
    <tableColumn id="20" xr3:uid="{340CF9CE-558E-42D6-AFF6-07012FA42502}" name="VENDOR CONTACT/EMAIL" dataDxfId="1910"/>
  </tableColumns>
  <tableStyleInfo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9DA62189-7926-46EF-95A3-3753B05A2DB9}" name="Table77" displayName="Table77" ref="B2:O31" totalsRowShown="0" headerRowDxfId="1905" dataDxfId="1903" headerRowBorderDxfId="1904" tableBorderDxfId="1902" totalsRowBorderDxfId="1901">
  <autoFilter ref="B2:O31" xr:uid="{56C8D4BE-22FC-41E1-97E4-89CE82F2BAB2}"/>
  <tableColumns count="14">
    <tableColumn id="1" xr3:uid="{39130073-46A7-4471-A56F-2D430D0957C9}" name="EQUIPMENT DESCRIPTION" dataDxfId="1900"/>
    <tableColumn id="2" xr3:uid="{461EEE50-24F5-4F06-8721-2508A071027C}" name="EQUIPMENT #" dataDxfId="1899"/>
    <tableColumn id="3" xr3:uid="{C3B50AAA-C449-4DE4-A925-CE38C5AA2EC4}" name="P.O. " dataDxfId="1898"/>
    <tableColumn id="4" xr3:uid="{67C265DC-F4A7-4E66-9C18-284EAAF40D11}" name="START DATE" dataDxfId="1897"/>
    <tableColumn id="5" xr3:uid="{25605963-FABD-4A6A-A72E-94C126ADF759}" name="PROJECTED FINISH DATE" dataDxfId="1896">
      <calculatedColumnFormula>IF(E3&lt;&gt;"",E3+(G3*H3),"")</calculatedColumnFormula>
    </tableColumn>
    <tableColumn id="6" xr3:uid="{26DB5F62-E20B-46CC-A8FB-F389356ED361}" name="DURATION" dataDxfId="1895"/>
    <tableColumn id="7" xr3:uid="{29399A47-C7EE-490E-8A39-461C4AF2A265}" name="BILLING CYCLE (DAYS)" dataDxfId="1894"/>
    <tableColumn id="8" xr3:uid="{6D2EECA1-669B-4B77-98FC-27F65F970B92}" name="BILLING CYCLE RENT" dataDxfId="1893">
      <calculatedColumnFormula>IF(G3&lt;&gt;"",(J3/G3),"")</calculatedColumnFormula>
    </tableColumn>
    <tableColumn id="9" xr3:uid="{AE893C6C-41A9-4B98-96F0-B1BD61A23E59}" name="TOTAL" dataDxfId="1892"/>
    <tableColumn id="10" xr3:uid="{A744F7E3-2709-433B-AC0F-5D4F81F5B81D}" name="RETURN  CONFIRMATION NUMBER, DATE, CONTACT" dataDxfId="1891"/>
    <tableColumn id="11" xr3:uid="{135F13CE-B297-49B4-8D57-59B3E19989E3}" name="VENDOR" dataDxfId="1890"/>
    <tableColumn id="12" xr3:uid="{4600C781-D251-46E0-95EA-09AD25FC471F}" name="CONTACT" dataDxfId="1889"/>
    <tableColumn id="15" xr3:uid="{6C90FF61-0059-4240-B5DF-14586AE006F8}" name="COMPLETE" dataDxfId="1888"/>
    <tableColumn id="16" xr3:uid="{2B20E81C-7F1E-4E53-B6BF-32F1E2E5D67A}" name="EMAIL" dataDxfId="1887"/>
  </tableColumns>
  <tableStyleInfo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42C50EA8-3FA5-412A-BC27-2D8924F01D2C}" name="List1_2190" displayName="List1_2190" ref="B2:O30" insertRowShift="1" totalsRowShown="0" headerRowDxfId="1882" dataDxfId="1880" headerRowBorderDxfId="1881" tableBorderDxfId="1879" totalsRowBorderDxfId="1878">
  <sortState xmlns:xlrd2="http://schemas.microsoft.com/office/spreadsheetml/2017/richdata2" ref="B3:O30">
    <sortCondition ref="K3:K30"/>
  </sortState>
  <tableColumns count="14">
    <tableColumn id="2" xr3:uid="{4AC48F5B-107F-48FE-8F81-7222D487A234}" name="EQUIPMENT DESCRIPTION" dataDxfId="1877"/>
    <tableColumn id="3" xr3:uid="{9EAFB706-8A9A-447E-BC66-FDC64D87C56E}" name="EQUIPMENT #" dataDxfId="1876"/>
    <tableColumn id="4" xr3:uid="{97D833A3-2744-4C29-B153-53958E9B9865}" name="P.O. " dataDxfId="1875"/>
    <tableColumn id="5" xr3:uid="{702CB406-6B54-4316-A49E-1ADB4E3E22D7}" name="START DATE" dataDxfId="1874"/>
    <tableColumn id="6" xr3:uid="{E5E370A9-2AFD-4F36-9781-49B5AA1852C8}" name="PROJECTED FINISH DATE" dataDxfId="1873">
      <calculatedColumnFormula>IF(E3&lt;&gt;"",E3+(G3*H3),"")</calculatedColumnFormula>
    </tableColumn>
    <tableColumn id="7" xr3:uid="{133C6FAE-BFDA-4C72-9DDF-111B86A4AAC0}" name="DURATION" dataDxfId="1872"/>
    <tableColumn id="8" xr3:uid="{E3A70211-078F-4AD3-94A7-144367054907}" name="BILLING CYCLE (DAYS)" dataDxfId="1871"/>
    <tableColumn id="9" xr3:uid="{C8457CAF-4224-4422-88E0-EEB8E4250B85}" name="BILLING CYCLE RENT" dataDxfId="1870">
      <calculatedColumnFormula>IF(G3&lt;&gt;"",(J3/G3),"")</calculatedColumnFormula>
    </tableColumn>
    <tableColumn id="13" xr3:uid="{443A9D09-0DBB-44EF-AE38-A347E36CE314}" name="TOTAL" dataDxfId="1869"/>
    <tableColumn id="14" xr3:uid="{AF5CF772-E870-4542-A34E-8C83C5E87A56}" name="VENDOR" dataDxfId="1868"/>
    <tableColumn id="15" xr3:uid="{596B34B3-DBC0-4F21-843A-5DA0F654140C}" name="CALLED OFF VIA" dataDxfId="1867"/>
    <tableColumn id="16" xr3:uid="{010AD1C1-13A2-495C-91BC-56881AF81FAB}" name="CALL OFF REQUESTED BY/DATE" dataDxfId="1866"/>
    <tableColumn id="19" xr3:uid="{ECFA2155-6265-47A1-9C1E-7FC9323B33CF}" name="COMPLETE" dataDxfId="1865"/>
    <tableColumn id="20" xr3:uid="{48DBFDA5-13B7-4E77-8CB6-966CD4D0EF86}" name="VENDOR CONTACT/EMAIL" dataDxfId="1864"/>
  </tableColumns>
  <tableStyleInfo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85A20406-162B-484B-A6B2-FF986783F4FD}" name="Table69" displayName="Table69" ref="B2:O31" totalsRowShown="0" headerRowDxfId="1861" dataDxfId="1859" headerRowBorderDxfId="1860" tableBorderDxfId="1858">
  <autoFilter ref="B2:O31" xr:uid="{85A20406-162B-484B-A6B2-FF986783F4FD}"/>
  <sortState xmlns:xlrd2="http://schemas.microsoft.com/office/spreadsheetml/2017/richdata2" ref="B3:O31">
    <sortCondition sortBy="cellColor" ref="K3:K31" dxfId="1857"/>
  </sortState>
  <tableColumns count="14">
    <tableColumn id="1" xr3:uid="{1DB87E30-C1D3-413D-A0EC-4F565833237B}" name="EQUIPMENT DESCRIPTION" dataDxfId="1856"/>
    <tableColumn id="2" xr3:uid="{0EDD6F84-1A78-4672-9E11-CDB9E73689CB}" name="EQUIPMENT #" dataDxfId="1855"/>
    <tableColumn id="3" xr3:uid="{987A2268-26A5-4BBE-9543-58343D83D49C}" name="P.O. " dataDxfId="1854"/>
    <tableColumn id="4" xr3:uid="{8286B5A2-1CA3-43BF-8656-A9B7E460FB58}" name="START DATE" dataDxfId="1853"/>
    <tableColumn id="5" xr3:uid="{D4E59E95-ABC4-4BBC-998C-CAFCBDE07BCC}" name="PROJECTED FINISH DATE" dataDxfId="1852">
      <calculatedColumnFormula>IF(E3&lt;&gt;"",E3+(G3*H3),"")</calculatedColumnFormula>
    </tableColumn>
    <tableColumn id="6" xr3:uid="{258E5B66-9A8B-430D-8E7A-8D74AC0DDF40}" name="DURATION" dataDxfId="1851"/>
    <tableColumn id="7" xr3:uid="{029BE41B-86D4-4968-A781-3EC7037DD71B}" name="BILLING CYCLE (DAYS)" dataDxfId="1850"/>
    <tableColumn id="8" xr3:uid="{F29B5AD0-59BA-4B69-97CE-10FCD6BD2765}" name="BILLING CYCLE RENT" dataDxfId="1849">
      <calculatedColumnFormula>IF(G3&lt;&gt;"",(J3/G3),"")</calculatedColumnFormula>
    </tableColumn>
    <tableColumn id="9" xr3:uid="{F387CF1A-953E-41E1-BA19-B488E61847CC}" name="TOTAL" dataDxfId="1848"/>
    <tableColumn id="10" xr3:uid="{F66894D0-4FBA-480E-A0C5-B1A7A7C71067}" name="RETURN  CONFIRMATION NUMBER, DATE, CONTACT" dataDxfId="1847"/>
    <tableColumn id="11" xr3:uid="{5A3E097E-8F7F-4042-92B3-3F652D908893}" name="VENDOR" dataDxfId="1846"/>
    <tableColumn id="12" xr3:uid="{EF4455B9-32E5-4FA6-A9A9-7816DAD03E0F}" name="CONTACT" dataDxfId="1845"/>
    <tableColumn id="15" xr3:uid="{4788177C-599C-4CCD-A1CE-7025FAE5871F}" name="COMPLETE" dataDxfId="1844"/>
    <tableColumn id="16" xr3:uid="{33517F08-BC9D-4D61-876F-DAA0C07BA7CF}" name="EMAIL" dataDxfId="1843"/>
  </tableColumns>
  <tableStyleInfo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D55B5D7B-2B68-4F55-BDD9-D4FF4614388C}" name="List1_2184" displayName="List1_2184" ref="B2:Q30" insertRowShift="1" totalsRowShown="0" headerRowDxfId="1830" dataDxfId="1828" headerRowBorderDxfId="1829" tableBorderDxfId="1827" totalsRowBorderDxfId="1826">
  <sortState xmlns:xlrd2="http://schemas.microsoft.com/office/spreadsheetml/2017/richdata2" ref="B3:Q30">
    <sortCondition ref="K3:K30"/>
  </sortState>
  <tableColumns count="16">
    <tableColumn id="2" xr3:uid="{A8E7187D-7F4D-45EE-BD3F-10A5F30A0A01}" name="EQUIPMENT DESCRIPTION" dataDxfId="1825"/>
    <tableColumn id="3" xr3:uid="{7431C566-FD52-494A-A30E-045B287D12CA}" name="EQUIPMENT #" dataDxfId="1824"/>
    <tableColumn id="4" xr3:uid="{4A4B6C34-1497-44FF-9113-937ECA6C80B4}" name="P.O. " dataDxfId="1823"/>
    <tableColumn id="5" xr3:uid="{CA91F81E-A9B7-4E7E-B11D-93F8AA5CA0E6}" name="START DATE" dataDxfId="1822"/>
    <tableColumn id="6" xr3:uid="{E3C9F13B-66FF-4DD7-BBDD-5A316FC735E9}" name="PROJECTED FINISH DATE" dataDxfId="1821">
      <calculatedColumnFormula>IF(E3&lt;&gt;"",E3+(G3*H3),"")</calculatedColumnFormula>
    </tableColumn>
    <tableColumn id="7" xr3:uid="{25214ED4-3675-4217-9A06-2EE0F289468B}" name="DURATION" dataDxfId="1820"/>
    <tableColumn id="8" xr3:uid="{38357072-FCD5-46B3-8859-F37FF6CB1F88}" name="BILLING CYCLE (DAYS)" dataDxfId="1819"/>
    <tableColumn id="9" xr3:uid="{345340E3-9DF5-49F3-80CE-E24BC4392F73}" name="BILLING CYCLE RENT" dataDxfId="1818">
      <calculatedColumnFormula>IF(G3&lt;&gt;"",(J3/G3),"")</calculatedColumnFormula>
    </tableColumn>
    <tableColumn id="13" xr3:uid="{70484CA6-207A-41A4-A832-2C1713215EF8}" name="TOTAL" dataDxfId="1817"/>
    <tableColumn id="14" xr3:uid="{03D037C1-D196-46FE-9980-2634F03B7780}" name="RETURN  CONFIRMATION NUMBER, DATE, CONTACT" dataDxfId="1816"/>
    <tableColumn id="15" xr3:uid="{24A21165-864A-4BE3-A5B0-6292ED806208}" name="VENDOR" dataDxfId="1815"/>
    <tableColumn id="16" xr3:uid="{FE1551CD-C751-4AD4-B3BC-0ADFD2266116}" name="CONTACT" dataDxfId="1814"/>
    <tableColumn id="17" xr3:uid="{984E1D3D-8E11-473B-93C3-5168685EB526}" name="BUSINESS #" dataDxfId="1813"/>
    <tableColumn id="18" xr3:uid="{B18D70E7-8583-4563-858C-DEB019102BA4}" name="MOBILE #" dataDxfId="1812"/>
    <tableColumn id="19" xr3:uid="{DA90D874-3855-4D4A-976C-F90C00721E03}" name="COMPLETE" dataDxfId="1811"/>
    <tableColumn id="20" xr3:uid="{AB918668-19C1-4B26-9C28-C404A890215E}" name="EMAIL" dataDxfId="1810"/>
  </tableColumns>
  <tableStyleInfo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792D0A50-F7C7-4B70-AE58-2AD48F7016C3}" name="List1_2187" displayName="List1_2187" ref="B2:Q30" insertRowShift="1" totalsRowShown="0" headerRowDxfId="1805" dataDxfId="1803" headerRowBorderDxfId="1804" tableBorderDxfId="1802" totalsRowBorderDxfId="1801">
  <autoFilter ref="B2:Q30" xr:uid="{792D0A50-F7C7-4B70-AE58-2AD48F7016C3}"/>
  <sortState xmlns:xlrd2="http://schemas.microsoft.com/office/spreadsheetml/2017/richdata2" ref="B3:Q30">
    <sortCondition sortBy="cellColor" ref="M3:M30" dxfId="1800"/>
  </sortState>
  <tableColumns count="16">
    <tableColumn id="2" xr3:uid="{AECD8BD8-EC7E-43FA-B125-3978A18858B9}" name="EQUIPMENT DESCRIPTION" dataDxfId="1799"/>
    <tableColumn id="10" xr3:uid="{227C4A6C-8D3E-4233-94DE-E15C11DBA207}" name="JOB NAME" dataDxfId="1798"/>
    <tableColumn id="3" xr3:uid="{F5AA19C5-C3CA-4EF4-81C1-D3FB6476EA76}" name="EQUIPMENT #" dataDxfId="1797"/>
    <tableColumn id="4" xr3:uid="{15F4A390-098C-4E09-A41F-D38054B98C8D}" name="P.O. " dataDxfId="1796"/>
    <tableColumn id="5" xr3:uid="{E801E601-6DEC-4873-8C77-FCD0BF1F7DBF}" name="START DATE" dataDxfId="1795"/>
    <tableColumn id="6" xr3:uid="{B6F4FF84-E636-4872-87C1-FAEEA7616616}" name="PROJECTED FINISH DATE" dataDxfId="1794">
      <calculatedColumnFormula>IF(F3&lt;&gt;"",F3+(H3*I3),"")</calculatedColumnFormula>
    </tableColumn>
    <tableColumn id="7" xr3:uid="{03657D23-03D2-4F13-BC10-A8376799E21E}" name="DURATION" dataDxfId="1793"/>
    <tableColumn id="8" xr3:uid="{2F3381EC-4307-4279-A626-4AE898910FD5}" name="BILLING CYCLE (DAYS)" dataDxfId="1792"/>
    <tableColumn id="9" xr3:uid="{F4C63351-DE59-4C24-BC37-1D93EFD27001}" name="BILLING CYCLE RENT" dataDxfId="1791">
      <calculatedColumnFormula>IF(I3&lt;&gt;"",(K3/I3),"")</calculatedColumnFormula>
    </tableColumn>
    <tableColumn id="13" xr3:uid="{E9A04B10-B6D5-4D33-B392-C08673D02EC4}" name="TOTAL" dataDxfId="1790"/>
    <tableColumn id="14" xr3:uid="{00DD57C8-F568-477C-AFE4-E3C9BE315E6E}" name="VENDOR" dataDxfId="1789"/>
    <tableColumn id="15" xr3:uid="{FCCE700E-1443-4C18-920D-F0931DB140DA}" name="Column1" dataDxfId="1788"/>
    <tableColumn id="16" xr3:uid="{0ED52B48-B5A1-4D7A-96B2-F2711D718884}" name="CALL OFF REQUESTED BY/DATE" dataDxfId="1787"/>
    <tableColumn id="17" xr3:uid="{65684114-0DB2-4EC0-8863-1FB3898DA3D5}" name="CALL OFF REQUESTD BY/DATE" dataDxfId="1786"/>
    <tableColumn id="19" xr3:uid="{BD6D072E-E80F-4D2D-8C8D-FA9EBD448625}" name="COMPLETE" dataDxfId="1785"/>
    <tableColumn id="20" xr3:uid="{D3BA9A68-A821-41A5-84FB-F01E6A1418EE}" name="VENDOR CONTACT/EMAIL" dataDxfId="1784"/>
  </tableColumns>
  <tableStyleInfo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BA4D8981-E364-47E2-9045-D1512B14C71C}" name="List1_2197" displayName="List1_2197" ref="B2:O30" insertRowShift="1" totalsRowShown="0" headerRowDxfId="1781" dataDxfId="1779" headerRowBorderDxfId="1780" tableBorderDxfId="1778" totalsRowBorderDxfId="1777">
  <sortState xmlns:xlrd2="http://schemas.microsoft.com/office/spreadsheetml/2017/richdata2" ref="B3:O30">
    <sortCondition ref="K3:K30"/>
  </sortState>
  <tableColumns count="14">
    <tableColumn id="2" xr3:uid="{BFB471B1-7CB7-47A2-8B20-0044A9119E9C}" name="EQUIPMENT DESCRIPTION" dataDxfId="1776"/>
    <tableColumn id="3" xr3:uid="{FF67FFBE-1004-4C2E-885C-39D5009804B2}" name="EQUIPMENT #" dataDxfId="1775"/>
    <tableColumn id="4" xr3:uid="{AA2248D7-1552-494A-9813-7D34446CE419}" name="P.O. " dataDxfId="1774"/>
    <tableColumn id="5" xr3:uid="{0434783D-816E-4665-B3C0-C552B8CF4E6F}" name="START DATE" dataDxfId="1773"/>
    <tableColumn id="6" xr3:uid="{666DA4AF-3BE8-4E0A-B086-6E7A088DAB84}" name="PROJECTED FINISH DATE" dataDxfId="1772">
      <calculatedColumnFormula>IF(E3&lt;&gt;"",E3+(G3*H3),"")</calculatedColumnFormula>
    </tableColumn>
    <tableColumn id="7" xr3:uid="{5585FA46-C8AC-4EF7-938E-FF576AD9639C}" name="DURATION" dataDxfId="1771"/>
    <tableColumn id="8" xr3:uid="{36C2DEE2-61BB-478B-9FDF-0F6EA0C85D38}" name="BILLING CYCLE (DAYS)" dataDxfId="1770"/>
    <tableColumn id="9" xr3:uid="{4ABE0D2B-6257-4F8D-A46C-AC1F10F93055}" name="BILLING CYCLE RENT" dataDxfId="1769">
      <calculatedColumnFormula>IF(G3&lt;&gt;"",(J3/G3),"")</calculatedColumnFormula>
    </tableColumn>
    <tableColumn id="13" xr3:uid="{17AFCD18-7FF1-4FA0-8F17-DA3E5B6E7426}" name="TOTAL" dataDxfId="1768"/>
    <tableColumn id="14" xr3:uid="{E5868616-E776-4C5C-8F0A-76067333FDB7}" name="VENDOR" dataDxfId="1767"/>
    <tableColumn id="15" xr3:uid="{C030F182-FEAC-45ED-945D-76B67E1896F2}" name="CALLED OFF VIA" dataDxfId="1766"/>
    <tableColumn id="16" xr3:uid="{539ECEEA-EFD5-4B6F-B122-5917F4B95366}" name="CALL OFF REQUESTED BY/DATE" dataDxfId="1765"/>
    <tableColumn id="19" xr3:uid="{6D971D85-F7E0-4AC5-BCCE-CA30FC0B0F10}" name="COMPLETE" dataDxfId="1764"/>
    <tableColumn id="20" xr3:uid="{E65F0067-DF83-4E45-AFFB-BE248F0F7FD0}" name="VENDOR CONTACT/EMAIL" dataDxfId="1763"/>
  </tableColumns>
  <tableStyleInfo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D8C1AE1-E1CB-40EA-B42B-65B6FF7160EA}" name="List1_2122" displayName="List1_2122" ref="B2:P173" insertRowShift="1" totalsRowShown="0" headerRowDxfId="1758" dataDxfId="1756" headerRowBorderDxfId="1757" tableBorderDxfId="1755" totalsRowBorderDxfId="1754">
  <autoFilter ref="B2:P173" xr:uid="{C7EACE5C-69CE-494A-AA23-D698E819C944}"/>
  <sortState xmlns:xlrd2="http://schemas.microsoft.com/office/spreadsheetml/2017/richdata2" ref="B3:P173">
    <sortCondition sortBy="cellColor" ref="D3:D173" dxfId="1753"/>
    <sortCondition ref="D3:D173"/>
  </sortState>
  <tableColumns count="15">
    <tableColumn id="2" xr3:uid="{D8F0945C-D910-4195-8D0A-426367BDA706}" name="EQUIPMENT DESCRIPTION" dataDxfId="1752"/>
    <tableColumn id="3" xr3:uid="{027D8A2A-852E-420D-AEA4-9751034CC646}" name="EQUIPMENT #" dataDxfId="1751"/>
    <tableColumn id="4" xr3:uid="{61B5CB25-D26F-4446-B5E7-2E99D67426B1}" name="P.O. " dataDxfId="1750"/>
    <tableColumn id="5" xr3:uid="{5345FBB1-8193-47A0-82ED-06F51BC84260}" name="START DATE" dataDxfId="1749"/>
    <tableColumn id="6" xr3:uid="{20154824-F8E2-462A-90BF-A2FA6F0A2BEC}" name="PROJECTED FINISH DATE" dataDxfId="1748">
      <calculatedColumnFormula>IF(E3&lt;&gt;"",E3+(G3*H3),"")</calculatedColumnFormula>
    </tableColumn>
    <tableColumn id="7" xr3:uid="{9394EDA0-87BF-4154-B3E1-97BF10B77FFD}" name="DURATION" dataDxfId="1747"/>
    <tableColumn id="8" xr3:uid="{D9DF2F41-C687-4401-8A84-05AC27E77D7F}" name="BILLING CYCLE (DAYS)" dataDxfId="1746"/>
    <tableColumn id="9" xr3:uid="{8ECB975C-517B-410A-8734-7A0589391C17}" name="BILLING CYCLE RENT" dataDxfId="1745">
      <calculatedColumnFormula>IF(G3&lt;&gt;"",(J3/G3),"")</calculatedColumnFormula>
    </tableColumn>
    <tableColumn id="13" xr3:uid="{9B9AAE60-B4DD-46A2-9B36-C70733689BD2}" name="TOTAL" dataDxfId="1744"/>
    <tableColumn id="1" xr3:uid="{01F53BA3-E769-4BAB-B72C-E6B725F19DE4}" name="PICKUP#" dataDxfId="1743"/>
    <tableColumn id="14" xr3:uid="{4E34A224-E260-4B32-B57F-5B60B2654C1A}" name="RETURN  CONFIRMATION NUMBER, DATE, CONTACT" dataDxfId="1742"/>
    <tableColumn id="15" xr3:uid="{FC360C77-0DCB-49FD-9A74-E6DB21416205}" name="VENDOR" dataDxfId="1741"/>
    <tableColumn id="16" xr3:uid="{96F7B989-1674-449F-882F-E7EEC202518B}" name="CONTACT" dataDxfId="1740"/>
    <tableColumn id="19" xr3:uid="{9B474D33-CB3E-45DF-AC1C-624C253FC255}" name="COMPLETE" dataDxfId="1739"/>
    <tableColumn id="20" xr3:uid="{63FA29BC-CAAD-4A18-8B5E-D1E9D4F12682}" name="EMAIL" dataDxfId="1738"/>
  </tableColumns>
  <tableStyleInfo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452A42FD-EF0C-4CA3-9F93-48F85E24DF81}" name="List1_2171" displayName="List1_2171" ref="B2:Q30" insertRowShift="1" totalsRowShown="0" headerRowDxfId="1733" dataDxfId="1731" headerRowBorderDxfId="1732" tableBorderDxfId="1730" totalsRowBorderDxfId="1729">
  <tableColumns count="16">
    <tableColumn id="2" xr3:uid="{A68D41BA-2849-4B5E-AB2D-D2CAC4E44E17}" name="EQUIPMENT DESCRIPTION" dataDxfId="1728"/>
    <tableColumn id="3" xr3:uid="{899B3160-4E2F-4B52-9865-B0B0D7A40F7C}" name="EQUIPMENT #" dataDxfId="1727"/>
    <tableColumn id="4" xr3:uid="{F635A4E7-F212-4966-9BF4-655872B1EC0E}" name="P.O. " dataDxfId="1726"/>
    <tableColumn id="5" xr3:uid="{0BAE4431-4C2B-440E-8CB9-380099555328}" name="START DATE" dataDxfId="1725"/>
    <tableColumn id="6" xr3:uid="{F0225C53-9A40-436C-9201-6EF714B61AFC}" name="PROJECTED FINISH DATE" dataDxfId="1724">
      <calculatedColumnFormula>IF(E3&lt;&gt;"",E3+(G3*H3),"")</calculatedColumnFormula>
    </tableColumn>
    <tableColumn id="7" xr3:uid="{99C9B23C-1E00-4EA0-98F0-7D32B737E82E}" name="DURATION" dataDxfId="1723"/>
    <tableColumn id="8" xr3:uid="{4CF3165D-E1E1-486C-BF53-D59F21797664}" name="BILLING CYCLE (DAYS)" dataDxfId="1722"/>
    <tableColumn id="9" xr3:uid="{9B96A1F5-FA95-4D17-9E25-16BD74AC12D4}" name="BILLING CYCLE RENT" dataDxfId="1721">
      <calculatedColumnFormula>IF(G3&lt;&gt;"",(J3/G3),"")</calculatedColumnFormula>
    </tableColumn>
    <tableColumn id="13" xr3:uid="{BAF9105D-882E-463E-B8AF-C03D59425882}" name="TOTAL" dataDxfId="1720"/>
    <tableColumn id="14" xr3:uid="{0C1C5781-CE53-4D51-93D4-247FDC67F332}" name="RETURN  CONFIRMATION NUMBER, DATE, CONTACT" dataDxfId="1719"/>
    <tableColumn id="15" xr3:uid="{10E6B8E5-9C54-4ABC-8ECE-61EB6A2E2AB0}" name="VENDOR" dataDxfId="1718"/>
    <tableColumn id="16" xr3:uid="{4771BDE3-457D-4516-BA33-7D3CEFFBF951}" name="CONTACT" dataDxfId="1717"/>
    <tableColumn id="17" xr3:uid="{E09AB098-716C-43AC-BC68-4747067DBD8E}" name="BUSINESS #" dataDxfId="1716"/>
    <tableColumn id="18" xr3:uid="{E42D5148-E46F-4FAB-B6B1-DB26F405284C}" name="MOBILE #" dataDxfId="1715"/>
    <tableColumn id="19" xr3:uid="{3779F1FD-8CBE-478B-81B4-08844CBF1051}" name="COMPLETE" dataDxfId="1714"/>
    <tableColumn id="20" xr3:uid="{CFE21BEA-0D3D-4099-B66A-21C012478C35}" name="EMAIL" dataDxfId="1713"/>
  </tableColumns>
  <tableStyleInfo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C7E28552-221D-4361-AC68-E9AF9E569763}" name="List1_21567982" displayName="List1_21567982" ref="B2:Q30" insertRowShift="1" totalsRowShown="0" headerRowDxfId="1710" dataDxfId="1708" headerRowBorderDxfId="1709" tableBorderDxfId="1707" totalsRowBorderDxfId="1706">
  <tableColumns count="16">
    <tableColumn id="2" xr3:uid="{86CB8AD4-C8CD-4A2B-8021-62929BEB0276}" name="EQUIPMENT DESCRIPTION" dataDxfId="1705"/>
    <tableColumn id="3" xr3:uid="{46002F22-60F1-4AE8-9BAB-4902743DB279}" name="EQUIPMENT #" dataDxfId="1704"/>
    <tableColumn id="4" xr3:uid="{0A17223B-BAF2-4B71-8253-A7A7B9C6B7D5}" name="P.O. " dataDxfId="1703"/>
    <tableColumn id="5" xr3:uid="{4746C15A-0978-4B5B-ABA2-4945BC0D83F9}" name="START DATE" dataDxfId="1702"/>
    <tableColumn id="6" xr3:uid="{1B27C866-34F2-43FE-B34C-96A6F6852D05}" name="PROJECTED FINISH DATE" dataDxfId="1701">
      <calculatedColumnFormula>IF(E3&lt;&gt;"",E3+(G3*H3),"")</calculatedColumnFormula>
    </tableColumn>
    <tableColumn id="7" xr3:uid="{6D47B788-1091-4FF2-8EA1-D90BC8E49B46}" name="DURATION" dataDxfId="1700"/>
    <tableColumn id="8" xr3:uid="{549367B1-C664-4274-8F86-5FE780CEE91E}" name="BILLING CYCLE (DAYS)" dataDxfId="1699"/>
    <tableColumn id="9" xr3:uid="{3151661E-33B2-4C11-8AA2-4401E1043D11}" name="BILLING CYCLE RENT" dataDxfId="1698">
      <calculatedColumnFormula>IF(G3&lt;&gt;"",(J3/G3),"")</calculatedColumnFormula>
    </tableColumn>
    <tableColumn id="13" xr3:uid="{75474944-4DB8-49C1-9CA3-3397F0BDBB82}" name="TOTAL" dataDxfId="1697"/>
    <tableColumn id="14" xr3:uid="{5D3E7B2B-255E-48EC-8419-E8D70B7F1D3D}" name="RETURN  CONFIRMATION NUMBER, DATE, CONTACT" dataDxfId="1696"/>
    <tableColumn id="15" xr3:uid="{7513D5B4-AABF-44AB-A354-298EC98D3468}" name="VENDOR" dataDxfId="1695"/>
    <tableColumn id="16" xr3:uid="{F36A7218-5809-46D1-B9AE-F599827DC561}" name="CONTACT" dataDxfId="1694"/>
    <tableColumn id="17" xr3:uid="{E82EC331-68C9-48DF-9D96-55A4A2C3FC90}" name="BUSINESS #" dataDxfId="1693"/>
    <tableColumn id="18" xr3:uid="{D2109303-3361-4557-B3A3-34531DD4486C}" name="MOBILE #" dataDxfId="1692"/>
    <tableColumn id="19" xr3:uid="{D480A9A1-691C-4CEF-B69A-F00F213DC5F8}" name="COMPLETE" dataDxfId="1691"/>
    <tableColumn id="20" xr3:uid="{46F92FE0-4368-44DB-BF1F-794AFA3D1F05}" name="EMAIL" dataDxfId="1690"/>
  </tableColumns>
  <tableStyleInfo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515CA4EF-D5CF-4EA2-ACFD-F1B6E808FB6E}" name="List1_215679" displayName="List1_215679" ref="B2:Q30" insertRowShift="1" totalsRowShown="0" headerRowDxfId="1687" dataDxfId="1685" headerRowBorderDxfId="1686" tableBorderDxfId="1684" totalsRowBorderDxfId="1683">
  <tableColumns count="16">
    <tableColumn id="2" xr3:uid="{8F30A690-847A-4215-A41E-D8CB06D5F2F5}" name="EQUIPMENT DESCRIPTION" dataDxfId="1682"/>
    <tableColumn id="3" xr3:uid="{BC75B99B-1752-4813-89E3-03848CD5F08B}" name="EQUIPMENT #" dataDxfId="1681"/>
    <tableColumn id="4" xr3:uid="{99BB685A-F11A-4974-B1A2-B93090E9DC0C}" name="P.O. " dataDxfId="1680"/>
    <tableColumn id="5" xr3:uid="{7734ED16-A1B1-4C8C-BC1C-D6F30044E9EB}" name="START DATE" dataDxfId="1679"/>
    <tableColumn id="6" xr3:uid="{2C5AA65A-A62C-41C6-8FE5-C15E6F23A70E}" name="PROJECTED FINISH DATE" dataDxfId="1678">
      <calculatedColumnFormula>IF(E3&lt;&gt;"",E3+(G3*H3),"")</calculatedColumnFormula>
    </tableColumn>
    <tableColumn id="7" xr3:uid="{290D02C6-4B8E-4936-B8FD-075327B794E8}" name="DURATION" dataDxfId="1677"/>
    <tableColumn id="8" xr3:uid="{BCACA889-BA65-4C18-9C54-EB5A0269A4B8}" name="BILLING CYCLE (DAYS)" dataDxfId="1676"/>
    <tableColumn id="9" xr3:uid="{0107F553-3812-4B10-BC30-B5B217AD7FE7}" name="BILLING CYCLE RENT" dataDxfId="1675">
      <calculatedColumnFormula>IF(G3&lt;&gt;"",(J3/G3),"")</calculatedColumnFormula>
    </tableColumn>
    <tableColumn id="13" xr3:uid="{9F0740F0-0B2D-4079-B0FE-47F8879CF942}" name="TOTAL" dataDxfId="1674"/>
    <tableColumn id="14" xr3:uid="{09F1AD12-F962-4689-9E88-B7D61C73BD58}" name="RETURN  CONFIRMATION NUMBER, DATE, CONTACT" dataDxfId="1673"/>
    <tableColumn id="15" xr3:uid="{0979955A-8782-4724-AF3C-CFF11ADCE911}" name="VENDOR" dataDxfId="1672"/>
    <tableColumn id="16" xr3:uid="{63C0C628-3FA2-44FD-A957-20D4D2E64124}" name="CONTACT" dataDxfId="1671"/>
    <tableColumn id="17" xr3:uid="{31D65226-5680-446A-BE9A-E62339826E62}" name="BUSINESS #" dataDxfId="1670"/>
    <tableColumn id="18" xr3:uid="{02B61BB3-F9C6-405F-936F-8D3597B78EB6}" name="MOBILE #" dataDxfId="1669"/>
    <tableColumn id="19" xr3:uid="{25ED625C-9172-4551-8200-88FFD9D2BF9B}" name="COMPLETE" dataDxfId="1668"/>
    <tableColumn id="20" xr3:uid="{AB6F4C24-D210-4DDB-87A5-4467AC5B168A}" name="EMAIL" dataDxfId="1667"/>
  </tableColumns>
  <tableStyleInfo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7AC80E73-D3AE-4D29-9B14-C7153E80E04B}" name="List1_2149" displayName="List1_2149" ref="B2:Q31" insertRowShift="1" totalsRowShown="0" headerRowDxfId="1666" dataDxfId="1664" headerRowBorderDxfId="1665" tableBorderDxfId="1663" totalsRowBorderDxfId="1662">
  <tableColumns count="16">
    <tableColumn id="2" xr3:uid="{DEE9FF07-0858-4CA2-A7B2-770215A9882E}" name="EQUIPMENT DESCRIPTION" dataDxfId="1661"/>
    <tableColumn id="3" xr3:uid="{E7A71662-D9B7-4D53-A7E9-CAD8860B8505}" name="EQUIPMENT #" dataDxfId="1660"/>
    <tableColumn id="4" xr3:uid="{26E1AC79-C277-4897-AAB4-B8C661E831AA}" name="P.O. " dataDxfId="1659"/>
    <tableColumn id="5" xr3:uid="{009CC10B-FDB6-4218-BD1A-1A50A3360D06}" name="START DATE" dataDxfId="1658"/>
    <tableColumn id="6" xr3:uid="{797F80B6-DC74-4226-A3EF-3AEE8CAD4772}" name="PROJECTED FINISH DATE" dataDxfId="1657">
      <calculatedColumnFormula>IF(E3&lt;&gt;"",E3+(G3*H3),"")</calculatedColumnFormula>
    </tableColumn>
    <tableColumn id="7" xr3:uid="{04B2F77E-594D-4821-BB45-31F1AA472D2A}" name="DURATION" dataDxfId="1656"/>
    <tableColumn id="8" xr3:uid="{2F7D1C08-2C67-4533-BABF-F7441847FD90}" name="BILLING CYCLE (DAYS)" dataDxfId="1655"/>
    <tableColumn id="9" xr3:uid="{DCC92DD3-1043-49A5-ABF5-1996D3530B37}" name="BILLING CYCLE RENT" dataDxfId="1654">
      <calculatedColumnFormula>IF(G3&lt;&gt;"",(J3/G3),"")</calculatedColumnFormula>
    </tableColumn>
    <tableColumn id="13" xr3:uid="{F16D47A7-EF46-486A-868A-0E243EDD2A94}" name="TOTAL" dataDxfId="1653"/>
    <tableColumn id="14" xr3:uid="{18B7934D-C945-46A9-9CB4-7AE7EB192949}" name="RETURN  CONFIRMATION NUMBER, DATE, CONTACT" dataDxfId="1652"/>
    <tableColumn id="15" xr3:uid="{53017E67-7CBC-4902-AB8A-257E9DA54649}" name="VENDOR" dataDxfId="1651"/>
    <tableColumn id="16" xr3:uid="{1AFE2C14-9E48-492E-8257-7C6C8A2CBEA4}" name="CONTACT" dataDxfId="1650"/>
    <tableColumn id="17" xr3:uid="{9C8C4046-C424-46A5-8051-8E55D56336E5}" name="BUSINESS #" dataDxfId="1649"/>
    <tableColumn id="18" xr3:uid="{4E5D6D35-B43E-431B-B830-76988921B458}" name="MOBILE #" dataDxfId="1648"/>
    <tableColumn id="19" xr3:uid="{4372AA76-1274-4BE5-BE2C-941FC4216227}" name="COMPLETE" dataDxfId="1647"/>
    <tableColumn id="20" xr3:uid="{FDDF951D-17F2-4E73-A3DB-3DD24195FB58}" name="EMAIL" dataDxfId="1646"/>
  </tableColumns>
  <tableStyleInfo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3A4BA0EB-4D97-4918-8B18-29629F56DFDE}" name="List1_2165" displayName="List1_2165" ref="B2:P71" insertRowShift="1" totalsRowShown="0" headerRowDxfId="1643" dataDxfId="1641" headerRowBorderDxfId="1642" tableBorderDxfId="1640" totalsRowBorderDxfId="1639">
  <autoFilter ref="B2:P71" xr:uid="{3A4BA0EB-4D97-4918-8B18-29629F56DFDE}"/>
  <sortState xmlns:xlrd2="http://schemas.microsoft.com/office/spreadsheetml/2017/richdata2" ref="B3:P71">
    <sortCondition sortBy="cellColor" ref="D3:D71" dxfId="1638"/>
    <sortCondition ref="D3:D71"/>
  </sortState>
  <tableColumns count="15">
    <tableColumn id="2" xr3:uid="{AF237783-1101-49A1-B943-0CE31A700674}" name="EQUIPMENT DESCRIPTION" dataDxfId="1637"/>
    <tableColumn id="3" xr3:uid="{8582DCE2-4029-421A-8DFC-E653EC1B4808}" name="EQUIPMENT #" dataDxfId="1636"/>
    <tableColumn id="4" xr3:uid="{841714EF-9B63-47F1-8E86-4C7AA2748B16}" name="P.O. " dataDxfId="1635"/>
    <tableColumn id="5" xr3:uid="{77008A5D-0C90-4CA4-B98C-653655187C32}" name="START DATE" dataDxfId="1634"/>
    <tableColumn id="6" xr3:uid="{C3D60229-F44B-4BDB-8FB1-10FD6BFF1BF6}" name="PROJECTED FINISH DATE" dataDxfId="1633">
      <calculatedColumnFormula>IF(E3&lt;&gt;"",E3+(G3*H3),"")</calculatedColumnFormula>
    </tableColumn>
    <tableColumn id="7" xr3:uid="{14A39C4E-DAFD-4F39-B681-1AE8855A5172}" name="DURATION" dataDxfId="1632"/>
    <tableColumn id="8" xr3:uid="{208100B2-643E-4F1E-B3C5-793E9ED2ECBD}" name="BILLING CYCLE (DAYS)" dataDxfId="1631"/>
    <tableColumn id="9" xr3:uid="{5BA140E0-4A96-4571-B174-1502B93DFEBB}" name="BILLING CYCLE RENT" dataDxfId="1630">
      <calculatedColumnFormula>IF(G3&lt;&gt;"",(J3/G3),"")</calculatedColumnFormula>
    </tableColumn>
    <tableColumn id="13" xr3:uid="{C07AD171-9FE5-4D5E-8E40-6146C9E82C8F}" name="TOTAL" dataDxfId="1629"/>
    <tableColumn id="1" xr3:uid="{762F439E-32F9-4C31-9530-E0CFD06779DA}" name="PICKUP #" dataDxfId="1628"/>
    <tableColumn id="14" xr3:uid="{F29E0D56-9B1F-4AF1-9FFB-F5EB0299035B}" name="CALL OFF " dataDxfId="1627"/>
    <tableColumn id="15" xr3:uid="{E06A8D1F-9B55-4EB7-9611-8ED144228FCD}" name="VENDOR" dataDxfId="1626"/>
    <tableColumn id="16" xr3:uid="{2F9D138E-89C2-4106-B826-C02E0372E24B}" name="CONTACT" dataDxfId="1625"/>
    <tableColumn id="19" xr3:uid="{E583C745-9516-4BD7-98DC-3DBA5C8EAB48}" name="COMPLETE" dataDxfId="1624"/>
    <tableColumn id="20" xr3:uid="{7690B837-DF51-4BF9-949E-CF459AE81A89}" name="EMAIL" dataDxfId="1623"/>
  </tableColumns>
  <tableStyleInfo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147630EC-36BE-468D-BF3E-EFEF9FBD0EBB}" name="List1_2185" displayName="List1_2185" ref="B2:P35" insertRowShift="1" totalsRowShown="0" headerRowDxfId="1616" dataDxfId="1614" headerRowBorderDxfId="1615" tableBorderDxfId="1613" totalsRowBorderDxfId="1612">
  <sortState xmlns:xlrd2="http://schemas.microsoft.com/office/spreadsheetml/2017/richdata2" ref="B3:P35">
    <sortCondition sortBy="cellColor" ref="L3:L35" dxfId="1611"/>
  </sortState>
  <tableColumns count="15">
    <tableColumn id="2" xr3:uid="{6CF96353-4F10-4A66-B577-F1BAF92E91DC}" name="EQUIPMENT DESCRIPTION" dataDxfId="1610"/>
    <tableColumn id="3" xr3:uid="{A40C4800-7476-4845-AA70-E1C0F172FCD2}" name="EQUIPMENT #" dataDxfId="1609"/>
    <tableColumn id="4" xr3:uid="{2FC2A7FF-32C4-40F3-B2A0-414DEF12047E}" name="P.O. " dataDxfId="1608"/>
    <tableColumn id="5" xr3:uid="{2AADEC07-C025-416A-B5CB-571828604E8F}" name="START DATE" dataDxfId="1607"/>
    <tableColumn id="6" xr3:uid="{BCE2BE89-1AC8-4D53-9324-4158F34A6EDC}" name="PROJECTED FINISH DATE" dataDxfId="1606">
      <calculatedColumnFormula>IF(E3&lt;&gt;"",E3+(G3*H3),"")</calculatedColumnFormula>
    </tableColumn>
    <tableColumn id="7" xr3:uid="{6BC99183-9DB8-4B6D-B9ED-B7300E960A28}" name="DURATION" dataDxfId="1605"/>
    <tableColumn id="8" xr3:uid="{E02A6C75-DECD-441B-808A-983B23AEA97F}" name="BILLING CYCLE (DAYS)" dataDxfId="1604"/>
    <tableColumn id="9" xr3:uid="{A19B2945-BB75-4E9A-8196-FC84339FDC3F}" name="BILLING CYCLE RENT" dataDxfId="1603">
      <calculatedColumnFormula>IF(G3&lt;&gt;"",(J3/G3),"")</calculatedColumnFormula>
    </tableColumn>
    <tableColumn id="13" xr3:uid="{39E410A8-B518-45C3-B8B6-58F66BC6E45C}" name="TOTAL" dataDxfId="1602"/>
    <tableColumn id="1" xr3:uid="{7BEC3EB3-DB85-4DFD-B40B-DD847CD3941C}" name="RETURN #" dataDxfId="1601"/>
    <tableColumn id="14" xr3:uid="{B12EE07D-70E4-49B9-BD0F-FD1A3BCDE618}" name="CALLED OFF VIA" dataDxfId="1600"/>
    <tableColumn id="15" xr3:uid="{F637D176-4861-47AA-B657-A6C175CACEEE}" name="VENDOR" dataDxfId="1599"/>
    <tableColumn id="16" xr3:uid="{C88E2E49-3D39-4C25-8927-48AEEC924B73}" name="CONTACT" dataDxfId="1598"/>
    <tableColumn id="19" xr3:uid="{734A4C45-23AA-4C8D-A00A-C1554CD2E387}" name="COMPLETE" dataDxfId="1597"/>
    <tableColumn id="20" xr3:uid="{083295F5-AAB8-4E32-A772-49506D1BB02A}" name="EMAIL" dataDxfId="1596"/>
  </tableColumns>
  <tableStyleInfo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7578670B-0D68-427A-A74B-C2A8C11B22D9}" name="List1_2176" displayName="List1_2176" ref="B2:P31" insertRowShift="1" totalsRowShown="0" headerRowDxfId="1593" dataDxfId="1591" headerRowBorderDxfId="1592" tableBorderDxfId="1590" totalsRowBorderDxfId="1589">
  <autoFilter ref="B2:P31" xr:uid="{7578670B-0D68-427A-A74B-C2A8C11B22D9}"/>
  <sortState xmlns:xlrd2="http://schemas.microsoft.com/office/spreadsheetml/2017/richdata2" ref="B3:P31">
    <sortCondition ref="D2:D31"/>
  </sortState>
  <tableColumns count="15">
    <tableColumn id="2" xr3:uid="{450D8771-AC2A-4A13-A0CF-06144CFE0907}" name="EQUIPMENT DESCRIPTION" dataDxfId="1588"/>
    <tableColumn id="3" xr3:uid="{3ADC533D-D2EC-4384-99FF-86B583152398}" name="EQUIPMENT #" dataDxfId="1587"/>
    <tableColumn id="4" xr3:uid="{CDFFCD6C-2E6E-48D2-8136-842EF08F20A1}" name="P.O. " dataDxfId="1586"/>
    <tableColumn id="5" xr3:uid="{3DD39C46-A77A-4C03-AE10-37A3E61481AD}" name="START DATE" dataDxfId="1585"/>
    <tableColumn id="6" xr3:uid="{FBCBA7C8-EAEF-4E38-A055-3E9299BCC746}" name="PROJECTED FINISH DATE" dataDxfId="1584">
      <calculatedColumnFormula>IF(E3&lt;&gt;"",E3+(G3*H3),"")</calculatedColumnFormula>
    </tableColumn>
    <tableColumn id="7" xr3:uid="{B1DE7843-CB6A-4C59-8A59-287A9DEF5B14}" name="DURATION" dataDxfId="1583"/>
    <tableColumn id="8" xr3:uid="{877E9AC4-FF66-4BCC-B33D-1270A6A8D060}" name="BILLING CYCLE (DAYS)" dataDxfId="1582"/>
    <tableColumn id="9" xr3:uid="{2E93D708-2B6C-4538-9BC8-5080ACB6D836}" name="BILLING CYCLE RENT" dataDxfId="1581">
      <calculatedColumnFormula>IF(G3&lt;&gt;"",(J3/G3),"")</calculatedColumnFormula>
    </tableColumn>
    <tableColumn id="13" xr3:uid="{5C4D8174-8CDF-46DD-B941-556142E5800E}" name="TOTAL" dataDxfId="1580"/>
    <tableColumn id="1" xr3:uid="{8BED57D9-2F36-4360-8062-E04B4C3411D4}" name="Column1" dataDxfId="1579"/>
    <tableColumn id="14" xr3:uid="{1FAC266E-B79A-41FE-B625-22B9B2399A43}" name="RETURN  CONFIRMATION NUMBER, DATE, CONTACT" dataDxfId="1578"/>
    <tableColumn id="15" xr3:uid="{77499746-2291-4D8E-B005-4F5A6167D7BB}" name="VENDOR" dataDxfId="1577"/>
    <tableColumn id="16" xr3:uid="{E734BCC6-99F9-40A1-922B-0968AC1C1C9B}" name="CONTACT" dataDxfId="1576"/>
    <tableColumn id="19" xr3:uid="{29BDA501-891F-43D9-BA5B-B4CC831B1C63}" name="COMPLETE" dataDxfId="1575"/>
    <tableColumn id="20" xr3:uid="{2DB7772E-BD93-4944-BB69-FF135A65CEFC}" name="EMAIL" dataDxfId="1574"/>
  </tableColumns>
  <tableStyleInfo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63263B81-97A4-4B8F-914F-34DF79F1B2D9}" name="List1_2193" displayName="List1_2193" ref="B2:O46" insertRowShift="1" totalsRowShown="0" headerRowDxfId="1571" dataDxfId="1569" headerRowBorderDxfId="1570" tableBorderDxfId="1568" totalsRowBorderDxfId="1567">
  <autoFilter ref="B2:O46" xr:uid="{63263B81-97A4-4B8F-914F-34DF79F1B2D9}"/>
  <sortState xmlns:xlrd2="http://schemas.microsoft.com/office/spreadsheetml/2017/richdata2" ref="B3:O46">
    <sortCondition sortBy="cellColor" ref="D2" dxfId="1566"/>
  </sortState>
  <tableColumns count="14">
    <tableColumn id="2" xr3:uid="{09D8D9EF-F8E3-4F53-AB4C-6257CAC57E91}" name="EQUIPMENT DESCRIPTION" dataDxfId="1565"/>
    <tableColumn id="3" xr3:uid="{0533F4A6-0A55-414A-9EDD-66E960C18076}" name="EQUIPMENT #" dataDxfId="1564"/>
    <tableColumn id="4" xr3:uid="{980EA3E6-0677-47DC-B4DD-4DA898FE4AA3}" name="P.O. " dataDxfId="1563"/>
    <tableColumn id="5" xr3:uid="{CE03DD17-702D-4602-B079-0F62CC64BF41}" name="START DATE" dataDxfId="1562"/>
    <tableColumn id="6" xr3:uid="{CF6F9211-A3C1-4E82-8325-D73B2E465059}" name="PROJECTED FINISH DATE" dataDxfId="1561">
      <calculatedColumnFormula>IF(E3&lt;&gt;"",E3+(G3*H3),"")</calculatedColumnFormula>
    </tableColumn>
    <tableColumn id="7" xr3:uid="{632D2315-8123-445D-9710-8434F4917D8E}" name="DURATION" dataDxfId="1560"/>
    <tableColumn id="8" xr3:uid="{D953FA34-7040-4548-BAB1-106AC8629738}" name="BILLING CYCLE (DAYS)" dataDxfId="1559"/>
    <tableColumn id="9" xr3:uid="{328EE83C-1715-4CEA-A761-0FBED2FE547D}" name="BILLING CYCLE RENT" dataDxfId="1558">
      <calculatedColumnFormula>IF(G3&lt;&gt;"",(J3/G3),"")</calculatedColumnFormula>
    </tableColumn>
    <tableColumn id="13" xr3:uid="{2BA4B492-4584-4A26-9BB2-2588AC216B1C}" name="TOTAL" dataDxfId="1557"/>
    <tableColumn id="14" xr3:uid="{74C7042F-0592-4EAC-B2FB-391E0C3B0A48}" name="VENDOR" dataDxfId="1556"/>
    <tableColumn id="15" xr3:uid="{5AF73118-7BFF-46C6-97F5-49ACC5A9EDD8}" name="CALLED OFF VIA" dataDxfId="1555"/>
    <tableColumn id="16" xr3:uid="{7A9FF21C-AC5E-488C-8757-5A43747420D2}" name="CALL OFF REQUESTED BY/DATE" dataDxfId="1554"/>
    <tableColumn id="19" xr3:uid="{F8E09DAF-5703-41B3-B734-E84D5381841C}" name="COMPLETE" dataDxfId="1553"/>
    <tableColumn id="20" xr3:uid="{F3987D83-C08F-4D3C-8CD7-B740F80819B8}" name="VENDOR CONTACT/EMAIL" dataDxfId="1552"/>
  </tableColumns>
  <tableStyleInfo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72518643-BF8F-48A1-B743-D3CE812CE6AE}" name="List1_2132" displayName="List1_2132" ref="B2:O78" insertRowShift="1" totalsRowShown="0" headerRowDxfId="1549" dataDxfId="1547" headerRowBorderDxfId="1548" tableBorderDxfId="1546" totalsRowBorderDxfId="1545">
  <autoFilter ref="B2:O78" xr:uid="{1C4A6000-61D3-4B7E-89BA-E48E14D1376A}"/>
  <sortState xmlns:xlrd2="http://schemas.microsoft.com/office/spreadsheetml/2017/richdata2" ref="B3:O78">
    <sortCondition ref="E2:E78"/>
  </sortState>
  <tableColumns count="14">
    <tableColumn id="2" xr3:uid="{C0573FAF-B28C-4958-A81A-BB66BD765343}" name="EQUIPMENT DESCRIPTION" dataDxfId="1544"/>
    <tableColumn id="3" xr3:uid="{BF67A6CD-D5E1-411E-9996-5F4E39320A46}" name="EQUIPMENT #" dataDxfId="1543"/>
    <tableColumn id="4" xr3:uid="{7AEBBBF6-A9BF-462D-BC21-C2D981936D18}" name="P.O. " dataDxfId="1542"/>
    <tableColumn id="5" xr3:uid="{F1B2E8E0-D94D-4A35-AF79-DD710939493C}" name="START DATE" dataDxfId="1541"/>
    <tableColumn id="6" xr3:uid="{4CB692E6-AE34-4FE4-906D-4B6C5786BB66}" name="PROJECTED FINISH DATE" dataDxfId="1540">
      <calculatedColumnFormula>IF(E3&lt;&gt;"",E3+(G3*H3),"")</calculatedColumnFormula>
    </tableColumn>
    <tableColumn id="7" xr3:uid="{9D289BB4-D2C1-4427-935B-EFB2100D5DAE}" name="DURATION" dataDxfId="1539"/>
    <tableColumn id="8" xr3:uid="{74403C52-E7CE-48F8-B876-CF48A99E34A6}" name="BILLING CYCLE (DAYS)" dataDxfId="1538"/>
    <tableColumn id="9" xr3:uid="{23D0A61E-94C5-4B1B-BDFE-7860678D0E8C}" name="BILLING CYCLE RENT" dataDxfId="1537">
      <calculatedColumnFormula>IF(G3&lt;&gt;"",(J3/G3),"")</calculatedColumnFormula>
    </tableColumn>
    <tableColumn id="13" xr3:uid="{1BB19EE5-916B-4D2C-B6DA-6BB00A2EBF4A}" name="TOTAL" dataDxfId="1536"/>
    <tableColumn id="14" xr3:uid="{4CE2B8C3-8EE7-4010-AC1D-62BA2ECBC5FA}" name="RETURN  CONFIRMATION NUMBER, DATE, CONTACT" dataDxfId="1535"/>
    <tableColumn id="15" xr3:uid="{64C65255-E110-4334-80BF-319D8AB3C8B4}" name="VENDOR" dataDxfId="1534"/>
    <tableColumn id="16" xr3:uid="{D657DB3C-750A-4EA0-AF8A-119509CD840B}" name="CONTACT" dataDxfId="1533"/>
    <tableColumn id="19" xr3:uid="{C3C782F5-3F73-4FE3-AB03-C96332FC478C}" name="COMPLETE" dataDxfId="1532"/>
    <tableColumn id="20" xr3:uid="{A744B79D-83B4-4DD5-9A0B-61AA0E3F7AFA}" name="EMAIL" dataDxfId="1531"/>
  </tableColumns>
  <tableStyleInfo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D9FC96E2-E7CC-4F0F-8062-88104D8F938F}" name="List1_2181" displayName="List1_2181" ref="B2:Q30" insertRowShift="1" totalsRowShown="0" headerRowDxfId="1528" dataDxfId="1526" headerRowBorderDxfId="1527" tableBorderDxfId="1525" totalsRowBorderDxfId="1524">
  <tableColumns count="16">
    <tableColumn id="2" xr3:uid="{BE4E53A5-171E-42F3-910A-F5AF28D65403}" name="EQUIPMENT DESCRIPTION" dataDxfId="1523"/>
    <tableColumn id="3" xr3:uid="{8D764040-4336-4383-B7E6-9AE542E5A87B}" name="EQUIPMENT #" dataDxfId="1522"/>
    <tableColumn id="4" xr3:uid="{E88A9003-C7F2-44D8-BE71-3449CC2DC2E8}" name="P.O. " dataDxfId="1521"/>
    <tableColumn id="5" xr3:uid="{D998A130-7978-444B-841E-AEDA414EE203}" name="START DATE" dataDxfId="1520"/>
    <tableColumn id="6" xr3:uid="{75218385-718B-4F0D-92ED-5753C813F165}" name="PROJECTED FINISH DATE" dataDxfId="1519">
      <calculatedColumnFormula>IF(E3&lt;&gt;"",E3+(G3*H3),"")</calculatedColumnFormula>
    </tableColumn>
    <tableColumn id="7" xr3:uid="{2B54B8E0-C7F3-43D5-9FD3-CA4B0367FE4F}" name="DURATION" dataDxfId="1518"/>
    <tableColumn id="8" xr3:uid="{C8E8FC81-C297-40C1-A0B4-EE8FAB4A6C24}" name="BILLING CYCLE (DAYS)" dataDxfId="1517"/>
    <tableColumn id="9" xr3:uid="{F52F0775-39A5-4B15-8A6D-CDCE5D6D8C03}" name="BILLING CYCLE RENT" dataDxfId="1516">
      <calculatedColumnFormula>IF(G3&lt;&gt;"",(J3/G3),"")</calculatedColumnFormula>
    </tableColumn>
    <tableColumn id="13" xr3:uid="{698D0DBF-620A-40E7-B939-65E49433DF23}" name="TOTAL" dataDxfId="1515"/>
    <tableColumn id="14" xr3:uid="{E8311BF2-B7FE-49BA-A5FF-29D57892E36A}" name="RETURN  CONFIRMATION NUMBER, DATE, CONTACT" dataDxfId="1514"/>
    <tableColumn id="15" xr3:uid="{CAFFBAD7-6509-4D90-B588-0A3EE226DD2E}" name="VENDOR" dataDxfId="1513"/>
    <tableColumn id="16" xr3:uid="{705C3CE1-5122-4243-A3CD-DFD2413AF379}" name="CONTACT" dataDxfId="1512"/>
    <tableColumn id="17" xr3:uid="{0FE264D7-9D17-4690-9CB8-A9AAE85BE891}" name="BUSINESS #" dataDxfId="1511"/>
    <tableColumn id="18" xr3:uid="{FCEB3F04-45A2-4609-A8A4-128EAEB73C31}" name="MOBILE #" dataDxfId="1510"/>
    <tableColumn id="19" xr3:uid="{2587819D-A356-40E8-8F35-9EA76FAB741C}" name="COMPLETE" dataDxfId="1509"/>
    <tableColumn id="20" xr3:uid="{CEADA50C-BBC3-47F3-BA8B-A7CF1C975492}" name="EMAIL" dataDxfId="1508"/>
  </tableColumns>
  <tableStyleInfo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51" xr:uid="{00000000-000C-0000-FFFF-FFFF08000000}" name="List1_219852" displayName="List1_219852" ref="B2:Q30" insertRowShift="1" totalsRowShown="0" headerRowDxfId="1507" dataDxfId="1505" headerRowBorderDxfId="1506" tableBorderDxfId="1504" totalsRowBorderDxfId="1503">
  <tableColumns count="16">
    <tableColumn id="2" xr3:uid="{00000000-0010-0000-0800-000002000000}" name="EQUIPMENT DESCRIPTION" dataDxfId="1502"/>
    <tableColumn id="3" xr3:uid="{00000000-0010-0000-0800-000003000000}" name="EQUIPMENT #" dataDxfId="1501"/>
    <tableColumn id="4" xr3:uid="{00000000-0010-0000-0800-000004000000}" name="P.O. " dataDxfId="1500"/>
    <tableColumn id="5" xr3:uid="{00000000-0010-0000-0800-000005000000}" name="START DATE" dataDxfId="1499"/>
    <tableColumn id="6" xr3:uid="{00000000-0010-0000-0800-000006000000}" name="PROJECTED FINISH DATE" dataDxfId="1498">
      <calculatedColumnFormula>IF(E3&lt;&gt;"",E3+(G3*H3),"")</calculatedColumnFormula>
    </tableColumn>
    <tableColumn id="7" xr3:uid="{00000000-0010-0000-0800-000007000000}" name="DURATION" dataDxfId="1497"/>
    <tableColumn id="8" xr3:uid="{00000000-0010-0000-0800-000008000000}" name="BILLING CYCLE (DAYS)" dataDxfId="1496"/>
    <tableColumn id="9" xr3:uid="{00000000-0010-0000-0800-000009000000}" name="BILLING CYCLE RENT" dataDxfId="1495">
      <calculatedColumnFormula>IF(G3&lt;&gt;"",(J3/G3),"")</calculatedColumnFormula>
    </tableColumn>
    <tableColumn id="13" xr3:uid="{00000000-0010-0000-0800-00000D000000}" name="TOTAL" dataDxfId="1494"/>
    <tableColumn id="14" xr3:uid="{00000000-0010-0000-0800-00000E000000}" name="RETURN  CONFIRMATION NUMBER, DATE, CONTACT" dataDxfId="1493"/>
    <tableColumn id="15" xr3:uid="{00000000-0010-0000-0800-00000F000000}" name="VENDOR" dataDxfId="1492"/>
    <tableColumn id="16" xr3:uid="{00000000-0010-0000-0800-000010000000}" name="CONTACT" dataDxfId="1491"/>
    <tableColumn id="17" xr3:uid="{00000000-0010-0000-0800-000011000000}" name="BUSINESS #" dataDxfId="1490"/>
    <tableColumn id="18" xr3:uid="{00000000-0010-0000-0800-000012000000}" name="MOBILE #" dataDxfId="1489"/>
    <tableColumn id="19" xr3:uid="{00000000-0010-0000-0800-000013000000}" name="FAX #" dataDxfId="1488"/>
    <tableColumn id="20" xr3:uid="{00000000-0010-0000-0800-000014000000}" name="EMAIL" dataDxfId="1487"/>
  </tableColumns>
  <tableStyleInfo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94" xr:uid="{00000000-000C-0000-FFFF-FFFF0F000000}" name="List1_2110295" displayName="List1_2110295" ref="B2:P30" insertRowShift="1" totalsRowShown="0" headerRowDxfId="1486" dataDxfId="1484" headerRowBorderDxfId="1485" tableBorderDxfId="1483" totalsRowBorderDxfId="1482">
  <autoFilter ref="B2:P30" xr:uid="{00000000-000C-0000-FFFF-FFFF0F000000}"/>
  <sortState xmlns:xlrd2="http://schemas.microsoft.com/office/spreadsheetml/2017/richdata2" ref="B3:P30">
    <sortCondition sortBy="cellColor" ref="L3:L30" dxfId="1481"/>
  </sortState>
  <tableColumns count="15">
    <tableColumn id="2" xr3:uid="{00000000-0010-0000-0F00-000002000000}" name="EQUIPMENT DESCRIPTION" dataDxfId="1480"/>
    <tableColumn id="1" xr3:uid="{00059025-6993-49A9-B896-1BF181894E6D}" name="SYSCO - JOB LOCATION" dataDxfId="1479"/>
    <tableColumn id="3" xr3:uid="{00000000-0010-0000-0F00-000003000000}" name="EQUIPMENT #" dataDxfId="1478"/>
    <tableColumn id="4" xr3:uid="{00000000-0010-0000-0F00-000004000000}" name="P.O. " dataDxfId="1477"/>
    <tableColumn id="5" xr3:uid="{00000000-0010-0000-0F00-000005000000}" name="START DATE" dataDxfId="1476"/>
    <tableColumn id="6" xr3:uid="{00000000-0010-0000-0F00-000006000000}" name="PROJECTED FINISH DATE" dataDxfId="1475">
      <calculatedColumnFormula>IF(F3&lt;&gt;"",F3+(H3*I3),"")</calculatedColumnFormula>
    </tableColumn>
    <tableColumn id="7" xr3:uid="{00000000-0010-0000-0F00-000007000000}" name="DURATION" dataDxfId="1474"/>
    <tableColumn id="8" xr3:uid="{00000000-0010-0000-0F00-000008000000}" name="BILLING CYCLE (DAYS)" dataDxfId="1473"/>
    <tableColumn id="9" xr3:uid="{00000000-0010-0000-0F00-000009000000}" name="BILLING CYCLE RENT" dataDxfId="1472">
      <calculatedColumnFormula>IF(H3&lt;&gt;"",(K3/H3),"")</calculatedColumnFormula>
    </tableColumn>
    <tableColumn id="13" xr3:uid="{00000000-0010-0000-0F00-00000D000000}" name="TOTAL" dataDxfId="1471"/>
    <tableColumn id="14" xr3:uid="{00000000-0010-0000-0F00-00000E000000}" name="RETURN  CONFIRMATION NUMBER, DATE, CONTACT" dataDxfId="1470"/>
    <tableColumn id="15" xr3:uid="{00000000-0010-0000-0F00-00000F000000}" name="VENDOR" dataDxfId="1469"/>
    <tableColumn id="16" xr3:uid="{00000000-0010-0000-0F00-000010000000}" name="CONTACT" dataDxfId="1468"/>
    <tableColumn id="19" xr3:uid="{00000000-0010-0000-0F00-000013000000}" name="COMPLETED" dataDxfId="1467"/>
    <tableColumn id="20" xr3:uid="{00000000-0010-0000-0F00-000014000000}" name="EMAIL" dataDxfId="1466"/>
  </tableColumns>
  <tableStyleInfo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5B297DB8-0A9C-4F2B-A930-BA57FF949A23}" name="List1_2189" displayName="List1_2189" ref="B2:O30" insertRowShift="1" totalsRowShown="0" headerRowDxfId="1463" dataDxfId="1461" headerRowBorderDxfId="1462" tableBorderDxfId="1460" totalsRowBorderDxfId="1459">
  <sortState xmlns:xlrd2="http://schemas.microsoft.com/office/spreadsheetml/2017/richdata2" ref="B3:O30">
    <sortCondition ref="K3:K30"/>
  </sortState>
  <tableColumns count="14">
    <tableColumn id="2" xr3:uid="{533921B4-2021-4253-A505-D493EBA166D5}" name="EQUIPMENT DESCRIPTION" dataDxfId="1458"/>
    <tableColumn id="3" xr3:uid="{8FA886A3-EF4B-4A84-81EF-C0F8472DB5C9}" name="EQUIPMENT #" dataDxfId="1457"/>
    <tableColumn id="4" xr3:uid="{B47B548D-9C14-442E-A730-08E416FD412E}" name="P.O. " dataDxfId="1456"/>
    <tableColumn id="5" xr3:uid="{5B705C89-F6EF-45BE-9841-B670D9163437}" name="START DATE" dataDxfId="1455"/>
    <tableColumn id="6" xr3:uid="{0DF5D705-0BDB-4482-BEF6-DF7870231ED6}" name="PROJECTED FINISH DATE" dataDxfId="1454">
      <calculatedColumnFormula>IF(E3&lt;&gt;"",E3+(G3*H3),"")</calculatedColumnFormula>
    </tableColumn>
    <tableColumn id="7" xr3:uid="{A506BC21-075A-4219-B5C4-A196D978B644}" name="DURATION" dataDxfId="1453"/>
    <tableColumn id="8" xr3:uid="{B1D866B8-BC6A-47FA-A541-872945CD5714}" name="BILLING CYCLE (DAYS)" dataDxfId="1452"/>
    <tableColumn id="9" xr3:uid="{37FD6629-5027-47AC-985E-309375FA20B0}" name="BILLING CYCLE RENT" dataDxfId="1451">
      <calculatedColumnFormula>IF(G3&lt;&gt;"",(J3/G3),"")</calculatedColumnFormula>
    </tableColumn>
    <tableColumn id="13" xr3:uid="{F1A37803-1E80-452B-9E02-7B8C5E54C3FE}" name="TOTAL" dataDxfId="1450"/>
    <tableColumn id="14" xr3:uid="{6C11E249-52AE-44F0-9329-AAF9058E69D9}" name="VENDOR" dataDxfId="1449"/>
    <tableColumn id="15" xr3:uid="{7CC85DE9-339F-4F46-9CA0-AF389C37DDAF}" name="CALLED OFF VIA" dataDxfId="1448"/>
    <tableColumn id="16" xr3:uid="{DE35C332-42F9-4468-A1F5-228F3A56E217}" name="CALL OFF REQUESTED BY/DATE" dataDxfId="1447"/>
    <tableColumn id="19" xr3:uid="{A5648878-7392-410F-B152-9BFCC5FE370D}" name="COMPLETE" dataDxfId="1446"/>
    <tableColumn id="20" xr3:uid="{B5EFC9B3-E1E0-4195-A6BF-EB3B98216670}" name="VENDOR CONTACT/EMAIL" dataDxfId="1445"/>
  </tableColumns>
  <tableStyleInfo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D6177DF4-9596-40B2-8852-B3E298BBAC58}" name="List1_2156" displayName="List1_2156" ref="B2:Q29" insertRowShift="1" totalsRowShown="0" headerRowDxfId="1442" dataDxfId="1440" headerRowBorderDxfId="1441" tableBorderDxfId="1439" totalsRowBorderDxfId="1438">
  <tableColumns count="16">
    <tableColumn id="2" xr3:uid="{976A1360-BFF8-4AC5-92C8-21D4C150C435}" name="EQUIPMENT DESCRIPTION" dataDxfId="1437"/>
    <tableColumn id="3" xr3:uid="{CECF7281-AEA3-4777-B398-95A71D3BA3C1}" name="EQUIPMENT #" dataDxfId="1436"/>
    <tableColumn id="4" xr3:uid="{779DBCD6-2E5A-4C09-9F73-69B00E29AF0D}" name="P.O. " dataDxfId="1435"/>
    <tableColumn id="5" xr3:uid="{305D1AEB-9B5B-4DB0-9367-958EDC755110}" name="START DATE" dataDxfId="1434"/>
    <tableColumn id="6" xr3:uid="{11E44DA1-ACD7-4E2E-86D8-AA8D0FAE8821}" name="PROJECTED FINISH DATE" dataDxfId="1433">
      <calculatedColumnFormula>IF(E3&lt;&gt;"",E3+(G3*H3),"")</calculatedColumnFormula>
    </tableColumn>
    <tableColumn id="7" xr3:uid="{7414F993-EBA2-487D-9E23-747BE1F5F56B}" name="DURATION" dataDxfId="1432"/>
    <tableColumn id="8" xr3:uid="{A5353B5A-D6BD-463F-A70C-CB6AF7D756FC}" name="BILLING CYCLE (DAYS)" dataDxfId="1431"/>
    <tableColumn id="9" xr3:uid="{B874B3BD-5765-4294-8E42-4F02860B0F1E}" name="BILLING CYCLE RENT" dataDxfId="1430">
      <calculatedColumnFormula>IF(G3&lt;&gt;"",(J3/G3),"")</calculatedColumnFormula>
    </tableColumn>
    <tableColumn id="13" xr3:uid="{B14EEBF8-B471-4245-BDBF-6F0E5C86FEF6}" name="TOTAL" dataDxfId="1429"/>
    <tableColumn id="14" xr3:uid="{986712E7-C1BF-428D-8F87-DADBA4CB0F73}" name="RETURN  CONFIRMATION NUMBER, DATE, CONTACT" dataDxfId="1428"/>
    <tableColumn id="15" xr3:uid="{BDC8BADD-FC62-4010-B94C-8607FB50B1CC}" name="VENDOR" dataDxfId="1427"/>
    <tableColumn id="16" xr3:uid="{6BE18B56-84A0-4AD9-B5B2-2073EE6EEF7B}" name="CONTACT" dataDxfId="1426"/>
    <tableColumn id="17" xr3:uid="{CA6541DF-AA29-4CA3-9E5F-B0AC48D8A3F5}" name="BUSINESS #" dataDxfId="1425"/>
    <tableColumn id="18" xr3:uid="{DF0A625A-1F6B-4339-8208-030F69CEA44E}" name="MOBILE #" dataDxfId="1424"/>
    <tableColumn id="19" xr3:uid="{452F125D-CE00-4880-8F29-88F599EF4067}" name="COMPLETE" dataDxfId="1423"/>
    <tableColumn id="20" xr3:uid="{7FE87CBF-B9FB-4736-893B-8920DEB93B8F}" name="EMAIL" dataDxfId="1422"/>
  </tableColumns>
  <tableStyleInfo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63D2FE39-6303-4AC7-A1F5-D89AB5414728}" name="List1_2145" displayName="List1_2145" ref="B2:Q30" insertRowShift="1" totalsRowShown="0" headerRowDxfId="1421" dataDxfId="1419" headerRowBorderDxfId="1420" tableBorderDxfId="1418" totalsRowBorderDxfId="1417">
  <tableColumns count="16">
    <tableColumn id="2" xr3:uid="{D4EA09F9-4EA1-487F-917C-5EF80DDDDBFB}" name="EQUIPMENT DESCRIPTION" dataDxfId="1416"/>
    <tableColumn id="3" xr3:uid="{AA338C98-1E32-4020-8C54-7C3B4A24CFD7}" name="EQUIPMENT #" dataDxfId="1415"/>
    <tableColumn id="4" xr3:uid="{E1285808-A199-4515-9569-7156F7A27E2F}" name="P.O. " dataDxfId="1414"/>
    <tableColumn id="5" xr3:uid="{4C07E13A-9768-4FBD-9B9E-402B8582404B}" name="START DATE" dataDxfId="1413"/>
    <tableColumn id="6" xr3:uid="{02E747B7-C581-459D-89D7-5390239852D3}" name="PROJECTED FINISH DATE" dataDxfId="1412">
      <calculatedColumnFormula>IF(E3&lt;&gt;"",E3+(G3*H3),"")</calculatedColumnFormula>
    </tableColumn>
    <tableColumn id="7" xr3:uid="{3AAFC3A7-CFF5-47B9-A30C-C799C2C4306A}" name="DURATION" dataDxfId="1411"/>
    <tableColumn id="8" xr3:uid="{206F65EC-33D8-410A-94C3-930F10AB135E}" name="BILLING CYCLE (DAYS)" dataDxfId="1410"/>
    <tableColumn id="9" xr3:uid="{10BDCF64-3F57-4C11-99E2-7CBB55A68FB5}" name="BILLING CYCLE RENT" dataDxfId="1409">
      <calculatedColumnFormula>IF(G3&lt;&gt;"",(J3/G3),"")</calculatedColumnFormula>
    </tableColumn>
    <tableColumn id="13" xr3:uid="{008A3242-A97A-4DB7-A8FC-E9CC129028B5}" name="TOTAL" dataDxfId="1408"/>
    <tableColumn id="14" xr3:uid="{817A26B4-D495-431D-B48F-9825C45BC92E}" name="RETURN  CONFIRMATION NUMBER, DATE, CONTACT" dataDxfId="1407"/>
    <tableColumn id="15" xr3:uid="{EB202530-AE52-4FD1-BFEF-CEA0A6C640F5}" name="VENDOR" dataDxfId="1406"/>
    <tableColumn id="16" xr3:uid="{66A56A9E-C04D-44AA-BCF0-35F0329E286D}" name="CONTACT" dataDxfId="1405"/>
    <tableColumn id="17" xr3:uid="{AD978C24-1B08-4B20-A870-BEDAF58E39FF}" name="BUSINESS #" dataDxfId="1404"/>
    <tableColumn id="18" xr3:uid="{389B23F6-A7C6-4602-AECD-0B3D92DC9F4D}" name="MOBILE #" dataDxfId="1403"/>
    <tableColumn id="19" xr3:uid="{777EA219-D7E0-46BB-84F2-79885DC089B8}" name="COMPLETE" dataDxfId="1402"/>
    <tableColumn id="20" xr3:uid="{68E84AD1-4DCA-483D-898B-644F23F85CF3}" name="EMAIL" dataDxfId="1401"/>
  </tableColumns>
  <tableStyleInfo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97A4964B-EDA7-4DB0-88FB-40FEDEF85244}" name="List1_2169" displayName="List1_2169" ref="B2:Q30" insertRowShift="1" totalsRowShown="0" headerRowDxfId="1398" dataDxfId="1396" headerRowBorderDxfId="1397" tableBorderDxfId="1395" totalsRowBorderDxfId="1394">
  <tableColumns count="16">
    <tableColumn id="2" xr3:uid="{044B3890-7C34-4D01-BAD9-C5CD74A01CB3}" name="EQUIPMENT DESCRIPTION" dataDxfId="1393"/>
    <tableColumn id="3" xr3:uid="{0840BF07-4B53-4E92-A907-0E1DEA6611F4}" name="EQUIPMENT #" dataDxfId="1392"/>
    <tableColumn id="4" xr3:uid="{913999F4-E650-4EE0-9CEB-E0B904E70D75}" name="P.O. " dataDxfId="1391"/>
    <tableColumn id="5" xr3:uid="{5CEB9607-22C9-4BDC-84BE-5CA13B2180D6}" name="START DATE" dataDxfId="1390"/>
    <tableColumn id="6" xr3:uid="{1DAB63CF-624E-4FF9-ACC5-0083CD8F3124}" name="PROJECTED FINISH DATE" dataDxfId="1389">
      <calculatedColumnFormula>IF(E3&lt;&gt;"",E3+(G3*H3),"")</calculatedColumnFormula>
    </tableColumn>
    <tableColumn id="7" xr3:uid="{9C7C7413-B1EE-439D-8521-3E21B7B7BDBA}" name="DURATION" dataDxfId="1388"/>
    <tableColumn id="8" xr3:uid="{4A5D9BE3-FE87-4286-A665-5EFF14EBF1F1}" name="BILLING CYCLE (DAYS)" dataDxfId="1387"/>
    <tableColumn id="9" xr3:uid="{978FBA5E-F534-400D-8EC8-C65F9291442B}" name="BILLING CYCLE RENT" dataDxfId="1386">
      <calculatedColumnFormula>IF(G3&lt;&gt;"",(J3/G3),"")</calculatedColumnFormula>
    </tableColumn>
    <tableColumn id="13" xr3:uid="{2FA579C3-B394-438C-9C91-A6570C8046CD}" name="TOTAL" dataDxfId="1385"/>
    <tableColumn id="14" xr3:uid="{AA427FD2-6C0E-4043-939D-CE488F74C3D2}" name="RETURN  CONFIRMATION NUMBER, DATE, CONTACT" dataDxfId="1384"/>
    <tableColumn id="15" xr3:uid="{D6AE537E-D1CC-4A60-8DD4-0DF0E8A85CA0}" name="VENDOR" dataDxfId="1383"/>
    <tableColumn id="16" xr3:uid="{270B14E9-7BA3-45B2-A2E5-CB376BF755DA}" name="CONTACT" dataDxfId="1382"/>
    <tableColumn id="17" xr3:uid="{7BBD4635-C13C-46C1-9D63-7177F3B2586D}" name="BUSINESS #" dataDxfId="1381"/>
    <tableColumn id="18" xr3:uid="{84D07085-0493-44AF-977E-957ECEFD7E77}" name="MOBILE #" dataDxfId="1380"/>
    <tableColumn id="19" xr3:uid="{5FCC1440-AC80-47CD-B6F0-163979902FBE}" name="COMPLETE" dataDxfId="1379"/>
    <tableColumn id="20" xr3:uid="{D6918A6E-297D-4A55-BD57-C04800E27EAE}" name="EMAIL" dataDxfId="1378"/>
  </tableColumns>
  <tableStyleInfo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65000000}" name="List1_2128" displayName="List1_2128" ref="B2:Q59" insertRowShift="1" totalsRowShown="0" headerRowDxfId="1375" dataDxfId="1373" headerRowBorderDxfId="1374" tableBorderDxfId="1372" totalsRowBorderDxfId="1371">
  <autoFilter ref="B2:Q59" xr:uid="{74ACA214-52E4-4E98-9083-F9510C518B78}"/>
  <sortState xmlns:xlrd2="http://schemas.microsoft.com/office/spreadsheetml/2017/richdata2" ref="B3:Q59">
    <sortCondition ref="D2:D59"/>
  </sortState>
  <tableColumns count="16">
    <tableColumn id="2" xr3:uid="{00000000-0010-0000-6500-000002000000}" name="EQUIPMENT DESCRIPTION" dataDxfId="1370"/>
    <tableColumn id="3" xr3:uid="{00000000-0010-0000-6500-000003000000}" name="EQUIPMENT #" dataDxfId="1369"/>
    <tableColumn id="4" xr3:uid="{00000000-0010-0000-6500-000004000000}" name="P.O. " dataDxfId="1368"/>
    <tableColumn id="5" xr3:uid="{00000000-0010-0000-6500-000005000000}" name="START DATE" dataDxfId="1367"/>
    <tableColumn id="6" xr3:uid="{00000000-0010-0000-6500-000006000000}" name="PROJECTED FINISH DATE" dataDxfId="1366">
      <calculatedColumnFormula>IF(E3&lt;&gt;"",E3+(G3*H3),"")</calculatedColumnFormula>
    </tableColumn>
    <tableColumn id="7" xr3:uid="{00000000-0010-0000-6500-000007000000}" name="DURATION" dataDxfId="1365"/>
    <tableColumn id="8" xr3:uid="{00000000-0010-0000-6500-000008000000}" name="BILLING CYCLE (DAYS)" dataDxfId="1364"/>
    <tableColumn id="9" xr3:uid="{00000000-0010-0000-6500-000009000000}" name="BILLING CYCLE RENT" dataDxfId="1363">
      <calculatedColumnFormula>IF(G3&lt;&gt;"",(J3/G3),"")</calculatedColumnFormula>
    </tableColumn>
    <tableColumn id="13" xr3:uid="{00000000-0010-0000-6500-00000D000000}" name="TOTAL" dataDxfId="1362"/>
    <tableColumn id="14" xr3:uid="{00000000-0010-0000-6500-00000E000000}" name="RETURN  CONFIRMATION NUMBER, DATE, CONTACT" dataDxfId="1361"/>
    <tableColumn id="15" xr3:uid="{00000000-0010-0000-6500-00000F000000}" name="VENDOR" dataDxfId="1360"/>
    <tableColumn id="16" xr3:uid="{00000000-0010-0000-6500-000010000000}" name="CONTACT" dataDxfId="1359"/>
    <tableColumn id="17" xr3:uid="{00000000-0010-0000-6500-000011000000}" name="BUSINESS #" dataDxfId="1358"/>
    <tableColumn id="18" xr3:uid="{00000000-0010-0000-6500-000012000000}" name="MOBILE #" dataDxfId="1357"/>
    <tableColumn id="19" xr3:uid="{00000000-0010-0000-6500-000013000000}" name="COMPLETE" dataDxfId="1356"/>
    <tableColumn id="20" xr3:uid="{00000000-0010-0000-6500-000014000000}" name="EMAIL" dataDxfId="1355"/>
  </tableColumns>
  <tableStyleInfo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8EB24282-D0A0-4B99-BECA-D39AE16D2E18}" name="List1_2175" displayName="List1_2175" ref="B2:Q30" insertRowShift="1" totalsRowShown="0" headerRowDxfId="1352" dataDxfId="1350" headerRowBorderDxfId="1351" tableBorderDxfId="1349" totalsRowBorderDxfId="1348">
  <tableColumns count="16">
    <tableColumn id="2" xr3:uid="{F68B5555-F4AE-4FF0-B3D5-1B8BDC0C9413}" name="EQUIPMENT DESCRIPTION" dataDxfId="1347"/>
    <tableColumn id="3" xr3:uid="{CFDC15FC-3BEF-445A-B328-E27CD8B1F5B5}" name="EQUIPMENT #" dataDxfId="1346"/>
    <tableColumn id="4" xr3:uid="{71200EA3-82B6-4054-9AA5-57C95710AEBA}" name="P.O. " dataDxfId="1345"/>
    <tableColumn id="5" xr3:uid="{A7CDAB20-8303-49AC-9CC6-20EF8AB59994}" name="START DATE" dataDxfId="1344"/>
    <tableColumn id="6" xr3:uid="{021555AB-8EB6-4DE3-8AC8-EC7FEB1C2926}" name="PROJECTED FINISH DATE" dataDxfId="1343">
      <calculatedColumnFormula>IF(E3&lt;&gt;"",E3+(G3*H3),"")</calculatedColumnFormula>
    </tableColumn>
    <tableColumn id="7" xr3:uid="{422B7414-94D5-4E69-9611-3D4F780AF62F}" name="DURATION" dataDxfId="1342"/>
    <tableColumn id="8" xr3:uid="{6B81C10F-FAFA-43E9-971F-A0569267721E}" name="BILLING CYCLE (DAYS)" dataDxfId="1341"/>
    <tableColumn id="9" xr3:uid="{B2A76D74-6AD0-44E8-9DCE-BC2550E4045A}" name="BILLING CYCLE RENT" dataDxfId="1340">
      <calculatedColumnFormula>IF(G3&lt;&gt;"",(J3/G3),"")</calculatedColumnFormula>
    </tableColumn>
    <tableColumn id="13" xr3:uid="{AC1A8590-D10B-4644-B4D7-82F2C6BB773D}" name="TOTAL" dataDxfId="1339"/>
    <tableColumn id="14" xr3:uid="{16AA77B5-6841-4836-B262-BA65F264CCBA}" name="RETURN  CONFIRMATION NUMBER, DATE, CONTACT" dataDxfId="1338"/>
    <tableColumn id="15" xr3:uid="{9038F339-A92E-4D05-B6B6-33814F12CCA0}" name="VENDOR" dataDxfId="1337"/>
    <tableColumn id="16" xr3:uid="{C6A13D4B-E53C-4DD6-9F5C-A299CDCCDE52}" name="CONTACT" dataDxfId="1336"/>
    <tableColumn id="17" xr3:uid="{DD2C30B1-0809-46AE-BE58-C748395E9A68}" name="BUSINESS #" dataDxfId="1335"/>
    <tableColumn id="18" xr3:uid="{C56C0C85-17E4-486A-A858-EACA1454EF18}" name="MOBILE #" dataDxfId="1334"/>
    <tableColumn id="19" xr3:uid="{1310B416-317F-488A-A638-77231254DA45}" name="COMPLETE" dataDxfId="1333"/>
    <tableColumn id="20" xr3:uid="{2D9CB0B1-0D2A-41BF-9062-3D53E6D592C0}" name="EMAIL" dataDxfId="1332"/>
  </tableColumns>
  <tableStyleInfo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972BEF87-E17A-4ED3-8743-1442F3DCB0FB}" name="List1_2163" displayName="List1_2163" ref="B2:Q30" insertRowShift="1" totalsRowShown="0" headerRowDxfId="1329" dataDxfId="1327" headerRowBorderDxfId="1328" tableBorderDxfId="1326" totalsRowBorderDxfId="1325">
  <tableColumns count="16">
    <tableColumn id="2" xr3:uid="{9576C8D9-D0EE-4190-A22B-877898F73769}" name="EQUIPMENT DESCRIPTION" dataDxfId="1324"/>
    <tableColumn id="3" xr3:uid="{25AC0501-77E0-473E-B264-35295B32B537}" name="EQUIPMENT #" dataDxfId="1323"/>
    <tableColumn id="4" xr3:uid="{F57B7F52-191C-4D68-BC04-13914DDB61ED}" name="P.O. " dataDxfId="1322"/>
    <tableColumn id="5" xr3:uid="{B1A2DEBB-178D-41EF-9AEC-56242C33DAA2}" name="START DATE" dataDxfId="1321"/>
    <tableColumn id="6" xr3:uid="{E4020B63-5E27-4C6C-85E6-431A2287A2E0}" name="PROJECTED FINISH DATE" dataDxfId="1320">
      <calculatedColumnFormula>IF(E3&lt;&gt;"",E3+(G3*H3),"")</calculatedColumnFormula>
    </tableColumn>
    <tableColumn id="7" xr3:uid="{7B6D9EAE-7F46-4CA5-95B8-579330F418AD}" name="DURATION" dataDxfId="1319"/>
    <tableColumn id="8" xr3:uid="{F730D3E5-7164-4167-B0F9-33FD1C3EACBC}" name="BILLING CYCLE (DAYS)" dataDxfId="1318"/>
    <tableColumn id="9" xr3:uid="{063783B0-0A33-490F-8E3E-2D7F78592ECF}" name="BILLING CYCLE RENT" dataDxfId="1317">
      <calculatedColumnFormula>IF(G3&lt;&gt;"",(J3/G3),"")</calculatedColumnFormula>
    </tableColumn>
    <tableColumn id="13" xr3:uid="{7322E066-86F0-4597-9DEB-29FA11D14D95}" name="TOTAL" dataDxfId="1316"/>
    <tableColumn id="14" xr3:uid="{9A0F3860-DC0D-4F97-8463-AFA072001729}" name="RETURN  CONFIRMATION NUMBER, DATE, CONTACT" dataDxfId="1315"/>
    <tableColumn id="15" xr3:uid="{DEEEB3D3-26E5-4386-B0E8-BDE2A6636A42}" name="VENDOR" dataDxfId="1314"/>
    <tableColumn id="16" xr3:uid="{55144AFC-AA36-4911-A7E0-E5C5EE3AFA96}" name="CONTACT" dataDxfId="1313"/>
    <tableColumn id="17" xr3:uid="{DD432E5C-7E92-4C6A-B6B9-C6C418894DCD}" name="BUSINESS #" dataDxfId="1312"/>
    <tableColumn id="18" xr3:uid="{B02F3658-3183-43EB-9ABF-878D37806BAA}" name="MOBILE #" dataDxfId="1311"/>
    <tableColumn id="19" xr3:uid="{D2677F9C-D80D-46B0-A354-96E0CFD2F6F9}" name="COMPLETE" dataDxfId="1310"/>
    <tableColumn id="20" xr3:uid="{BDE2EE8C-6427-4A24-808F-4BA8436011B6}" name="EMAIL" dataDxfId="1309"/>
  </tableColumns>
  <tableStyleInfo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61000000}" name="List1_2124" displayName="List1_2124" ref="B2:Q30" insertRowShift="1" totalsRowShown="0" headerRowDxfId="1308" dataDxfId="1306" headerRowBorderDxfId="1307" tableBorderDxfId="1305" totalsRowBorderDxfId="1304">
  <tableColumns count="16">
    <tableColumn id="2" xr3:uid="{00000000-0010-0000-6100-000002000000}" name="EQUIPMENT DESCRIPTION" dataDxfId="1303"/>
    <tableColumn id="3" xr3:uid="{00000000-0010-0000-6100-000003000000}" name="EQUIPMENT #" dataDxfId="1302"/>
    <tableColumn id="4" xr3:uid="{00000000-0010-0000-6100-000004000000}" name="P.O. " dataDxfId="1301"/>
    <tableColumn id="5" xr3:uid="{00000000-0010-0000-6100-000005000000}" name="START DATE" dataDxfId="1300"/>
    <tableColumn id="6" xr3:uid="{00000000-0010-0000-6100-000006000000}" name="PROJECTED FINISH DATE" dataDxfId="1299">
      <calculatedColumnFormula>IF(E3&lt;&gt;"",E3+(G3*H3),"")</calculatedColumnFormula>
    </tableColumn>
    <tableColumn id="7" xr3:uid="{00000000-0010-0000-6100-000007000000}" name="DURATION" dataDxfId="1298"/>
    <tableColumn id="8" xr3:uid="{00000000-0010-0000-6100-000008000000}" name="BILLING CYCLE (DAYS)" dataDxfId="1297"/>
    <tableColumn id="9" xr3:uid="{00000000-0010-0000-6100-000009000000}" name="BILLING CYCLE RENT" dataDxfId="1296">
      <calculatedColumnFormula>IF(G3&lt;&gt;"",(J3/G3),"")</calculatedColumnFormula>
    </tableColumn>
    <tableColumn id="13" xr3:uid="{00000000-0010-0000-6100-00000D000000}" name="TOTAL" dataDxfId="1295"/>
    <tableColumn id="14" xr3:uid="{00000000-0010-0000-6100-00000E000000}" name="RETURN  CONFIRMATION NUMBER, DATE, CONTACT" dataDxfId="1294"/>
    <tableColumn id="15" xr3:uid="{00000000-0010-0000-6100-00000F000000}" name="VENDOR" dataDxfId="1293"/>
    <tableColumn id="16" xr3:uid="{00000000-0010-0000-6100-000010000000}" name="CONTACT" dataDxfId="1292"/>
    <tableColumn id="17" xr3:uid="{00000000-0010-0000-6100-000011000000}" name="BUSINESS #" dataDxfId="1291"/>
    <tableColumn id="18" xr3:uid="{00000000-0010-0000-6100-000012000000}" name="MOBILE #" dataDxfId="1290"/>
    <tableColumn id="19" xr3:uid="{00000000-0010-0000-6100-000013000000}" name="COMPLETE" dataDxfId="1289"/>
    <tableColumn id="20" xr3:uid="{00000000-0010-0000-6100-000014000000}" name="EMAIL" dataDxfId="1288"/>
  </tableColumns>
  <tableStyleInfo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019B9CD-3822-476F-BD1E-D1FE0A2B1D06}" name="List1_2136" displayName="List1_2136" ref="B2:Q50" insertRowShift="1" totalsRowShown="0" headerRowDxfId="1287" dataDxfId="1285" headerRowBorderDxfId="1286" tableBorderDxfId="1284" totalsRowBorderDxfId="1283">
  <tableColumns count="16">
    <tableColumn id="2" xr3:uid="{E2A3F8DE-B4FD-413F-A492-2E479FE11304}" name="EQUIPMENT DESCRIPTION" dataDxfId="1282"/>
    <tableColumn id="3" xr3:uid="{54F26C54-76AB-4123-81C2-21BDDC262934}" name="EQUIPMENT #" dataDxfId="1281"/>
    <tableColumn id="4" xr3:uid="{69D020F8-A5E3-438E-AC23-7EE4E37BC03E}" name="P.O. " dataDxfId="1280"/>
    <tableColumn id="5" xr3:uid="{317CEF0B-CAFC-4E99-ACFF-FBEB887A28B7}" name="START DATE" dataDxfId="1279"/>
    <tableColumn id="6" xr3:uid="{0F6DE682-5B0C-42B6-A3CD-1125E2DE254C}" name="PROJECTED FINISH DATE" dataDxfId="1278">
      <calculatedColumnFormula>IF(E3&lt;&gt;"",E3+(G3*H3),"")</calculatedColumnFormula>
    </tableColumn>
    <tableColumn id="7" xr3:uid="{E5A084EB-12C6-42FB-AD22-8160E7962D08}" name="DURATION" dataDxfId="1277"/>
    <tableColumn id="8" xr3:uid="{5BAD96A3-750B-4A35-999E-F5487DBBDB89}" name="BILLING CYCLE (DAYS)" dataDxfId="1276"/>
    <tableColumn id="9" xr3:uid="{273B5771-307C-41CF-B1B9-75F2F7EB28A4}" name="BILLING CYCLE RENT" dataDxfId="1275">
      <calculatedColumnFormula>IF(G3&lt;&gt;"",(J3/G3),"")</calculatedColumnFormula>
    </tableColumn>
    <tableColumn id="13" xr3:uid="{E56265DD-C403-47E6-8009-249FAC8127F2}" name="TOTAL" dataDxfId="1274"/>
    <tableColumn id="14" xr3:uid="{018A29E7-426E-473C-A16C-CB96F62EFFC8}" name="RETURN  CONFIRMATION NUMBER, DATE, CONTACT" dataDxfId="1273"/>
    <tableColumn id="15" xr3:uid="{CE2EB17E-FB5D-4431-AE88-44F6B83BB6B9}" name="VENDOR" dataDxfId="1272"/>
    <tableColumn id="16" xr3:uid="{D515AF4A-172A-46F7-A1DB-3C8C77F007E5}" name="CONTACT" dataDxfId="1271"/>
    <tableColumn id="17" xr3:uid="{2E77D76A-A1CF-481A-B965-EF2854CACEAF}" name="BUSINESS #" dataDxfId="1270"/>
    <tableColumn id="18" xr3:uid="{88F056FC-50F4-4F5B-BC2E-D3BF58443FB6}" name="MOBILE #" dataDxfId="1269"/>
    <tableColumn id="19" xr3:uid="{86B98397-E8F3-46D8-A79E-B4A0576CA752}" name="COMPLETE" dataDxfId="1268"/>
    <tableColumn id="20" xr3:uid="{58F6DA90-BF0B-41F7-81E1-914590A59B44}" name="EMAIL" dataDxfId="1267"/>
  </tableColumns>
  <tableStyleInfo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19E7108C-ACC2-42CA-BC84-7253F0F4F71D}" name="List1_2191" displayName="List1_2191" ref="B2:O30" insertRowShift="1" totalsRowShown="0" headerRowDxfId="1264" dataDxfId="1262" headerRowBorderDxfId="1263" tableBorderDxfId="1261" totalsRowBorderDxfId="1260">
  <sortState xmlns:xlrd2="http://schemas.microsoft.com/office/spreadsheetml/2017/richdata2" ref="B3:O30">
    <sortCondition ref="K3:K30"/>
  </sortState>
  <tableColumns count="14">
    <tableColumn id="2" xr3:uid="{84AB5069-690B-495C-BD3E-690F5E02EA98}" name="EQUIPMENT DESCRIPTION" dataDxfId="1259"/>
    <tableColumn id="3" xr3:uid="{4A23978B-37A4-4D12-80A3-F29EF17EAB83}" name="EQUIPMENT #" dataDxfId="1258"/>
    <tableColumn id="4" xr3:uid="{8314CD69-5687-4A4C-9A3A-402AEF3F1588}" name="P.O. " dataDxfId="1257"/>
    <tableColumn id="5" xr3:uid="{9FFAFBE7-156B-4959-B0AF-CBB435A72075}" name="START DATE" dataDxfId="1256"/>
    <tableColumn id="6" xr3:uid="{A6EC20DE-A44B-4C76-9520-F2A0FDB81BB7}" name="PROJECTED FINISH DATE" dataDxfId="1255">
      <calculatedColumnFormula>IF(E3&lt;&gt;"",E3+(G3*H3),"")</calculatedColumnFormula>
    </tableColumn>
    <tableColumn id="7" xr3:uid="{D82D35C1-A364-4AF6-851E-3A8A3BEC208F}" name="DURATION" dataDxfId="1254"/>
    <tableColumn id="8" xr3:uid="{E78B8596-05AE-4BDA-9B35-5811FFC69E26}" name="BILLING CYCLE (DAYS)" dataDxfId="1253"/>
    <tableColumn id="9" xr3:uid="{1926971A-E4D0-4ABB-B8C5-61FDF63B6655}" name="BILLING CYCLE RENT" dataDxfId="1252">
      <calculatedColumnFormula>IF(G3&lt;&gt;"",(J3/G3),"")</calculatedColumnFormula>
    </tableColumn>
    <tableColumn id="13" xr3:uid="{0F02AF1C-1EBE-498E-AF31-87A648CA4865}" name="TOTAL" dataDxfId="1251"/>
    <tableColumn id="14" xr3:uid="{BC94248F-ACCC-4044-9474-FE4E3E53A038}" name="VENDOR" dataDxfId="1250"/>
    <tableColumn id="15" xr3:uid="{093A309C-81C3-4130-B434-AD5E14F138C3}" name="CALLED OFF VIA" dataDxfId="1249"/>
    <tableColumn id="16" xr3:uid="{D85634F4-2302-44FF-B8F7-6F32899A0555}" name="CALL OFF REQUESTED BY/DATE" dataDxfId="1248"/>
    <tableColumn id="19" xr3:uid="{9ADCE16F-0E46-4BFB-A2C5-4F78F44FD317}" name="COMPLETE" dataDxfId="1247"/>
    <tableColumn id="20" xr3:uid="{31B4567C-EE6E-4B5B-A40D-0C79DDAD4846}" name="VENDOR CONTACT/EMAIL" dataDxfId="1246"/>
  </tableColumns>
  <tableStyleInfo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861A0380-AD08-4875-8718-D5ED4C245881}" name="List1_2194" displayName="List1_2194" ref="B2:O30" insertRowShift="1" totalsRowShown="0" headerRowDxfId="1243" dataDxfId="1241" headerRowBorderDxfId="1242" tableBorderDxfId="1240" totalsRowBorderDxfId="1239">
  <sortState xmlns:xlrd2="http://schemas.microsoft.com/office/spreadsheetml/2017/richdata2" ref="B3:O30">
    <sortCondition ref="K3:K30"/>
  </sortState>
  <tableColumns count="14">
    <tableColumn id="2" xr3:uid="{231A0F34-7A3E-4F73-8290-6F2715DF880E}" name="EQUIPMENT DESCRIPTION" dataDxfId="1238"/>
    <tableColumn id="3" xr3:uid="{DA469CBC-A776-4ADC-8E43-9E9997C44926}" name="EQUIPMENT #" dataDxfId="1237"/>
    <tableColumn id="4" xr3:uid="{C8E7E632-52BD-494B-80B8-FF68A102F943}" name="P.O. " dataDxfId="1236"/>
    <tableColumn id="5" xr3:uid="{92B8206C-674F-45C7-9B98-B9FF0184D856}" name="START DATE" dataDxfId="1235"/>
    <tableColumn id="6" xr3:uid="{F62E40E7-A9FE-4DBC-9089-D0B9789FB5D2}" name="PROJECTED FINISH DATE" dataDxfId="1234">
      <calculatedColumnFormula>IF(E3&lt;&gt;"",E3+(G3*H3),"")</calculatedColumnFormula>
    </tableColumn>
    <tableColumn id="7" xr3:uid="{539376FE-A590-458E-99E3-509618CA9DB4}" name="DURATION" dataDxfId="1233"/>
    <tableColumn id="8" xr3:uid="{47464BD3-238F-4815-814A-4A9588CD0721}" name="BILLING CYCLE (DAYS)" dataDxfId="1232"/>
    <tableColumn id="9" xr3:uid="{B8CDCF42-61DF-4453-9538-B7D1FE392E09}" name="BILLING CYCLE RENT" dataDxfId="1231">
      <calculatedColumnFormula>IF(G3&lt;&gt;"",(J3/G3),"")</calculatedColumnFormula>
    </tableColumn>
    <tableColumn id="13" xr3:uid="{A99886FF-D252-4403-8F9A-C7E2EDE2A974}" name="TOTAL" dataDxfId="1230"/>
    <tableColumn id="14" xr3:uid="{AA087661-A61B-4C7E-BCE1-59DF40F6809E}" name="VENDOR" dataDxfId="1229"/>
    <tableColumn id="15" xr3:uid="{2481A6C9-510E-4509-9686-A053F2E6B1F4}" name="CALLED OFF VIA" dataDxfId="1228"/>
    <tableColumn id="16" xr3:uid="{6719C72C-C299-40CD-91CD-33CADF2C62F4}" name="CALL OFF REQUESTED BY/DATE" dataDxfId="1227"/>
    <tableColumn id="19" xr3:uid="{C804C641-EC26-4D96-9300-C2B9F8A66774}" name="COMPLETE" dataDxfId="1226"/>
    <tableColumn id="20" xr3:uid="{6676F494-6BCB-4FF8-BFBA-5AD0252AF954}" name="VENDOR CONTACT/EMAIL" dataDxfId="1225"/>
  </tableColumns>
  <tableStyleInfo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3C5E6B8F-EF2E-46B2-B3CE-E94A40E1EC8F}" name="List1_2180" displayName="List1_2180" ref="B2:O30" insertRowShift="1" totalsRowShown="0" headerRowDxfId="1222" dataDxfId="1220" headerRowBorderDxfId="1221" tableBorderDxfId="1219" totalsRowBorderDxfId="1218">
  <sortState xmlns:xlrd2="http://schemas.microsoft.com/office/spreadsheetml/2017/richdata2" ref="B3:O30">
    <sortCondition ref="K3:K30"/>
  </sortState>
  <tableColumns count="14">
    <tableColumn id="2" xr3:uid="{1366E50E-F635-4D89-B90B-4EE9FE79D9EB}" name="EQUIPMENT DESCRIPTION" dataDxfId="1217"/>
    <tableColumn id="3" xr3:uid="{C274C43A-ADCE-4335-99A9-D6F0D7256B16}" name="EQUIPMENT #" dataDxfId="1216"/>
    <tableColumn id="4" xr3:uid="{9C01CC4C-7935-43D2-BF92-1E7A0FB97DF8}" name="P.O. " dataDxfId="1215"/>
    <tableColumn id="5" xr3:uid="{0BF0B6C0-3E6D-481A-9C2C-6C998A481E0D}" name="START DATE" dataDxfId="1214"/>
    <tableColumn id="6" xr3:uid="{689C5F8E-F7E4-4D8D-9FDE-C4544A6950D4}" name="PROJECTED FINISH DATE" dataDxfId="1213">
      <calculatedColumnFormula>IF(E3&lt;&gt;"",E3+(G3*H3),"")</calculatedColumnFormula>
    </tableColumn>
    <tableColumn id="7" xr3:uid="{545F1F37-FC1D-4762-B31E-10DD2F18452B}" name="DURATION" dataDxfId="1212"/>
    <tableColumn id="8" xr3:uid="{FB2FFAD7-9714-4378-9ADB-D1CEFAB42246}" name="BILLING CYCLE (DAYS)" dataDxfId="1211"/>
    <tableColumn id="9" xr3:uid="{E1170789-205D-4830-BE5B-17C0170D74B5}" name="BILLING CYCLE RENT" dataDxfId="1210">
      <calculatedColumnFormula>IF(G3&lt;&gt;"",(J3/G3),"")</calculatedColumnFormula>
    </tableColumn>
    <tableColumn id="13" xr3:uid="{951C44CA-1F30-45BF-9D14-B737E33D6A7E}" name="TOTAL" dataDxfId="1209"/>
    <tableColumn id="14" xr3:uid="{EAC41490-3BDF-4FDC-9C35-94525BA1ECF4}" name="VENDOR" dataDxfId="1208"/>
    <tableColumn id="15" xr3:uid="{E6947F0C-3F91-448A-ADD1-866C88DD9178}" name="CALLED OFF VIA" dataDxfId="1207"/>
    <tableColumn id="16" xr3:uid="{E94ED625-01C6-4771-ACE9-0B77F9514991}" name="CALL OFF REQUESTED BY/DATE" dataDxfId="1206"/>
    <tableColumn id="19" xr3:uid="{5C5B90DA-BA9B-47EF-B871-5987E96E703D}" name="COMPLETE" dataDxfId="1205"/>
    <tableColumn id="20" xr3:uid="{DD5CCF46-B545-49FD-A7F1-9E7BEC07D2D2}" name="VENDOR CONTACT/EMAIL" dataDxfId="1204"/>
  </tableColumns>
  <tableStyleInfo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26A07F25-48E9-4768-9DC5-A8838EF80A74}" name="List1_2196" displayName="List1_2196" ref="B2:O30" insertRowShift="1" totalsRowShown="0" headerRowDxfId="1201" dataDxfId="1199" headerRowBorderDxfId="1200" tableBorderDxfId="1198" totalsRowBorderDxfId="1197">
  <sortState xmlns:xlrd2="http://schemas.microsoft.com/office/spreadsheetml/2017/richdata2" ref="B3:O30">
    <sortCondition ref="K3:K30"/>
  </sortState>
  <tableColumns count="14">
    <tableColumn id="2" xr3:uid="{3FB1FE65-8AF3-4DB9-9958-FA52D2A61821}" name="EQUIPMENT DESCRIPTION" dataDxfId="1196"/>
    <tableColumn id="3" xr3:uid="{52B626D7-9001-4787-96DF-E700828FE4A4}" name="EQUIPMENT #" dataDxfId="1195"/>
    <tableColumn id="4" xr3:uid="{321307CF-0FA0-4204-8D4E-4F19B99EB9B3}" name="P.O. " dataDxfId="1194"/>
    <tableColumn id="5" xr3:uid="{7D9DB18C-3CA1-44E8-B840-BDACDB35DCD1}" name="START DATE" dataDxfId="1193"/>
    <tableColumn id="6" xr3:uid="{4690B4B8-B652-48DB-A53E-81FF06267BD8}" name="PROJECTED FINISH DATE" dataDxfId="1192">
      <calculatedColumnFormula>IF(E3&lt;&gt;"",E3+(G3*H3),"")</calculatedColumnFormula>
    </tableColumn>
    <tableColumn id="7" xr3:uid="{61569EAC-5B2B-4A45-9630-250D06787595}" name="DURATION" dataDxfId="1191"/>
    <tableColumn id="8" xr3:uid="{ACE8B851-04E5-4A8F-91F9-9EB372D1D70D}" name="BILLING CYCLE (DAYS)" dataDxfId="1190"/>
    <tableColumn id="9" xr3:uid="{ECBAE592-6AB5-4973-AF49-DC95B9D80F01}" name="BILLING CYCLE RENT" dataDxfId="1189">
      <calculatedColumnFormula>IF(G3&lt;&gt;"",(J3/G3),"")</calculatedColumnFormula>
    </tableColumn>
    <tableColumn id="13" xr3:uid="{5D9DED81-F213-41E6-85CC-1A47EF5D5075}" name="TOTAL" dataDxfId="1188"/>
    <tableColumn id="14" xr3:uid="{84D893D2-33E1-451F-A017-F90CEDCE663A}" name="VENDOR" dataDxfId="1187"/>
    <tableColumn id="15" xr3:uid="{F4AD4FE5-E9F4-4BB3-9F46-AEA96CE12652}" name="CALLED OFF VIA" dataDxfId="1186"/>
    <tableColumn id="16" xr3:uid="{1A30D706-1F9E-47A8-887B-F9BBBF3DDD38}" name="CALL OFF REQUESTED BY/DATE" dataDxfId="1185"/>
    <tableColumn id="19" xr3:uid="{B004F6D9-0001-4786-8A76-9BD4206FCA86}" name="COMPLETE" dataDxfId="1184"/>
    <tableColumn id="20" xr3:uid="{2A210903-4C4E-4F38-96A6-2E1C9DBDC4DD}" name="VENDOR CONTACT/EMAIL" dataDxfId="1183"/>
  </tableColumns>
  <tableStyleInfo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F840B1D1-3D30-49F9-A3BC-C2AF23BBA5A9}" name="List1_2166" displayName="List1_2166" ref="B2:O57" insertRowShift="1" totalsRowShown="0" headerRowDxfId="1178" dataDxfId="1176" headerRowBorderDxfId="1177" tableBorderDxfId="1175" totalsRowBorderDxfId="1174">
  <autoFilter ref="B2:O57" xr:uid="{2A7F251B-6326-409E-9DFB-1714258FE70F}"/>
  <sortState xmlns:xlrd2="http://schemas.microsoft.com/office/spreadsheetml/2017/richdata2" ref="B3:O57">
    <sortCondition sortBy="cellColor" ref="K3:K57" dxfId="1173"/>
  </sortState>
  <tableColumns count="14">
    <tableColumn id="2" xr3:uid="{41655F72-1783-4551-90A1-230F3D7332F2}" name="EQUIPMENT DESCRIPTION" dataDxfId="1172"/>
    <tableColumn id="3" xr3:uid="{CE581FCD-523F-4C27-822D-CB08926A1B65}" name="EQUIPMENT #" dataDxfId="1171"/>
    <tableColumn id="4" xr3:uid="{2B0D530D-641B-4BE8-989E-FFDA1CF73CB9}" name="P.O. " dataDxfId="1170"/>
    <tableColumn id="5" xr3:uid="{171377EA-7B9A-4BCC-8680-EB375F4BC213}" name="START DATE" dataDxfId="1169"/>
    <tableColumn id="6" xr3:uid="{C836E68C-1E7A-4D41-82D5-D9DD6B1997FC}" name="PROJECTED FINISH DATE" dataDxfId="1168">
      <calculatedColumnFormula>IF(E3&lt;&gt;"",E3+(G3*H3),"")</calculatedColumnFormula>
    </tableColumn>
    <tableColumn id="7" xr3:uid="{2DA271B6-EC54-4082-8BC0-BC4D344FA9E0}" name="DURATION" dataDxfId="1167"/>
    <tableColumn id="8" xr3:uid="{09629698-153E-4086-A630-53BB36DB0A39}" name="BILLING CYCLE (DAYS)" dataDxfId="1166"/>
    <tableColumn id="9" xr3:uid="{FD99CE27-8B22-4A9F-9AE7-628FBE4CEB34}" name="BILLING CYCLE RENT" dataDxfId="1165">
      <calculatedColumnFormula>IF(G3&lt;&gt;"",(J3/G3),"")</calculatedColumnFormula>
    </tableColumn>
    <tableColumn id="13" xr3:uid="{B8E285DD-6C9D-4F46-AD23-26747B08856A}" name="TOTAL" dataDxfId="1164"/>
    <tableColumn id="14" xr3:uid="{AA13FC40-20A7-410D-8DDF-7A8B889F189C}" name="RETURN  CONFIRMATION NUMBER, DATE, CONTACT" dataDxfId="1163"/>
    <tableColumn id="15" xr3:uid="{93789848-BA31-4494-8CB4-9FA844975DB8}" name="VENDOR" dataDxfId="1162"/>
    <tableColumn id="16" xr3:uid="{79E180C3-1234-4759-B00B-F1B9643CED40}" name="CONTACT" dataDxfId="1161"/>
    <tableColumn id="19" xr3:uid="{69695DA1-0D5F-4173-AA44-04F0E70540DD}" name="COMPLETE" dataDxfId="1160"/>
    <tableColumn id="20" xr3:uid="{561F7870-06AB-4552-B8E6-4C6FB57C1186}" name="EMAIL" dataDxfId="1159"/>
  </tableColumns>
  <tableStyleInfo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2C71D89A-E9D3-4AE7-93F0-A4F2FAB39773}" name="List1_2186" displayName="List1_2186" ref="B2:Q30" insertRowShift="1" totalsRowShown="0" headerRowDxfId="1156" dataDxfId="1154" headerRowBorderDxfId="1155" tableBorderDxfId="1153" totalsRowBorderDxfId="1152">
  <sortState xmlns:xlrd2="http://schemas.microsoft.com/office/spreadsheetml/2017/richdata2" ref="B3:Q30">
    <sortCondition ref="K3:K30"/>
  </sortState>
  <tableColumns count="16">
    <tableColumn id="2" xr3:uid="{0C817AA7-7F11-4F0E-8830-3EFC2B62D91B}" name="EQUIPMENT DESCRIPTION" dataDxfId="1151"/>
    <tableColumn id="3" xr3:uid="{7D2ADCB9-D587-4E34-B6A5-859646D032D0}" name="EQUIPMENT #" dataDxfId="1150"/>
    <tableColumn id="4" xr3:uid="{730194CF-5826-4F6A-A682-9BAE9C0D7EF6}" name="P.O. " dataDxfId="1149"/>
    <tableColumn id="5" xr3:uid="{7AD21D2F-9012-44A0-A66F-107EE19F9528}" name="START DATE" dataDxfId="1148"/>
    <tableColumn id="6" xr3:uid="{706C1B35-719A-42FF-A93C-7301A68927CC}" name="PROJECTED FINISH DATE" dataDxfId="1147">
      <calculatedColumnFormula>IF(E3&lt;&gt;"",E3+(G3*H3),"")</calculatedColumnFormula>
    </tableColumn>
    <tableColumn id="7" xr3:uid="{DB3C3601-E010-4033-A96E-08A8DD369BEB}" name="DURATION" dataDxfId="1146"/>
    <tableColumn id="8" xr3:uid="{8F6323A8-2E94-4EF3-AD42-DE7CCAD65F81}" name="BILLING CYCLE (DAYS)" dataDxfId="1145"/>
    <tableColumn id="9" xr3:uid="{4D7889E1-B87F-4E3A-B183-F50CDEB3A4C3}" name="BILLING CYCLE RENT" dataDxfId="1144">
      <calculatedColumnFormula>IF(G3&lt;&gt;"",(J3/G3),"")</calculatedColumnFormula>
    </tableColumn>
    <tableColumn id="13" xr3:uid="{D8BE438A-71FA-4A82-9167-EB0D80D41F95}" name="TOTAL" dataDxfId="1143"/>
    <tableColumn id="14" xr3:uid="{1C9BEC13-EEC6-4A42-90FE-8BAC8F075B7B}" name="VENDOR" dataDxfId="1142"/>
    <tableColumn id="15" xr3:uid="{E47DFD7C-B5BF-4385-8EED-C1CA980C9120}" name="CALLED OFF VIA" dataDxfId="1141"/>
    <tableColumn id="16" xr3:uid="{1C1C113A-F8AC-4810-9F31-57C248136CE3}" name="CALL OFF REQUESTED BY/DATE" dataDxfId="1140"/>
    <tableColumn id="17" xr3:uid="{0377EE34-8F85-485C-9F15-6DA1A6E9715B}" name="BUSINESS #" dataDxfId="1139"/>
    <tableColumn id="18" xr3:uid="{C6FE1F3C-4423-49B8-B8C5-1D3116B7F5A6}" name="MOBILE #" dataDxfId="1138"/>
    <tableColumn id="19" xr3:uid="{73779FB7-F514-4302-999C-ECC9B9A6B4C9}" name="COMPLETE" dataDxfId="1137"/>
    <tableColumn id="20" xr3:uid="{42081963-4D46-42D3-9E69-8CB1E1BF374A}" name="VENDOR CONTACT/EMAIL" dataDxfId="1136"/>
  </tableColumns>
  <tableStyleInfo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CD57E8F-A39F-45C6-B7B5-8EF74EC72845}" name="List1_2173" displayName="List1_2173" ref="B2:P30" insertRowShift="1" totalsRowShown="0" headerRowDxfId="1133" dataDxfId="1131" headerRowBorderDxfId="1132" tableBorderDxfId="1130" totalsRowBorderDxfId="1129">
  <tableColumns count="15">
    <tableColumn id="2" xr3:uid="{59AC5E5C-3711-46E5-B323-6C25C945C6AD}" name="EQUIPMENT DESCRIPTION" dataDxfId="1128"/>
    <tableColumn id="3" xr3:uid="{F6E2FFD7-9B39-4C82-A779-49493D5A9C69}" name="EQUIPMENT #" dataDxfId="1127"/>
    <tableColumn id="4" xr3:uid="{0316F890-4926-42FB-9A52-4B398DF78339}" name="P.O. " dataDxfId="1126"/>
    <tableColumn id="5" xr3:uid="{82118809-74A3-4CE6-B21B-8738AF568591}" name="START DATE" dataDxfId="1125"/>
    <tableColumn id="6" xr3:uid="{62FB18A4-D8E0-4715-A4A1-7BA5B0BB5808}" name="PROJECTED FINISH DATE" dataDxfId="1124">
      <calculatedColumnFormula>IF(E3&lt;&gt;"",E3+(G3*H3),"")</calculatedColumnFormula>
    </tableColumn>
    <tableColumn id="7" xr3:uid="{EFF997A3-F3FF-47D3-A051-BD8B73B6DC2B}" name="DURATION" dataDxfId="1123"/>
    <tableColumn id="8" xr3:uid="{CCC33719-362C-478D-AF60-78E5AA36092F}" name="BILLING CYCLE (DAYS)" dataDxfId="1122"/>
    <tableColumn id="9" xr3:uid="{98967C8F-0E1E-4CCF-AA0B-B08E33735F99}" name="BILLING CYCLE RENT" dataDxfId="1121">
      <calculatedColumnFormula>IF(G3&lt;&gt;"",(J3/G3),"")</calculatedColumnFormula>
    </tableColumn>
    <tableColumn id="13" xr3:uid="{14E6686D-A8A1-4E97-84AF-7C21DB94AD39}" name="TOTAL" dataDxfId="1120"/>
    <tableColumn id="1" xr3:uid="{90F3776D-A13E-4746-94FA-08C839B78D1D}" name="PICKUP #" dataDxfId="1119"/>
    <tableColumn id="14" xr3:uid="{19F86A53-2B27-4975-BD2C-81C1EB8968D2}" name="RETURN  CONFIRMATION NUMBER, DATE, CONTACT" dataDxfId="1118"/>
    <tableColumn id="15" xr3:uid="{94E8CC41-5741-4A90-928A-9A1D30FDF664}" name="VENDOR" dataDxfId="1117"/>
    <tableColumn id="16" xr3:uid="{EC97F93B-1B37-400D-9A95-61463B0D32F5}" name="CONTACT" dataDxfId="1116"/>
    <tableColumn id="19" xr3:uid="{EC2F06AE-EF20-4C0A-AC7F-1528BC05F0B9}" name="COMPLETE" dataDxfId="1115"/>
    <tableColumn id="20" xr3:uid="{B1539EA7-A06E-438E-B735-DAF0901F3933}" name="EMAIL" dataDxfId="1114"/>
  </tableColumns>
  <tableStyleInfo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64FABC4F-045F-45A8-BF12-F2DA93A83C9D}" name="List1_2192" displayName="List1_2192" ref="B2:P30" insertRowShift="1" totalsRowShown="0" headerRowDxfId="1111" dataDxfId="1109" headerRowBorderDxfId="1110" tableBorderDxfId="1108" totalsRowBorderDxfId="1107">
  <sortState xmlns:xlrd2="http://schemas.microsoft.com/office/spreadsheetml/2017/richdata2" ref="B3:P30">
    <sortCondition ref="K3:K30"/>
  </sortState>
  <tableColumns count="15">
    <tableColumn id="2" xr3:uid="{682F916F-04C2-474D-AA28-9AE5A6AC38DF}" name="EQUIPMENT DESCRIPTION" dataDxfId="1106"/>
    <tableColumn id="3" xr3:uid="{3DA53A69-453B-4ECF-98AF-19E744EADE06}" name="EQUIPMENT #" dataDxfId="1105"/>
    <tableColumn id="4" xr3:uid="{23A33D28-D4D1-4DC3-A8E2-FB5627A74DC0}" name="P.O. " dataDxfId="1104"/>
    <tableColumn id="5" xr3:uid="{72EEBE5B-91E7-47B1-A272-DA428909B36A}" name="START DATE" dataDxfId="1103"/>
    <tableColumn id="6" xr3:uid="{BA49B4D6-895A-4C9E-9A52-B7F7F46D943A}" name="PROJECTED FINISH DATE" dataDxfId="1102">
      <calculatedColumnFormula>IF(E3&lt;&gt;"",E3+(G3*H3),"")</calculatedColumnFormula>
    </tableColumn>
    <tableColumn id="7" xr3:uid="{EF3C0D9A-BB52-4C99-82A4-1DDD1733B353}" name="DURATION" dataDxfId="1101"/>
    <tableColumn id="8" xr3:uid="{6F352176-92C2-4926-ACEA-BD00A89BCC88}" name="BILLING CYCLE (DAYS)" dataDxfId="1100"/>
    <tableColumn id="9" xr3:uid="{5DD277C4-8E0F-4FEC-B3EA-D1894C62DDB9}" name="BILLING CYCLE RENT" dataDxfId="1099">
      <calculatedColumnFormula>IF(G3&lt;&gt;"",(J3/G3),"")</calculatedColumnFormula>
    </tableColumn>
    <tableColumn id="13" xr3:uid="{F07FE0E3-8096-4160-AC52-AFE63ABD8329}" name="TOTAL" dataDxfId="1098"/>
    <tableColumn id="14" xr3:uid="{194DB872-D28B-4149-ACB0-1FC08748BE5F}" name="VENDOR" dataDxfId="1097"/>
    <tableColumn id="1" xr3:uid="{B7F4C477-3694-4B26-B758-F92458483D2D}" name="PICKUP #" dataDxfId="1096"/>
    <tableColumn id="15" xr3:uid="{90A3A86F-4E35-4FD6-8C1E-732DEF5E1FCF}" name="CALLED OFF VIA" dataDxfId="1095"/>
    <tableColumn id="16" xr3:uid="{EDE570D4-9994-4200-BBA5-91B17910B4D3}" name="CALL OFF REQUESTED BY/DATE" dataDxfId="1094"/>
    <tableColumn id="19" xr3:uid="{42E11804-F487-4AF2-BEBC-5A23BA10A048}" name="COMPLETE" dataDxfId="1093"/>
    <tableColumn id="20" xr3:uid="{ABB573C4-C66E-4189-8348-FFB711696566}" name="VENDOR CONTACT/EMAIL" dataDxfId="1092"/>
  </tableColumns>
  <tableStyleInfo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CA7912D7-DC22-4705-9E23-EAE9205BB41F}" name="List1_2199" displayName="List1_2199" ref="B2:P30" insertRowShift="1" totalsRowShown="0" headerRowDxfId="1089" dataDxfId="1087" headerRowBorderDxfId="1088" tableBorderDxfId="1086" totalsRowBorderDxfId="1085">
  <sortState xmlns:xlrd2="http://schemas.microsoft.com/office/spreadsheetml/2017/richdata2" ref="B3:P30">
    <sortCondition ref="K3:K30"/>
  </sortState>
  <tableColumns count="15">
    <tableColumn id="2" xr3:uid="{57ABEFB3-38A9-4F32-9B9B-C8A248CE66BD}" name="EQUIPMENT DESCRIPTION" dataDxfId="1084"/>
    <tableColumn id="3" xr3:uid="{66C966A9-DB69-4A37-9ED2-7BA14F93E8DF}" name="EQUIPMENT #" dataDxfId="1083"/>
    <tableColumn id="4" xr3:uid="{5A8DC74C-90D5-4A1D-A370-527D61EA4D9F}" name="P.O. " dataDxfId="1082"/>
    <tableColumn id="5" xr3:uid="{1021AEE4-6B23-4EAA-A716-830F13F5C8B2}" name="START DATE" dataDxfId="1081"/>
    <tableColumn id="6" xr3:uid="{B5082169-D846-4441-AF3D-6683611DF2C5}" name="PROJECTED FINISH DATE" dataDxfId="1080">
      <calculatedColumnFormula>IF(E3&lt;&gt;"",E3+(G3*H3),"")</calculatedColumnFormula>
    </tableColumn>
    <tableColumn id="7" xr3:uid="{0C22F2A0-DF72-4A56-83A8-76D5F0880084}" name="DURATION" dataDxfId="1079"/>
    <tableColumn id="8" xr3:uid="{5582C40E-94EF-496A-BE91-96F75FD63B39}" name="BILLING CYCLE (DAYS)" dataDxfId="1078"/>
    <tableColumn id="9" xr3:uid="{534851C6-83BB-4E6F-80AE-7F8F6C891794}" name="BILLING CYCLE RENT" dataDxfId="1077">
      <calculatedColumnFormula>IF(G3&lt;&gt;"",(J3/G3),"")</calculatedColumnFormula>
    </tableColumn>
    <tableColumn id="13" xr3:uid="{D74E8BA9-078B-44B4-8626-7D43FF800CBF}" name="TOTAL" dataDxfId="1076"/>
    <tableColumn id="14" xr3:uid="{BA7CE803-EE8C-4FD6-A604-F9BF949A3A39}" name="VENDOR" dataDxfId="1075"/>
    <tableColumn id="1" xr3:uid="{2175E815-3B9E-4103-847B-F40F3E7E980A}" name="PICKUP #" dataDxfId="1074"/>
    <tableColumn id="15" xr3:uid="{3A7790E3-4165-4898-96A6-BC4CAAA99FDA}" name="CALLED OFF VIA" dataDxfId="1073"/>
    <tableColumn id="16" xr3:uid="{D120DF45-FAF3-44EF-A1B6-F87FBF114BA1}" name="CALL OFF REQUESTED BY/DATE" dataDxfId="1072"/>
    <tableColumn id="19" xr3:uid="{999E0229-265F-4E1C-8100-93157391B44E}" name="COMPLETE" dataDxfId="1071"/>
    <tableColumn id="20" xr3:uid="{7FF50EBB-5DEF-46DC-920B-F7A18EECD76A}" name="VENDOR CONTACT/EMAIL" dataDxfId="1070"/>
  </tableColumns>
  <tableStyleInfo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3A041585-CD76-4227-8D8F-58730DB646DA}" name="List1_21101" displayName="List1_21101" ref="B2:P30" insertRowShift="1" totalsRowShown="0" headerRowDxfId="1067" dataDxfId="1065" headerRowBorderDxfId="1066" tableBorderDxfId="1064" totalsRowBorderDxfId="1063">
  <sortState xmlns:xlrd2="http://schemas.microsoft.com/office/spreadsheetml/2017/richdata2" ref="B3:P30">
    <sortCondition ref="K3:K30"/>
  </sortState>
  <tableColumns count="15">
    <tableColumn id="2" xr3:uid="{26B12F00-751C-4A67-8067-CC77BB98947F}" name="EQUIPMENT DESCRIPTION" dataDxfId="1062"/>
    <tableColumn id="3" xr3:uid="{7CD08E06-E9E1-4E23-9DE2-4D565A7EF4A8}" name="EQUIPMENT #" dataDxfId="1061"/>
    <tableColumn id="4" xr3:uid="{1E32A95C-C07D-4429-9677-1D5E8C98B8AF}" name="P.O. " dataDxfId="1060"/>
    <tableColumn id="5" xr3:uid="{232AD922-D341-4493-A80F-83EC91DCBE9B}" name="START DATE" dataDxfId="1059"/>
    <tableColumn id="6" xr3:uid="{C120D020-79F9-4E0F-A4C9-94368DD97985}" name="PROJECTED FINISH DATE" dataDxfId="1058">
      <calculatedColumnFormula>IF(E3&lt;&gt;"",E3+(G3*H3),"")</calculatedColumnFormula>
    </tableColumn>
    <tableColumn id="7" xr3:uid="{50182E1D-8A98-45D9-BD5F-677864CD9F43}" name="DURATION" dataDxfId="1057"/>
    <tableColumn id="8" xr3:uid="{E3A9C212-8B6B-4587-AA28-FFF076557A1C}" name="BILLING CYCLE (DAYS)" dataDxfId="1056"/>
    <tableColumn id="9" xr3:uid="{5E9E8D7D-90B0-4FE4-8690-A30D28188C55}" name="BILLING CYCLE RENT" dataDxfId="1055">
      <calculatedColumnFormula>IF(G3&lt;&gt;"",(J3/G3),"")</calculatedColumnFormula>
    </tableColumn>
    <tableColumn id="13" xr3:uid="{F943D449-EA58-4247-BF68-247093118FE8}" name="TOTAL" dataDxfId="1054"/>
    <tableColumn id="14" xr3:uid="{D3DAC7C1-38B1-405B-A85C-BEC90A42552E}" name="VENDOR" dataDxfId="1053"/>
    <tableColumn id="1" xr3:uid="{578A7854-ABE4-457D-B3AD-02B145DC0117}" name="PICKUP #" dataDxfId="1052"/>
    <tableColumn id="15" xr3:uid="{6051E200-5AB3-443E-AA4E-67784970AC75}" name="CALLED OFF VIA" dataDxfId="1051"/>
    <tableColumn id="16" xr3:uid="{88A8D87F-046A-4FCC-A26B-56CED04D0299}" name="CALL OFF REQUESTED BY/DATE" dataDxfId="1050"/>
    <tableColumn id="19" xr3:uid="{2DC512C6-DA48-4077-ACB0-13CF9E52B496}" name="COMPLETE" dataDxfId="1049"/>
    <tableColumn id="20" xr3:uid="{84171A11-A534-4B2F-97EF-181D846F0760}" name="VENDOR CONTACT/EMAIL" dataDxfId="1048"/>
  </tableColumns>
  <tableStyleInfo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27956AEF-E16F-4C85-BA13-99C88AB2A008}" name="List1_21103" displayName="List1_21103" ref="B2:P30" insertRowShift="1" totalsRowShown="0" headerRowDxfId="1043" dataDxfId="1041" headerRowBorderDxfId="1042" tableBorderDxfId="1040" totalsRowBorderDxfId="1039">
  <sortState xmlns:xlrd2="http://schemas.microsoft.com/office/spreadsheetml/2017/richdata2" ref="B3:P30">
    <sortCondition ref="K3:K30"/>
  </sortState>
  <tableColumns count="15">
    <tableColumn id="2" xr3:uid="{F539360F-4C44-47D1-98E5-1DFF789BE5EE}" name="EQUIPMENT DESCRIPTION" dataDxfId="1038"/>
    <tableColumn id="3" xr3:uid="{0881C213-912E-46C9-9793-7B02C92E445E}" name="EQUIPMENT #" dataDxfId="1037"/>
    <tableColumn id="4" xr3:uid="{E2FCF162-37C9-46A0-84CE-4A7C8E4EB308}" name="P.O. " dataDxfId="1036"/>
    <tableColumn id="5" xr3:uid="{66F12498-3B36-4B75-9CD4-87BDBF258AB2}" name="START DATE" dataDxfId="1035"/>
    <tableColumn id="6" xr3:uid="{31927C91-0D1C-4B24-BC01-1B16E50266B3}" name="PROJECTED FINISH DATE" dataDxfId="1034">
      <calculatedColumnFormula>IF(E3&lt;&gt;"",E3+(G3*H3),"")</calculatedColumnFormula>
    </tableColumn>
    <tableColumn id="7" xr3:uid="{5F996D0C-5688-4A0C-BE0C-C11A5A35E582}" name="DURATION" dataDxfId="1033"/>
    <tableColumn id="8" xr3:uid="{6CFD19A1-0131-4699-840E-330AEFEE632C}" name="BILLING CYCLE (DAYS)" dataDxfId="1032"/>
    <tableColumn id="9" xr3:uid="{784FFD74-FA57-4360-B4B6-6C47D3EABE03}" name="BILLING CYCLE RENT" dataDxfId="1031">
      <calculatedColumnFormula>IF(G3&lt;&gt;"",(J3/G3),"")</calculatedColumnFormula>
    </tableColumn>
    <tableColumn id="13" xr3:uid="{C7E5186B-ECAC-4B52-BB59-7089C565F74E}" name="TOTAL" dataDxfId="1030"/>
    <tableColumn id="14" xr3:uid="{BC651E78-B81B-404A-90D5-684C623413B1}" name="VENDOR" dataDxfId="1029"/>
    <tableColumn id="1" xr3:uid="{57393131-EFEF-4AEA-A16F-1D070D5A0626}" name="PICKUP #" dataDxfId="1028"/>
    <tableColumn id="15" xr3:uid="{B4B8D387-CFFD-4F39-B86D-E9A51754DF8C}" name="CALLED OFF VIA" dataDxfId="1027"/>
    <tableColumn id="16" xr3:uid="{243A266C-A007-413E-B11E-0F184BC81C04}" name="CALL OFF REQUESTED BY/DATE" dataDxfId="1026"/>
    <tableColumn id="19" xr3:uid="{404A55E6-F717-479C-B917-BC13AB6DC912}" name="COMPLETE" dataDxfId="1025"/>
    <tableColumn id="20" xr3:uid="{99658D72-1C54-4BEA-93B0-91D280175D0F}" name="VENDOR CONTACT/EMAIL" dataDxfId="1024"/>
  </tableColumns>
  <tableStyleInfo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7B86F5DA-E50D-4308-8069-A77A06C5E7FF}" name="List1_21105" displayName="List1_21105" ref="B2:P30" insertRowShift="1" totalsRowShown="0" headerRowDxfId="1011" dataDxfId="1009" headerRowBorderDxfId="1010" tableBorderDxfId="1008" totalsRowBorderDxfId="1007">
  <autoFilter ref="B2:P30" xr:uid="{7B86F5DA-E50D-4308-8069-A77A06C5E7FF}"/>
  <sortState xmlns:xlrd2="http://schemas.microsoft.com/office/spreadsheetml/2017/richdata2" ref="B3:P30">
    <sortCondition sortBy="cellColor" ref="D3:D30" dxfId="1006"/>
  </sortState>
  <tableColumns count="15">
    <tableColumn id="2" xr3:uid="{60B94EFB-7BB6-4899-9B53-AAF6628963AA}" name="EQUIPMENT DESCRIPTION" dataDxfId="1005"/>
    <tableColumn id="3" xr3:uid="{6A005309-F1DD-4775-AF69-530B99DA6EFE}" name="EQUIPMENT #" dataDxfId="1004"/>
    <tableColumn id="4" xr3:uid="{A8679D72-7481-46BA-B00D-15561C23CFB2}" name="P.O. " dataDxfId="1003"/>
    <tableColumn id="5" xr3:uid="{92990B8C-3B96-43DB-B2AC-B24AF9C6D717}" name="START DATE" dataDxfId="1002"/>
    <tableColumn id="6" xr3:uid="{AA9AF4AE-C735-437C-BD7B-EC80C82B6D72}" name="PROJECTED FINISH DATE" dataDxfId="1001">
      <calculatedColumnFormula>IF(E3&lt;&gt;"",E3+(G3*H3),"")</calculatedColumnFormula>
    </tableColumn>
    <tableColumn id="7" xr3:uid="{2383549E-58B4-4A7A-B4CB-1F7BABE3199F}" name="DURATION" dataDxfId="1000"/>
    <tableColumn id="8" xr3:uid="{7979E59C-AC88-4CCA-8C26-5F7CCC176F16}" name="BILLING CYCLE (DAYS)" dataDxfId="999"/>
    <tableColumn id="9" xr3:uid="{039BE3FC-EA97-41EC-9048-D7126CB92A70}" name="BILLING CYCLE RENT" dataDxfId="998">
      <calculatedColumnFormula>IF(G3&lt;&gt;"",(J3/G3),"")</calculatedColumnFormula>
    </tableColumn>
    <tableColumn id="13" xr3:uid="{33EAC68B-D04C-4E95-8EBC-E94973E1A5D6}" name="TOTAL" dataDxfId="997"/>
    <tableColumn id="14" xr3:uid="{6052C413-76DE-4A18-9AC2-1C912014EC26}" name="VENDOR" dataDxfId="996"/>
    <tableColumn id="1" xr3:uid="{13075AD3-57E9-4D35-824A-0C1B1F620BF4}" name="PICKUP #" dataDxfId="995"/>
    <tableColumn id="15" xr3:uid="{F322699B-2164-4497-9BFB-29DCDB99DCD6}" name="CALLED OFF VIA" dataDxfId="994"/>
    <tableColumn id="16" xr3:uid="{7D087E1F-7261-446C-B7AD-AB7DD93649A7}" name="CALL OFF REQUESTED BY/DATE" dataDxfId="993"/>
    <tableColumn id="19" xr3:uid="{71B00ED4-A870-4A29-ACE9-E22EAEC845BC}" name="COMPLETE" dataDxfId="992"/>
    <tableColumn id="20" xr3:uid="{56051356-5690-4F93-AC50-70A177B6D202}" name="VENDOR CONTACT/EMAIL" dataDxfId="991"/>
  </tableColumns>
  <tableStyleInfo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3BC55D5E-00EB-4F4A-9ACF-E1EC07C6BAFD}" name="List1_21100" displayName="List1_21100" ref="B2:P30" insertRowShift="1" totalsRowShown="0" headerRowDxfId="988" dataDxfId="986" headerRowBorderDxfId="987" tableBorderDxfId="985" totalsRowBorderDxfId="984">
  <autoFilter ref="B2:P30" xr:uid="{3BC55D5E-00EB-4F4A-9ACF-E1EC07C6BAFD}"/>
  <sortState xmlns:xlrd2="http://schemas.microsoft.com/office/spreadsheetml/2017/richdata2" ref="B3:P30">
    <sortCondition sortBy="cellColor" ref="D3:D30" dxfId="983"/>
  </sortState>
  <tableColumns count="15">
    <tableColumn id="2" xr3:uid="{6E03CA86-3AE7-47EC-8629-21A025F5C78D}" name="EQUIPMENT DESCRIPTION" dataDxfId="982"/>
    <tableColumn id="3" xr3:uid="{156502CF-46BE-448A-8263-3C6F19D32CE3}" name="EQUIPMENT #" dataDxfId="981"/>
    <tableColumn id="4" xr3:uid="{C73688FF-86B4-4A6C-B46C-766709A6CF46}" name="P.O. " dataDxfId="980"/>
    <tableColumn id="5" xr3:uid="{CB5FA3D1-C25B-426D-B7BB-624A7C79AAE0}" name="START DATE" dataDxfId="979"/>
    <tableColumn id="6" xr3:uid="{24895617-CE7C-4BEA-850F-1BC5412DFE85}" name="PROJECTED FINISH DATE" dataDxfId="978">
      <calculatedColumnFormula>IF(E3&lt;&gt;"",E3+(G3*H3),"")</calculatedColumnFormula>
    </tableColumn>
    <tableColumn id="7" xr3:uid="{FB2FD678-216C-4A60-9820-35FD3FB1BE8D}" name="DURATION" dataDxfId="977"/>
    <tableColumn id="8" xr3:uid="{0C49DD40-87A4-4B49-97B6-2EF63CC74BAA}" name="BILLING CYCLE (DAYS)" dataDxfId="976"/>
    <tableColumn id="9" xr3:uid="{F076A17E-4362-49CD-89B2-4465A491A6F8}" name="BILLING CYCLE RENT" dataDxfId="975">
      <calculatedColumnFormula>IF(G3&lt;&gt;"",(J3/G3),"")</calculatedColumnFormula>
    </tableColumn>
    <tableColumn id="13" xr3:uid="{06CF5FC9-9E2E-4257-BF7D-845F332C7A3D}" name="TOTAL" dataDxfId="974"/>
    <tableColumn id="14" xr3:uid="{DCA2BEDB-582E-458A-8B15-4A5A811D33FA}" name="VENDOR" dataDxfId="973"/>
    <tableColumn id="1" xr3:uid="{7D71C95A-65BA-4F26-A536-02F18B043F7B}" name="PICKUP #" dataDxfId="972"/>
    <tableColumn id="15" xr3:uid="{E5A3E84D-9FEC-46FD-AB2D-85BB82B52155}" name="CALLED OFF VIA" dataDxfId="971"/>
    <tableColumn id="16" xr3:uid="{0D58684D-A4BB-4837-AAF3-87CF38AE8A05}" name="CALL OFF REQUESTED BY/DATE" dataDxfId="970"/>
    <tableColumn id="19" xr3:uid="{99D7A98D-E245-4F19-82C6-A4E6F5012BF2}" name="COMPLETE" dataDxfId="969"/>
    <tableColumn id="20" xr3:uid="{FC4ECB50-0AF8-4CC9-A8EA-3FA8C2F66FC6}" name="VENDOR CONTACT/EMAIL" dataDxfId="968"/>
  </tableColumns>
  <tableStyleInfo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DC9E3824-14F4-4912-A7CD-35A8674C6987}" name="List1_21102" displayName="List1_21102" ref="B2:P30" insertRowShift="1" totalsRowShown="0" headerRowDxfId="965" dataDxfId="963" headerRowBorderDxfId="964" tableBorderDxfId="962" totalsRowBorderDxfId="961">
  <sortState xmlns:xlrd2="http://schemas.microsoft.com/office/spreadsheetml/2017/richdata2" ref="B3:P30">
    <sortCondition ref="K3:K30"/>
  </sortState>
  <tableColumns count="15">
    <tableColumn id="2" xr3:uid="{D3A20B49-26CD-4C77-BFB8-D88767FC0E89}" name="EQUIPMENT DESCRIPTION" dataDxfId="960"/>
    <tableColumn id="3" xr3:uid="{FB57B827-62FF-4E74-B66B-82B91C63F600}" name="EQUIPMENT #" dataDxfId="959"/>
    <tableColumn id="4" xr3:uid="{0B77DD68-FA04-4F13-85A5-E49B21694FA9}" name="P.O. " dataDxfId="958"/>
    <tableColumn id="5" xr3:uid="{42048EC3-FD35-4B73-A2B0-10C29036BF36}" name="START DATE" dataDxfId="957"/>
    <tableColumn id="6" xr3:uid="{1DC9E47A-692C-4F30-A5C8-A037EE2A6278}" name="PROJECTED FINISH DATE" dataDxfId="956">
      <calculatedColumnFormula>IF(E3&lt;&gt;"",E3+(G3*H3),"")</calculatedColumnFormula>
    </tableColumn>
    <tableColumn id="7" xr3:uid="{4A5FFA3B-E44F-4EF5-85DE-CA8839A8C324}" name="DURATION" dataDxfId="955"/>
    <tableColumn id="8" xr3:uid="{94D90722-2D6A-424C-A491-B2335F08DBAE}" name="BILLING CYCLE (DAYS)" dataDxfId="954"/>
    <tableColumn id="9" xr3:uid="{4CA48FA0-7D9C-4D4E-BF75-4F0DDFABE6E4}" name="BILLING CYCLE RENT" dataDxfId="953">
      <calculatedColumnFormula>IF(G3&lt;&gt;"",(J3/G3),"")</calculatedColumnFormula>
    </tableColumn>
    <tableColumn id="13" xr3:uid="{3E5D5575-BF15-42C0-92F5-7427588F1CE2}" name="TOTAL" dataDxfId="952"/>
    <tableColumn id="14" xr3:uid="{25354D15-D2AB-4E7D-97A0-3985177479E6}" name="VENDOR" dataDxfId="951"/>
    <tableColumn id="10" xr3:uid="{AE7D467D-D7DA-4B75-88AF-2FB610F80338}" name="PICKUP #" dataDxfId="950"/>
    <tableColumn id="15" xr3:uid="{EC0C1822-4F67-4FB4-B21E-6650955BB585}" name="CALLED OFF VIA" dataDxfId="949"/>
    <tableColumn id="16" xr3:uid="{331D9A2F-21D2-49E2-98F6-662B6E403D05}" name="CALL OFF REQUESTED BY/DATE" dataDxfId="948"/>
    <tableColumn id="19" xr3:uid="{FD4110BD-B0CD-4AF6-8932-0A26E0031B18}" name="COMPLETE" dataDxfId="947"/>
    <tableColumn id="20" xr3:uid="{D3432512-C847-4E6C-91AB-321D0D410445}" name="VENDOR CONTACT/EMAIL" dataDxfId="946"/>
  </tableColumns>
  <tableStyleInfo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6A9066BC-1A72-440D-8BAB-5B8AE397DE82}" name="List1_21107" displayName="List1_21107" ref="B2:P30" insertRowShift="1" totalsRowShown="0" headerRowDxfId="941" dataDxfId="939" headerRowBorderDxfId="940" tableBorderDxfId="938" totalsRowBorderDxfId="937">
  <autoFilter ref="B2:P30" xr:uid="{6A9066BC-1A72-440D-8BAB-5B8AE397DE82}"/>
  <sortState xmlns:xlrd2="http://schemas.microsoft.com/office/spreadsheetml/2017/richdata2" ref="B3:P30">
    <sortCondition sortBy="cellColor" ref="D2" dxfId="936"/>
  </sortState>
  <tableColumns count="15">
    <tableColumn id="2" xr3:uid="{50474A7A-A8B2-4A9E-B736-1EF018015E5F}" name="EQUIPMENT DESCRIPTION" dataDxfId="935"/>
    <tableColumn id="3" xr3:uid="{79E189C8-5C75-4C97-A68E-319769B2BAA1}" name="EQUIPMENT #" dataDxfId="934"/>
    <tableColumn id="4" xr3:uid="{3C44FB23-9353-4E68-83A7-B7BF2EA00C59}" name="P.O. " dataDxfId="933"/>
    <tableColumn id="5" xr3:uid="{6534869B-0197-464F-8F40-5EC2E5E6250D}" name="START DATE" dataDxfId="932"/>
    <tableColumn id="6" xr3:uid="{5FD52899-25A3-4CF5-8456-F7FCC04922E1}" name="PROJECTED FINISH DATE" dataDxfId="931">
      <calculatedColumnFormula>IF(E3&lt;&gt;"",E3+(G3*H3),"")</calculatedColumnFormula>
    </tableColumn>
    <tableColumn id="7" xr3:uid="{EAC77ECE-033C-4AE2-A890-9DFD7DCE20E9}" name="DURATION" dataDxfId="930"/>
    <tableColumn id="8" xr3:uid="{2CD5579C-21C7-4634-802E-8E369482E9DC}" name="BILLING CYCLE (DAYS)" dataDxfId="929"/>
    <tableColumn id="9" xr3:uid="{504AD27F-912E-4439-A4D1-AC6677638E40}" name="BILLING CYCLE RENT" dataDxfId="928">
      <calculatedColumnFormula>IF(G3&lt;&gt;"",(J3/G3),"")</calculatedColumnFormula>
    </tableColumn>
    <tableColumn id="13" xr3:uid="{C3336F3C-2A29-4AF6-916C-87CFCDA27CD6}" name="TOTAL" dataDxfId="927"/>
    <tableColumn id="14" xr3:uid="{BEC63FC7-734B-4D63-A501-431A3CAAE2BA}" name="VENDOR" dataDxfId="926"/>
    <tableColumn id="1" xr3:uid="{DF0C288A-D7B5-4F65-9570-1C5D243DC95B}" name="PICKUP #" dataDxfId="925"/>
    <tableColumn id="15" xr3:uid="{2E12DB24-0672-4D3A-A08E-A87CE183157D}" name="CALLED OFF VIA" dataDxfId="924"/>
    <tableColumn id="16" xr3:uid="{0035CE0B-CADE-46CE-8EB1-E1DFB0F17DF2}" name="CALL OFF REQUESTED BY/DATE" dataDxfId="923"/>
    <tableColumn id="19" xr3:uid="{6A061313-F495-4401-931E-DD34DC28C18B}" name="COMPLETE" dataDxfId="922"/>
    <tableColumn id="20" xr3:uid="{493F7B3D-D4B9-4185-9812-F863E943F5FC}" name="VENDOR CONTACT/EMAIL" dataDxfId="921"/>
  </tableColumns>
  <tableStyleInfo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24F5E2F6-C34E-4F7D-ABB6-088D6D300130}" name="List1_21104" displayName="List1_21104" ref="B2:P30" insertRowShift="1" totalsRowShown="0" headerRowDxfId="916" dataDxfId="914" headerRowBorderDxfId="915" tableBorderDxfId="913" totalsRowBorderDxfId="912">
  <sortState xmlns:xlrd2="http://schemas.microsoft.com/office/spreadsheetml/2017/richdata2" ref="B3:P30">
    <sortCondition ref="K3:K30"/>
  </sortState>
  <tableColumns count="15">
    <tableColumn id="2" xr3:uid="{104F9442-796F-4A9D-9969-68447CD5C3BC}" name="EQUIPMENT DESCRIPTION" dataDxfId="911"/>
    <tableColumn id="3" xr3:uid="{42ACA601-CBDE-41B2-BEEC-769BBC4ACEE2}" name="EQUIPMENT #" dataDxfId="910"/>
    <tableColumn id="4" xr3:uid="{C5ED6111-8A49-4172-BCED-1765CF2EC37D}" name="P.O. " dataDxfId="909"/>
    <tableColumn id="5" xr3:uid="{B317E099-48A1-4AFC-A24A-C9885936169B}" name="START DATE" dataDxfId="908"/>
    <tableColumn id="6" xr3:uid="{4FFDAB59-B702-4621-A22B-994545323341}" name="PROJECTED FINISH DATE" dataDxfId="907">
      <calculatedColumnFormula>IF(E3&lt;&gt;"",E3+(G3*H3),"")</calculatedColumnFormula>
    </tableColumn>
    <tableColumn id="7" xr3:uid="{8A55F0B1-9EE6-4D95-B873-5F9AE7AA11B4}" name="DURATION" dataDxfId="906"/>
    <tableColumn id="8" xr3:uid="{6DA42886-8FD4-4102-9468-4E4764F45356}" name="BILLING CYCLE (DAYS)" dataDxfId="905"/>
    <tableColumn id="9" xr3:uid="{A3C32673-2051-4D15-8B8A-DA807CDCBEF4}" name="BILLING CYCLE RENT" dataDxfId="904">
      <calculatedColumnFormula>IF(G3&lt;&gt;"",(J3/G3),"")</calculatedColumnFormula>
    </tableColumn>
    <tableColumn id="13" xr3:uid="{0A310197-47F1-4FD6-9923-78E97D087D78}" name="TOTAL" dataDxfId="903"/>
    <tableColumn id="14" xr3:uid="{3A30FD5B-7E90-42AF-91E7-55758F3F415A}" name="VENDOR" dataDxfId="902"/>
    <tableColumn id="1" xr3:uid="{7DBC3DE4-55BF-49C0-9EB5-7C969F874BD3}" name="PICKUP #" dataDxfId="901"/>
    <tableColumn id="15" xr3:uid="{12B58283-2372-454D-9106-340A220DFFD1}" name="CALLED OFF VIA" dataDxfId="900"/>
    <tableColumn id="16" xr3:uid="{2C55C92C-52A7-4404-AAD2-D8ABD4B5AAA6}" name="CALL OFF REQUESTED BY/DATE" dataDxfId="899"/>
    <tableColumn id="19" xr3:uid="{1018FA7A-D125-4EEB-BA38-1F04D1A9A954}" name="COMPLETE" dataDxfId="898"/>
    <tableColumn id="20" xr3:uid="{8FFD2E0D-E224-478D-A063-F2B89FD4C69A}" name="VENDOR CONTACT/EMAIL" dataDxfId="897"/>
  </tableColumns>
  <tableStyleInfo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4B7011CB-3F28-4AD4-BB0D-E86B0CCFD3D9}" name="List1_21106" displayName="List1_21106" ref="B2:P32" insertRowShift="1" totalsRowShown="0" headerRowDxfId="892" dataDxfId="890" headerRowBorderDxfId="891" tableBorderDxfId="889" totalsRowBorderDxfId="888">
  <autoFilter ref="B2:P32" xr:uid="{4B7011CB-3F28-4AD4-BB0D-E86B0CCFD3D9}"/>
  <sortState xmlns:xlrd2="http://schemas.microsoft.com/office/spreadsheetml/2017/richdata2" ref="B3:P32">
    <sortCondition sortBy="cellColor" ref="D3:D32" dxfId="887"/>
    <sortCondition ref="D3:D32"/>
  </sortState>
  <tableColumns count="15">
    <tableColumn id="2" xr3:uid="{093C3D29-9833-4F65-B2B1-89D4FB74F48B}" name="EQUIPMENT DESCRIPTION" dataDxfId="886"/>
    <tableColumn id="3" xr3:uid="{E072B5F7-6993-4EC3-9EFC-9878006D0021}" name="EQUIPMENT #" dataDxfId="885"/>
    <tableColumn id="4" xr3:uid="{E9B1AF42-0D73-4449-9296-11E662111635}" name="P.O. " dataDxfId="884"/>
    <tableColumn id="5" xr3:uid="{851223C8-705D-4B89-A68F-604A477488CE}" name="START DATE" dataDxfId="883"/>
    <tableColumn id="6" xr3:uid="{2CA3979D-88BC-445C-824C-4E1163F5829C}" name="PROJECTED FINISH DATE" dataDxfId="882">
      <calculatedColumnFormula>IF(E3&lt;&gt;"",E3+(G3*H3),"")</calculatedColumnFormula>
    </tableColumn>
    <tableColumn id="7" xr3:uid="{0235C150-1DDD-45C7-9163-4D3DB74E8221}" name="DURATION" dataDxfId="881"/>
    <tableColumn id="8" xr3:uid="{17B0A96A-CF81-4F18-8D01-F029FC6496CE}" name="BILLING CYCLE (DAYS)" dataDxfId="880"/>
    <tableColumn id="9" xr3:uid="{FD3D5847-C23B-4B49-819C-7E2A6F31ABF3}" name="BILLING CYCLE RENT" dataDxfId="879">
      <calculatedColumnFormula>IF(G3&lt;&gt;"",(J3/G3),"")</calculatedColumnFormula>
    </tableColumn>
    <tableColumn id="13" xr3:uid="{2C395032-E9A0-43CF-B31B-29BFF9DA4327}" name="TOTAL" dataDxfId="878"/>
    <tableColumn id="14" xr3:uid="{BB61EA6B-F50F-4DF6-83B8-350B6F4E1285}" name="VENDOR" dataDxfId="877"/>
    <tableColumn id="1" xr3:uid="{B60C0DE0-C504-4BBF-8BAA-F48313FED769}" name="PICKUP #" dataDxfId="876"/>
    <tableColumn id="15" xr3:uid="{513D88C1-DA27-4E17-AF0D-E591747F594F}" name="CALLED OFF VIA" dataDxfId="875"/>
    <tableColumn id="16" xr3:uid="{48BA049F-D137-46A9-95FE-D4565CD2467A}" name="CALL OFF REQUESTED BY/DATE" dataDxfId="874"/>
    <tableColumn id="19" xr3:uid="{5030BDD6-AB44-465D-BE1E-E61C872FB14B}" name="COMPLETE" dataDxfId="873"/>
    <tableColumn id="20" xr3:uid="{3390E487-4B48-4049-B244-4246011C0A4E}" name="VENDOR CONTACT/EMAIL" dataDxfId="872"/>
  </tableColumns>
  <tableStyleInfo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D38C47CD-5FD7-499D-90A4-1E3F93399842}" name="List1_21108" displayName="List1_21108" ref="B2:P30" insertRowShift="1" totalsRowShown="0" headerRowDxfId="867" dataDxfId="865" headerRowBorderDxfId="866" tableBorderDxfId="864" totalsRowBorderDxfId="863">
  <sortState xmlns:xlrd2="http://schemas.microsoft.com/office/spreadsheetml/2017/richdata2" ref="B3:P30">
    <sortCondition ref="K3:K30"/>
  </sortState>
  <tableColumns count="15">
    <tableColumn id="2" xr3:uid="{B3EF52D7-6613-440C-B896-774F9CF08ED4}" name="EQUIPMENT DESCRIPTION" dataDxfId="862"/>
    <tableColumn id="3" xr3:uid="{68F3F4E4-F83C-4EAF-90F3-B5DE800DAAF4}" name="EQUIPMENT #" dataDxfId="861"/>
    <tableColumn id="4" xr3:uid="{7243AFDF-D568-4EBA-8BBC-47FB4EE4B1E5}" name="P.O. " dataDxfId="860"/>
    <tableColumn id="5" xr3:uid="{5285469A-5727-4278-B1AF-9D9EF96461A9}" name="START DATE" dataDxfId="859"/>
    <tableColumn id="6" xr3:uid="{520F4C35-4089-4142-B9DC-0FD3B0FC8D81}" name="PROJECTED FINISH DATE" dataDxfId="858">
      <calculatedColumnFormula>IF(E3&lt;&gt;"",E3+(G3*H3),"")</calculatedColumnFormula>
    </tableColumn>
    <tableColumn id="7" xr3:uid="{A4BE959F-9810-40FC-B8C8-FA10C58F5CC0}" name="DURATION" dataDxfId="857"/>
    <tableColumn id="8" xr3:uid="{65A7F543-3465-42DB-BDCA-C38C786502B6}" name="BILLING CYCLE (DAYS)" dataDxfId="856"/>
    <tableColumn id="9" xr3:uid="{27DFB5DF-DD37-405C-BAD3-307BCE070C16}" name="BILLING CYCLE RENT" dataDxfId="855">
      <calculatedColumnFormula>IF(G3&lt;&gt;"",(J3/G3),"")</calculatedColumnFormula>
    </tableColumn>
    <tableColumn id="13" xr3:uid="{075174BA-A997-49F1-8105-832075457322}" name="TOTAL" dataDxfId="854"/>
    <tableColumn id="14" xr3:uid="{E8773403-604D-4DF5-A644-E4893960B5E7}" name="VENDOR" dataDxfId="853"/>
    <tableColumn id="1" xr3:uid="{5A4F7D7D-2CA0-4146-B8DE-EB24E539C532}" name="PICKUP #" dataDxfId="852"/>
    <tableColumn id="15" xr3:uid="{CDD84038-F7B6-477E-96C0-EC44C287D338}" name="CALLED OFF VIA" dataDxfId="851"/>
    <tableColumn id="16" xr3:uid="{A6AB2A95-124D-4E8A-9265-2093EAD04E80}" name="CALL OFF REQUESTED BY/DATE" dataDxfId="850"/>
    <tableColumn id="19" xr3:uid="{021B3793-C2AF-4857-BED2-21031ABC38CF}" name="COMPLETE" dataDxfId="849"/>
    <tableColumn id="20" xr3:uid="{5576C3E4-AC65-46E0-8FDA-39C4B1F6486E}" name="VENDOR CONTACT/EMAIL" dataDxfId="848"/>
  </tableColumns>
  <tableStyleInfo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A104BD46-082F-43B2-BE0E-8EBA5644026C}" name="List1_2168" displayName="List1_2168" ref="B2:O64" insertRowShift="1" totalsRowShown="0" headerRowDxfId="843" dataDxfId="841" headerRowBorderDxfId="842" tableBorderDxfId="840" totalsRowBorderDxfId="839">
  <autoFilter ref="B2:O64" xr:uid="{A104BD46-082F-43B2-BE0E-8EBA5644026C}"/>
  <sortState xmlns:xlrd2="http://schemas.microsoft.com/office/spreadsheetml/2017/richdata2" ref="B3:O64">
    <sortCondition sortBy="cellColor" ref="K3:K64" dxfId="838"/>
  </sortState>
  <tableColumns count="14">
    <tableColumn id="2" xr3:uid="{0655AED2-BBD7-4FE8-AB45-D103A59CB8A9}" name="EQUIPMENT DESCRIPTION" dataDxfId="837"/>
    <tableColumn id="3" xr3:uid="{2801B208-6D90-4A0C-9C0D-F4A3CF632064}" name="EQUIPMENT #" dataDxfId="836"/>
    <tableColumn id="4" xr3:uid="{C13F71D1-FF80-493E-880A-335C8C491419}" name="P.O. " dataDxfId="835"/>
    <tableColumn id="5" xr3:uid="{04CC5790-FB2D-43C4-A8FC-CD3E1DD8B804}" name="START DATE" dataDxfId="834"/>
    <tableColumn id="6" xr3:uid="{EAC63806-9645-4D65-8650-A2FB544476B1}" name="PROJECTED FINISH DATE" dataDxfId="833">
      <calculatedColumnFormula>IF(E3&lt;&gt;"",E3+(G3*H3),"")</calculatedColumnFormula>
    </tableColumn>
    <tableColumn id="7" xr3:uid="{E6F6F4B5-1644-4F53-BD6A-E685E48ADE9E}" name="DURATION" dataDxfId="832"/>
    <tableColumn id="8" xr3:uid="{BB7081E3-2200-4E35-B29E-9C4A1F1981D0}" name="BILLING CYCLE (DAYS)" dataDxfId="831"/>
    <tableColumn id="9" xr3:uid="{4ADA5000-55D9-4F37-A6EC-70CD09E1CD2A}" name="BILLING CYCLE RENT" dataDxfId="830">
      <calculatedColumnFormula>IF(G3&lt;&gt;"",(J3/G3),"")</calculatedColumnFormula>
    </tableColumn>
    <tableColumn id="13" xr3:uid="{80C4517F-91D1-4737-B0F6-632CE698B69D}" name="TOTAL" dataDxfId="829"/>
    <tableColumn id="14" xr3:uid="{291C9538-20CA-40F7-A9BC-6E322D070A80}" name="RETURN  CONFIRMATION NUMBER, DATE, CONTACT" dataDxfId="828"/>
    <tableColumn id="15" xr3:uid="{C907CB9E-9701-488A-9206-74D18C8500F6}" name="VENDOR" dataDxfId="827"/>
    <tableColumn id="16" xr3:uid="{D3867C10-05CC-4B9C-8193-6D622571A629}" name="CONTACT" dataDxfId="826"/>
    <tableColumn id="19" xr3:uid="{13300FC2-61B7-4E93-A567-F7AF31F1CA38}" name="COMPLETE" dataDxfId="825"/>
    <tableColumn id="20" xr3:uid="{3678F7DD-89D9-445C-9713-058D7D747649}" name="EMAIL" dataDxfId="824"/>
  </tableColumns>
  <tableStyleInfo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BA6C0AB7-54BE-42CC-8762-3458BA7AFCD8}" name="List1_2177" displayName="List1_2177" ref="B2:O30" insertRowShift="1" totalsRowShown="0" headerRowDxfId="819" dataDxfId="817" headerRowBorderDxfId="818" tableBorderDxfId="816" totalsRowBorderDxfId="815">
  <tableColumns count="14">
    <tableColumn id="2" xr3:uid="{A5BFF282-2E22-4440-A83A-76AA439D7D61}" name="EQUIPMENT DESCRIPTION" dataDxfId="814"/>
    <tableColumn id="3" xr3:uid="{E63832B8-3D53-4F38-91D2-0D7C6F0E13B0}" name="EQUIPMENT #" dataDxfId="813"/>
    <tableColumn id="4" xr3:uid="{CD4E186E-0661-43D6-A07F-11AC43BFFD2E}" name="P.O. " dataDxfId="812"/>
    <tableColumn id="5" xr3:uid="{3D6F864D-8310-44C4-A5CE-725B1B6BA356}" name="START DATE" dataDxfId="811"/>
    <tableColumn id="6" xr3:uid="{2EB6E056-8242-49E1-ACCD-76018C36E222}" name="PROJECTED FINISH DATE" dataDxfId="810">
      <calculatedColumnFormula>IF(E3&lt;&gt;"",E3+(G3*H3),"")</calculatedColumnFormula>
    </tableColumn>
    <tableColumn id="7" xr3:uid="{A6388B69-032A-49B3-A922-F90855CC28A4}" name="DURATION" dataDxfId="809"/>
    <tableColumn id="8" xr3:uid="{19FF5D1F-EBD6-4179-AA82-71547E948392}" name="BILLING CYCLE (DAYS)" dataDxfId="808"/>
    <tableColumn id="9" xr3:uid="{27EFAD8C-A0F5-463A-9FE3-5CB544A4E9AF}" name="BILLING CYCLE RENT" dataDxfId="807">
      <calculatedColumnFormula>IF(G3&lt;&gt;"",(J3/G3),"")</calculatedColumnFormula>
    </tableColumn>
    <tableColumn id="13" xr3:uid="{5CAF332B-B07D-4E55-9EAE-662093C0479E}" name="TOTAL" dataDxfId="806"/>
    <tableColumn id="14" xr3:uid="{17600409-1BDA-4E5C-BF9C-2F3598ACF1BA}" name="VENDOR" dataDxfId="805"/>
    <tableColumn id="15" xr3:uid="{3411EDFF-AE69-4D51-9AEC-9F3D117394CB}" name="CALLED OFF VIA" dataDxfId="804"/>
    <tableColumn id="16" xr3:uid="{A11D2FAD-9A03-45D8-8C54-86A65DFCA2F7}" name="CALL OFF REQUESTED BY/DATE" dataDxfId="803"/>
    <tableColumn id="19" xr3:uid="{F8793619-6BEE-4F13-B8B6-8759CC83D22B}" name="COMPLETE" dataDxfId="802"/>
    <tableColumn id="20" xr3:uid="{9E7B87E9-9530-4327-8F77-EE2073CC8503}" name="VENDOR CONTACT/EMAIL" dataDxfId="801"/>
  </tableColumns>
  <tableStyleInfo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9432D1D8-47B8-4734-8B10-14DEB828FA37}" name="List1_2135" displayName="List1_2135" ref="B2:O51" insertRowShift="1" totalsRowShown="0" headerRowDxfId="796" dataDxfId="794" headerRowBorderDxfId="795" tableBorderDxfId="793" totalsRowBorderDxfId="792">
  <autoFilter ref="B2:O51" xr:uid="{83A594CA-3075-47A4-B8E2-0E203C178F1C}"/>
  <sortState xmlns:xlrd2="http://schemas.microsoft.com/office/spreadsheetml/2017/richdata2" ref="B3:O51">
    <sortCondition sortBy="cellColor" ref="K2" dxfId="791"/>
  </sortState>
  <tableColumns count="14">
    <tableColumn id="2" xr3:uid="{1845C7F6-7641-450F-B4D6-BFC2B7B75657}" name="EQUIPMENT DESCRIPTION" dataDxfId="790"/>
    <tableColumn id="3" xr3:uid="{7D74C9B0-CBC4-4342-8721-CC7911ADA9B4}" name="EQUIPMENT #" dataDxfId="789"/>
    <tableColumn id="4" xr3:uid="{695DFA8B-B083-4853-B167-87E7034A6BB6}" name="P.O. " dataDxfId="788"/>
    <tableColumn id="5" xr3:uid="{B3AA7D76-73A9-4514-BB56-D8049CBF74F6}" name="START DATE" dataDxfId="787"/>
    <tableColumn id="6" xr3:uid="{6C62572D-8399-4D00-AA48-33DC1A968374}" name="PROJECTED FINISH DATE" dataDxfId="786">
      <calculatedColumnFormula>IF(E3&lt;&gt;"",E3+(G3*H3),"")</calculatedColumnFormula>
    </tableColumn>
    <tableColumn id="7" xr3:uid="{F2F4A695-E92E-48DA-A35D-CB9B8056C7C5}" name="DURATION" dataDxfId="785"/>
    <tableColumn id="8" xr3:uid="{51A7711B-0B78-4DFD-B1D0-9324E403D6BA}" name="BILLING CYCLE (DAYS)" dataDxfId="784"/>
    <tableColumn id="9" xr3:uid="{41CED639-7B0E-4B89-B8B3-7D94DC42885E}" name="BILLING CYCLE RENT" dataDxfId="783">
      <calculatedColumnFormula>IF(G3&lt;&gt;"",(J3/G3),"")</calculatedColumnFormula>
    </tableColumn>
    <tableColumn id="13" xr3:uid="{0772ED06-5AC0-4D19-8B48-B4E2C3C3F067}" name="TOTAL" dataDxfId="782"/>
    <tableColumn id="14" xr3:uid="{E3702BE8-7E1C-4AAB-8B5D-F5EEE6028D22}" name="RETURN  CONFIRMATION NUMBER, DATE, CONTACT" dataDxfId="781"/>
    <tableColumn id="15" xr3:uid="{D141AA53-7C85-4BF0-990A-51A7C5AD61F5}" name="VENDOR" dataDxfId="780"/>
    <tableColumn id="16" xr3:uid="{C6A24CDC-FF70-4610-86CB-20E80195E671}" name="CONTACT" dataDxfId="779"/>
    <tableColumn id="19" xr3:uid="{E8925CD5-9E4A-474A-A9B0-2A0134FAFF38}" name="COMPLETE" dataDxfId="778"/>
    <tableColumn id="20" xr3:uid="{518FDE68-930A-4E89-8DF4-53051603BC7B}" name="EMAIL" dataDxfId="777"/>
  </tableColumns>
  <tableStyleInfo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0074872D-7438-4F3B-8CEA-B6DD3540CC6E}" name="List1_2195" displayName="List1_2195" ref="B2:O30" insertRowShift="1" totalsRowShown="0" headerRowDxfId="774" dataDxfId="772" headerRowBorderDxfId="773" tableBorderDxfId="771" totalsRowBorderDxfId="770">
  <sortState xmlns:xlrd2="http://schemas.microsoft.com/office/spreadsheetml/2017/richdata2" ref="B3:O30">
    <sortCondition ref="K3:K30"/>
  </sortState>
  <tableColumns count="14">
    <tableColumn id="2" xr3:uid="{2B6F9F08-ED3E-4897-928F-FAF22A78716D}" name="EQUIPMENT DESCRIPTION" dataDxfId="769"/>
    <tableColumn id="3" xr3:uid="{292CB75A-5BFA-45D5-8E85-996B34B7FAA6}" name="EQUIPMENT #" dataDxfId="768"/>
    <tableColumn id="4" xr3:uid="{93186E91-89BA-4021-911C-BFE5C03DDC82}" name="P.O. " dataDxfId="767"/>
    <tableColumn id="5" xr3:uid="{06071B14-410E-483B-93A2-7D4C58D702AA}" name="START DATE" dataDxfId="766"/>
    <tableColumn id="6" xr3:uid="{D0A8D91F-CC4D-4D04-A301-EDF7CA02D89A}" name="PROJECTED FINISH DATE" dataDxfId="765">
      <calculatedColumnFormula>IF(E3&lt;&gt;"",E3+(G3*H3),"")</calculatedColumnFormula>
    </tableColumn>
    <tableColumn id="7" xr3:uid="{5E668EA3-7EE9-466E-9882-70293789BF0C}" name="DURATION" dataDxfId="764"/>
    <tableColumn id="8" xr3:uid="{A6CC77C8-3909-4BC1-9A5A-B86E0C8E82BD}" name="BILLING CYCLE (DAYS)" dataDxfId="763"/>
    <tableColumn id="9" xr3:uid="{9BA573B5-AFFC-4B6A-9FC4-E4D559B425E7}" name="BILLING CYCLE RENT" dataDxfId="762">
      <calculatedColumnFormula>IF(G3&lt;&gt;"",(J3/G3),"")</calculatedColumnFormula>
    </tableColumn>
    <tableColumn id="13" xr3:uid="{6AEE7593-93AA-45B0-82CA-56C8AEFD4665}" name="TOTAL" dataDxfId="761"/>
    <tableColumn id="14" xr3:uid="{0C857BB7-9F89-4C17-9953-6E91C95C4C68}" name="VENDOR" dataDxfId="760"/>
    <tableColumn id="15" xr3:uid="{77781BF5-ACF7-4A62-B8F7-707A662CDCFB}" name="CALLED OFF VIA" dataDxfId="759"/>
    <tableColumn id="16" xr3:uid="{FC262B17-5E58-4CB0-9A17-51C2A8BF3574}" name="CALL OFF REQUESTED BY/DATE" dataDxfId="758"/>
    <tableColumn id="19" xr3:uid="{822C60CB-58E4-426E-A323-78FD79AA566F}" name="COMPLETE" dataDxfId="757"/>
    <tableColumn id="20" xr3:uid="{40897ED4-59B6-40DE-9220-9923AAFC8400}" name="VENDOR CONTACT/EMAIL" dataDxfId="756"/>
  </tableColumns>
  <tableStyleInfo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64E5E57-FBF7-4EA2-980C-B33194363675}" name="List1_2140" displayName="List1_2140" ref="B2:P37" insertRowShift="1" totalsRowShown="0" headerRowDxfId="753" dataDxfId="751" headerRowBorderDxfId="752" tableBorderDxfId="750" totalsRowBorderDxfId="749">
  <tableColumns count="15">
    <tableColumn id="2" xr3:uid="{7CE614F2-7905-43BA-85CD-CF590104CB2C}" name="EQUIPMENT DESCRIPTION" dataDxfId="748"/>
    <tableColumn id="3" xr3:uid="{D014C5CC-5517-4C56-B687-D056AAB7E715}" name="EQUIPMENT #" dataDxfId="747"/>
    <tableColumn id="4" xr3:uid="{B000419F-4053-4955-8AB5-744021D3B01A}" name="P.O. " dataDxfId="746"/>
    <tableColumn id="5" xr3:uid="{11498D23-F3B0-44EE-B94A-8BFECAF2EAB7}" name="START DATE" dataDxfId="745"/>
    <tableColumn id="6" xr3:uid="{941ED975-5E1E-4F36-B1C4-BDACA84B5219}" name="PROJECTED FINISH DATE" dataDxfId="744">
      <calculatedColumnFormula>IF(E3&lt;&gt;"",E3+(G3*H3),"")</calculatedColumnFormula>
    </tableColumn>
    <tableColumn id="7" xr3:uid="{DB6E98E5-80D7-468C-91D1-C85C9DA54B1E}" name="DURATION" dataDxfId="743"/>
    <tableColumn id="8" xr3:uid="{9A67762B-E2B0-4915-98E0-671C99E64593}" name="BILLING CYCLE (DAYS)" dataDxfId="742"/>
    <tableColumn id="9" xr3:uid="{E9A74CD5-32E4-4919-A376-C7FF58AA3AC0}" name="BILLING CYCLE RENT" dataDxfId="741">
      <calculatedColumnFormula>IF(G3&lt;&gt;"",(J3/G3),"")</calculatedColumnFormula>
    </tableColumn>
    <tableColumn id="13" xr3:uid="{CF8CF325-392A-489C-A1CC-8327FDE4449E}" name="TOTAL" dataDxfId="740"/>
    <tableColumn id="1" xr3:uid="{10929634-5B26-4877-8CA6-A442B898A413}" name="PICKUP #" dataDxfId="739"/>
    <tableColumn id="14" xr3:uid="{8F452B9D-E644-4A6E-89B1-FA8873A7C018}" name="RETURN  CONFIRMATION NUMBER, DATE, CONTACT" dataDxfId="738"/>
    <tableColumn id="15" xr3:uid="{82A26980-3505-49C2-B6F7-36E6A34F4DFF}" name="VENDOR" dataDxfId="737"/>
    <tableColumn id="16" xr3:uid="{480DF233-8115-4565-9350-06AB90CD1377}" name="CONTACT" dataDxfId="736"/>
    <tableColumn id="19" xr3:uid="{E8C6D865-211B-4819-A5CA-8EA553B8E2BE}" name="COMPLETE" dataDxfId="735"/>
    <tableColumn id="20" xr3:uid="{92CDA79C-B866-4152-9D6D-930464AEF5C8}" name="EMAIL" dataDxfId="734"/>
  </tableColumns>
  <tableStyleInfo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1E072C8F-2DA9-4974-95EE-14C3A5A8FE85}" name="List1_2167" displayName="List1_2167" ref="B2:Q30" insertRowShift="1" totalsRowShown="0" headerRowDxfId="731" dataDxfId="729" headerRowBorderDxfId="730" tableBorderDxfId="728" totalsRowBorderDxfId="727">
  <tableColumns count="16">
    <tableColumn id="2" xr3:uid="{03E3E94A-1899-43BF-B189-7C1746984146}" name="EQUIPMENT DESCRIPTION" dataDxfId="726"/>
    <tableColumn id="3" xr3:uid="{ACC08A19-1062-4AA1-B40A-4BE792D8F79F}" name="EQUIPMENT #" dataDxfId="725"/>
    <tableColumn id="4" xr3:uid="{211B3121-B0E2-48AE-80F2-30C95298FE95}" name="P.O. " dataDxfId="724"/>
    <tableColumn id="5" xr3:uid="{559BE96F-FAA8-40AD-B9F5-8B08F52F0E46}" name="START DATE" dataDxfId="723"/>
    <tableColumn id="6" xr3:uid="{93D5AEDC-DAA5-4CD2-B3CC-F4DB4E1B0CB1}" name="PROJECTED FINISH DATE" dataDxfId="722">
      <calculatedColumnFormula>IF(E3&lt;&gt;"",E3+(G3*H3),"")</calculatedColumnFormula>
    </tableColumn>
    <tableColumn id="7" xr3:uid="{9507139B-98D4-409A-949B-1452A46EFCEF}" name="DURATION" dataDxfId="721"/>
    <tableColumn id="8" xr3:uid="{67FEC454-1248-4E2E-9D53-4BD088EEEE20}" name="BILLING CYCLE (DAYS)" dataDxfId="720"/>
    <tableColumn id="9" xr3:uid="{7689E23D-A3F5-4697-A2CD-F1A0079DBB24}" name="BILLING CYCLE RENT" dataDxfId="719">
      <calculatedColumnFormula>IF(G3&lt;&gt;"",(J3/G3),"")</calculatedColumnFormula>
    </tableColumn>
    <tableColumn id="13" xr3:uid="{7DAF38BC-E7D0-4F25-AAC2-B9DEA249D065}" name="TOTAL" dataDxfId="718"/>
    <tableColumn id="14" xr3:uid="{74C8AFBB-48E3-4B13-99FC-AA415F694AE0}" name="RETURN  CONFIRMATION NUMBER, DATE, CONTACT" dataDxfId="717"/>
    <tableColumn id="15" xr3:uid="{1C6851EC-B6DD-47AA-A145-63D726BA19B1}" name="VENDOR" dataDxfId="716"/>
    <tableColumn id="16" xr3:uid="{DA2AA93E-34F3-4F0B-87F6-1B96B2C176B3}" name="CONTACT" dataDxfId="715"/>
    <tableColumn id="17" xr3:uid="{D3E4D397-1A7B-42D2-88AD-1E030E0AFA22}" name="BUSINESS #" dataDxfId="714"/>
    <tableColumn id="18" xr3:uid="{0B49CB18-8293-4254-9A10-A23490DBE2BF}" name="MOBILE #" dataDxfId="713"/>
    <tableColumn id="19" xr3:uid="{E7C96349-EE6D-49FE-B7F8-23DA1A151482}" name="COMPLETE" dataDxfId="712"/>
    <tableColumn id="20" xr3:uid="{D04B7955-0B04-48B1-A55C-3E1515EF6D90}" name="EMAIL" dataDxfId="711"/>
  </tableColumns>
  <tableStyleInfo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78" xr:uid="{00000000-000C-0000-FFFF-FFFF54000000}" name="List1_2130479" displayName="List1_2130479" ref="B2:Q30" insertRowShift="1" totalsRowShown="0" headerRowDxfId="708" dataDxfId="706" headerRowBorderDxfId="707" tableBorderDxfId="705" totalsRowBorderDxfId="704">
  <tableColumns count="16">
    <tableColumn id="2" xr3:uid="{00000000-0010-0000-5400-000002000000}" name="EQUIPMENT DESCRIPTION" dataDxfId="703"/>
    <tableColumn id="3" xr3:uid="{00000000-0010-0000-5400-000003000000}" name="EQUIPMENT #" dataDxfId="702"/>
    <tableColumn id="4" xr3:uid="{00000000-0010-0000-5400-000004000000}" name="P.O. " dataDxfId="701"/>
    <tableColumn id="5" xr3:uid="{00000000-0010-0000-5400-000005000000}" name="START DATE" dataDxfId="700"/>
    <tableColumn id="6" xr3:uid="{00000000-0010-0000-5400-000006000000}" name="PROJECTED FINISH DATE" dataDxfId="699">
      <calculatedColumnFormula>IF(E3&lt;&gt;"",E3+(G3*H3),"")</calculatedColumnFormula>
    </tableColumn>
    <tableColumn id="7" xr3:uid="{00000000-0010-0000-5400-000007000000}" name="DURATION" dataDxfId="698"/>
    <tableColumn id="8" xr3:uid="{00000000-0010-0000-5400-000008000000}" name="BILLING CYCLE (DAYS)" dataDxfId="697"/>
    <tableColumn id="9" xr3:uid="{00000000-0010-0000-5400-000009000000}" name="BILLING CYCLE RENT" dataDxfId="696">
      <calculatedColumnFormula>IF(G3&lt;&gt;"",(J3/G3),"")</calculatedColumnFormula>
    </tableColumn>
    <tableColumn id="13" xr3:uid="{00000000-0010-0000-5400-00000D000000}" name="TOTAL" dataDxfId="695"/>
    <tableColumn id="14" xr3:uid="{00000000-0010-0000-5400-00000E000000}" name="RETURN  CONFIRMATION NUMBER, DATE, CONTACT" dataDxfId="694"/>
    <tableColumn id="15" xr3:uid="{00000000-0010-0000-5400-00000F000000}" name="VENDOR" dataDxfId="693"/>
    <tableColumn id="16" xr3:uid="{00000000-0010-0000-5400-000010000000}" name="CONTACT" dataDxfId="692"/>
    <tableColumn id="17" xr3:uid="{00000000-0010-0000-5400-000011000000}" name="BUSINESS #" dataDxfId="691"/>
    <tableColumn id="18" xr3:uid="{00000000-0010-0000-5400-000012000000}" name="MOBILE #" dataDxfId="690"/>
    <tableColumn id="19" xr3:uid="{00000000-0010-0000-5400-000013000000}" name="COMPLETE" dataDxfId="689"/>
    <tableColumn id="20" xr3:uid="{00000000-0010-0000-5400-000014000000}" name="EMAIL" dataDxfId="688"/>
  </tableColumns>
  <tableStyleInfo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93B80909-B0E8-4D28-8C5C-51616EA36A7E}" name="List1_2164" displayName="List1_2164" ref="B2:Q30" insertRowShift="1" totalsRowShown="0" headerRowDxfId="687" dataDxfId="685" headerRowBorderDxfId="686" tableBorderDxfId="684" totalsRowBorderDxfId="683">
  <tableColumns count="16">
    <tableColumn id="2" xr3:uid="{BC51539A-B6D4-462A-9607-58D451034544}" name="EQUIPMENT DESCRIPTION" dataDxfId="682"/>
    <tableColumn id="3" xr3:uid="{8E8EB3E1-0569-47F6-93B8-384CAB848A4F}" name="EQUIPMENT #" dataDxfId="681"/>
    <tableColumn id="4" xr3:uid="{D8868505-917B-47D1-8C02-4D81FE0B4460}" name="P.O. " dataDxfId="680"/>
    <tableColumn id="5" xr3:uid="{DA81E3DC-F5A5-467B-9C4C-1A39F74186A0}" name="START DATE" dataDxfId="679"/>
    <tableColumn id="6" xr3:uid="{5DAF5065-9FD2-447B-AEE4-BF7CA61E61A6}" name="PROJECTED FINISH DATE" dataDxfId="678">
      <calculatedColumnFormula>IF(E3&lt;&gt;"",E3+(G3*H3),"")</calculatedColumnFormula>
    </tableColumn>
    <tableColumn id="7" xr3:uid="{6CF072F7-B588-453E-9BFE-D77DAAA5952C}" name="DURATION" dataDxfId="677"/>
    <tableColumn id="8" xr3:uid="{8F05BAD9-7288-4BCA-85BB-6E4165891DB8}" name="BILLING CYCLE (DAYS)" dataDxfId="676"/>
    <tableColumn id="9" xr3:uid="{8A41956C-D990-4594-A24A-C8BAF16BB91A}" name="BILLING CYCLE RENT" dataDxfId="675">
      <calculatedColumnFormula>IF(G3&lt;&gt;"",(J3/G3),"")</calculatedColumnFormula>
    </tableColumn>
    <tableColumn id="13" xr3:uid="{DC186348-A9D1-46CA-B2E1-3CF0CD1AF888}" name="TOTAL" dataDxfId="674"/>
    <tableColumn id="14" xr3:uid="{F7D83D56-A8E5-4B01-B3C3-BFD43D3A7D51}" name="RETURN  CONFIRMATION NUMBER, DATE, CONTACT" dataDxfId="673"/>
    <tableColumn id="15" xr3:uid="{F724AAB0-2BBF-4787-8345-3EA8F185DA13}" name="VENDOR" dataDxfId="672"/>
    <tableColumn id="16" xr3:uid="{F4D85173-6EE8-450F-BA09-DF75E112B9E9}" name="CONTACT" dataDxfId="671"/>
    <tableColumn id="17" xr3:uid="{686B0D41-4350-40F0-A14F-A7F4646C4AB7}" name="BUSINESS #" dataDxfId="670"/>
    <tableColumn id="18" xr3:uid="{29E4E432-5537-4EC7-9469-3251A47417CA}" name="MOBILE #" dataDxfId="669"/>
    <tableColumn id="19" xr3:uid="{689C31EA-65B9-4F1F-A398-B4C09F7EAA5A}" name="COMPLETE" dataDxfId="668"/>
    <tableColumn id="20" xr3:uid="{5B12AF43-542D-40DF-91EF-2379D7B1C462}" name="EMAIL" dataDxfId="667"/>
  </tableColumns>
  <tableStyleInfo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58B905A9-06E4-4AF7-BEFD-0AE66E1D2881}" name="List1_2162" displayName="List1_2162" ref="B2:Q30" insertRowShift="1" totalsRowShown="0" headerRowDxfId="665" dataDxfId="663" headerRowBorderDxfId="664" tableBorderDxfId="662" totalsRowBorderDxfId="661">
  <tableColumns count="16">
    <tableColumn id="2" xr3:uid="{09C4025E-AD7C-40B8-AC09-D1CA7EA1D3C2}" name="EQUIPMENT DESCRIPTION" dataDxfId="660"/>
    <tableColumn id="3" xr3:uid="{FE9190B3-5ECE-4BFB-9667-20B171865C1E}" name="EQUIPMENT #" dataDxfId="659"/>
    <tableColumn id="4" xr3:uid="{0376F6B4-DE43-4A70-8AB9-5FBC38BEE71E}" name="P.O. " dataDxfId="658"/>
    <tableColumn id="5" xr3:uid="{9C9298F9-C066-4FA8-8E75-74E2B91ED53E}" name="START DATE" dataDxfId="657"/>
    <tableColumn id="6" xr3:uid="{76700029-8EDC-4D05-828A-DD128FFED97D}" name="PROJECTED FINISH DATE" dataDxfId="656">
      <calculatedColumnFormula>IF(E3&lt;&gt;"",E3+(G3*H3),"")</calculatedColumnFormula>
    </tableColumn>
    <tableColumn id="7" xr3:uid="{C23ABE08-8816-42DC-93DD-2AAA7917089A}" name="DURATION" dataDxfId="655"/>
    <tableColumn id="8" xr3:uid="{05D955A4-B558-415C-A66C-61F19EA702A4}" name="BILLING CYCLE (DAYS)" dataDxfId="654"/>
    <tableColumn id="9" xr3:uid="{5591ABF9-01FE-470C-B1C8-1E09976A75CE}" name="BILLING CYCLE RENT" dataDxfId="653">
      <calculatedColumnFormula>IF(G3&lt;&gt;"",(J3/G3),"")</calculatedColumnFormula>
    </tableColumn>
    <tableColumn id="13" xr3:uid="{4B0A2B08-6DA3-4033-9FF3-058FE70A57E2}" name="TOTAL" dataDxfId="652"/>
    <tableColumn id="14" xr3:uid="{407475F8-54BE-464E-B2D1-C780468969D5}" name="RETURN  CONFIRMATION NUMBER, DATE, CONTACT" dataDxfId="651"/>
    <tableColumn id="15" xr3:uid="{F2FD8204-46AA-4D86-A092-E71C8966CE84}" name="VENDOR" dataDxfId="650"/>
    <tableColumn id="16" xr3:uid="{DB42B5E6-DEF1-4B64-8494-E826880C62D7}" name="CONTACT" dataDxfId="649"/>
    <tableColumn id="17" xr3:uid="{77CCC829-1E24-4F40-80C9-4EA0B20A32F1}" name="BUSINESS #" dataDxfId="648"/>
    <tableColumn id="18" xr3:uid="{222D9C5C-9EDF-4880-AC08-C5D644FC1E7E}" name="MOBILE #" dataDxfId="647"/>
    <tableColumn id="19" xr3:uid="{A55E5395-A184-42D9-BE70-05FA2F001876}" name="COMPLETE" dataDxfId="646"/>
    <tableColumn id="20" xr3:uid="{1316C2D3-85AF-4F7D-B980-E8929D8C832A}" name="EMAIL" dataDxfId="645"/>
  </tableColumns>
  <tableStyleInfo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19ED4579-F6CA-47F8-A7DB-25F2C49520E4}" name="List1_2143" displayName="List1_2143" ref="B2:Q50" insertRowShift="1" totalsRowShown="0" headerRowDxfId="642" dataDxfId="640" headerRowBorderDxfId="641" tableBorderDxfId="639" totalsRowBorderDxfId="638">
  <tableColumns count="16">
    <tableColumn id="2" xr3:uid="{6E687CFB-200D-4784-9915-C56B0A19FCA4}" name="EQUIPMENT DESCRIPTION" dataDxfId="637"/>
    <tableColumn id="3" xr3:uid="{F595B34A-17EE-4B34-9315-657122922EE2}" name="EQUIPMENT #" dataDxfId="636"/>
    <tableColumn id="4" xr3:uid="{FA12789B-8788-4DCD-977B-53E0E5AFE0F3}" name="P.O. " dataDxfId="635"/>
    <tableColumn id="5" xr3:uid="{40C6CDD6-F08B-4E86-A845-A39CE2783F54}" name="START DATE" dataDxfId="634"/>
    <tableColumn id="6" xr3:uid="{64A45AA8-B151-44F7-A99E-F1BF72A25AFB}" name="PROJECTED FINISH DATE" dataDxfId="633">
      <calculatedColumnFormula>IF(E3&lt;&gt;"",E3+(G3*H3),"")</calculatedColumnFormula>
    </tableColumn>
    <tableColumn id="7" xr3:uid="{D0A1A7B5-B4A6-402B-A3F3-4051E6816E5B}" name="DURATION" dataDxfId="632"/>
    <tableColumn id="8" xr3:uid="{F5E9168C-88F2-4DBF-9D0B-1FBE6895F4C9}" name="BILLING CYCLE (DAYS)" dataDxfId="631"/>
    <tableColumn id="9" xr3:uid="{3AABFBB1-4925-4E39-A4F8-884872F91563}" name="BILLING CYCLE RENT" dataDxfId="630">
      <calculatedColumnFormula>IF(G3&lt;&gt;"",(J3/G3),"")</calculatedColumnFormula>
    </tableColumn>
    <tableColumn id="13" xr3:uid="{DE2855D5-1541-4F52-9BC0-1BCED8B4B2D7}" name="TOTAL" dataDxfId="629"/>
    <tableColumn id="14" xr3:uid="{5A5E76FE-E9AD-4C02-84AB-939B0E8F2545}" name="RETURN  CONFIRMATION NUMBER, DATE, CONTACT" dataDxfId="628"/>
    <tableColumn id="15" xr3:uid="{AAAB4ADE-3B49-4CA6-870B-CD289D163E92}" name="VENDOR" dataDxfId="627"/>
    <tableColumn id="16" xr3:uid="{81DBABE6-EC29-46EA-A80F-D569B30B1070}" name="CONTACT" dataDxfId="626"/>
    <tableColumn id="17" xr3:uid="{9F111FD1-473C-42EE-A0A7-876706DFAC3B}" name="BUSINESS #" dataDxfId="625"/>
    <tableColumn id="18" xr3:uid="{22338721-F635-4EF1-9545-6BEFE9E7075C}" name="MOBILE #" dataDxfId="624"/>
    <tableColumn id="19" xr3:uid="{9E7F28C3-7F97-49FD-9798-BD5E7D4E6A80}" name="COMPLETE" dataDxfId="623"/>
    <tableColumn id="20" xr3:uid="{4C154028-2B86-4361-B802-1877DBAC5207}" name="EMAIL" dataDxfId="622"/>
  </tableColumns>
  <tableStyleInfo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3EB32160-29F7-491C-BCB7-48CE37B8B1B7}" name="List1_2148" displayName="List1_2148" ref="B2:Q30" insertRowShift="1" totalsRowShown="0" headerRowDxfId="621" dataDxfId="619" headerRowBorderDxfId="620" tableBorderDxfId="618" totalsRowBorderDxfId="617">
  <tableColumns count="16">
    <tableColumn id="2" xr3:uid="{96206EC0-BFFD-4734-8860-B36E989EFA59}" name="EQUIPMENT DESCRIPTION" dataDxfId="616"/>
    <tableColumn id="3" xr3:uid="{4F5CEA50-83C6-4E0F-BB5D-F8E5600A2775}" name="EQUIPMENT #" dataDxfId="615"/>
    <tableColumn id="4" xr3:uid="{3821AF39-D226-4074-90C4-E9042508173C}" name="P.O. " dataDxfId="614"/>
    <tableColumn id="5" xr3:uid="{1D805E33-F742-40CD-9662-278AB3CA036C}" name="START DATE" dataDxfId="613"/>
    <tableColumn id="6" xr3:uid="{4E8EF6AE-97D0-4E08-A0FF-E069667CAD35}" name="PROJECTED FINISH DATE" dataDxfId="612">
      <calculatedColumnFormula>IF(E3&lt;&gt;"",E3+(G3*H3),"")</calculatedColumnFormula>
    </tableColumn>
    <tableColumn id="7" xr3:uid="{E2806A11-D626-4662-BF47-72F979567B83}" name="DURATION" dataDxfId="611"/>
    <tableColumn id="8" xr3:uid="{A33A9AE9-5865-422D-944A-14D500C44000}" name="BILLING CYCLE (DAYS)" dataDxfId="610"/>
    <tableColumn id="9" xr3:uid="{183D6F77-FA03-4908-9351-C9ACB11D440E}" name="BILLING CYCLE RENT" dataDxfId="609">
      <calculatedColumnFormula>IF(G3&lt;&gt;"",(J3/G3),"")</calculatedColumnFormula>
    </tableColumn>
    <tableColumn id="13" xr3:uid="{32B5A635-A472-4CBA-AEF5-C6DA0333A066}" name="TOTAL" dataDxfId="608"/>
    <tableColumn id="14" xr3:uid="{8F9D6A2C-1C29-458B-9017-0DE2E4060CC5}" name="RETURN  CONFIRMATION NUMBER, DATE, CONTACT" dataDxfId="607"/>
    <tableColumn id="15" xr3:uid="{B4F39DEF-AC64-41B7-B91F-BA674EFEA52F}" name="VENDOR" dataDxfId="606"/>
    <tableColumn id="16" xr3:uid="{41BA9329-B3F0-4776-A330-8930F47EBDB8}" name="CONTACT" dataDxfId="605"/>
    <tableColumn id="17" xr3:uid="{DDA03671-691C-467E-B62D-DD1BA2137D4A}" name="BUSINESS #" dataDxfId="604"/>
    <tableColumn id="18" xr3:uid="{58BB7560-0BBA-4B23-AEE0-83055F06BC60}" name="MOBILE #" dataDxfId="603"/>
    <tableColumn id="19" xr3:uid="{52090D42-E54C-4C32-BFCC-B323F2F00C1D}" name="COMPLETE" dataDxfId="602"/>
    <tableColumn id="20" xr3:uid="{334BAA58-E434-4441-AE41-93D61BF9C038}" name="EMAIL" dataDxfId="601"/>
  </tableColumns>
  <tableStyleInfo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43290F5B-FC66-42EC-8CBF-D8B0F47DA7EF}" name="List1_2146" displayName="List1_2146" ref="B2:Q30" insertRowShift="1" totalsRowShown="0" headerRowDxfId="600" dataDxfId="598" headerRowBorderDxfId="599" tableBorderDxfId="597" totalsRowBorderDxfId="596">
  <tableColumns count="16">
    <tableColumn id="2" xr3:uid="{14D378FF-0554-4327-A2E3-37CBDD11EE92}" name="EQUIPMENT DESCRIPTION" dataDxfId="595"/>
    <tableColumn id="3" xr3:uid="{48DE92BC-AF4F-41E6-9F67-8BDEA5EF744F}" name="EQUIPMENT #" dataDxfId="594"/>
    <tableColumn id="4" xr3:uid="{8E2A8866-1CB0-44A4-946B-AFD988556173}" name="P.O. " dataDxfId="593"/>
    <tableColumn id="5" xr3:uid="{540C6470-B2D6-460E-A48D-1E5D997861E7}" name="START DATE" dataDxfId="592"/>
    <tableColumn id="6" xr3:uid="{832CD86F-5650-4E4A-9FC0-538C66656ED8}" name="PROJECTED FINISH DATE" dataDxfId="591">
      <calculatedColumnFormula>IF(E3&lt;&gt;"",E3+(G3*H3),"")</calculatedColumnFormula>
    </tableColumn>
    <tableColumn id="7" xr3:uid="{91C63D1F-5F2B-470D-8836-297864572E07}" name="DURATION" dataDxfId="590"/>
    <tableColumn id="8" xr3:uid="{57E216A6-4A3D-4E5D-90E6-C45A4117F977}" name="BILLING CYCLE (DAYS)" dataDxfId="589"/>
    <tableColumn id="9" xr3:uid="{4C90FA40-AED5-4FDC-BF2C-99E07527A5B3}" name="BILLING CYCLE RENT" dataDxfId="588">
      <calculatedColumnFormula>IF(G3&lt;&gt;"",(J3/G3),"")</calculatedColumnFormula>
    </tableColumn>
    <tableColumn id="13" xr3:uid="{A0A87498-6D46-4E6B-9A84-0C4FECFEA869}" name="TOTAL" dataDxfId="587"/>
    <tableColumn id="14" xr3:uid="{5EEAEB5C-46C7-45F7-8262-2C7BF9AFEC58}" name="RETURN  CONFIRMATION NUMBER, DATE, CONTACT" dataDxfId="586"/>
    <tableColumn id="15" xr3:uid="{4171D5AE-255E-4467-9036-FD84A947777C}" name="VENDOR" dataDxfId="585"/>
    <tableColumn id="16" xr3:uid="{E2E01B9B-FF0C-44FE-8DCF-5029090FF982}" name="CONTACT" dataDxfId="584"/>
    <tableColumn id="17" xr3:uid="{2EBB8FD2-D590-4CBA-B76E-87F1C52F8CA4}" name="BUSINESS #" dataDxfId="583"/>
    <tableColumn id="18" xr3:uid="{6A3AE257-E47A-49DE-93C5-EA4E0C157F82}" name="MOBILE #" dataDxfId="582"/>
    <tableColumn id="19" xr3:uid="{9D110059-6E58-4A1F-BED4-B287BFCA0664}" name="COMPLETE" dataDxfId="581"/>
    <tableColumn id="20" xr3:uid="{80904D48-3D48-4A77-96D0-3175D92488D3}" name="EMAIL" dataDxfId="580"/>
  </tableColumns>
  <tableStyleInfo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83D7CDC7-0615-4DA9-A1A8-22EAC3F55046}" name="List1_2134" displayName="List1_2134" ref="B2:Q30" insertRowShift="1" totalsRowShown="0" headerRowDxfId="579" dataDxfId="577" headerRowBorderDxfId="578" tableBorderDxfId="576" totalsRowBorderDxfId="575">
  <tableColumns count="16">
    <tableColumn id="2" xr3:uid="{CC4FA8AB-C0D1-4945-B9CB-E5C95AF3F63A}" name="EQUIPMENT DESCRIPTION" dataDxfId="574"/>
    <tableColumn id="3" xr3:uid="{BBF0C46A-AFD4-46AF-A26B-C292CCF97134}" name="EQUIPMENT #" dataDxfId="573"/>
    <tableColumn id="4" xr3:uid="{981EC925-4744-4D35-8922-05487F96A802}" name="P.O. " dataDxfId="572"/>
    <tableColumn id="5" xr3:uid="{DEB4FD8D-454C-4EDA-B9F3-9CA7576113B4}" name="START DATE" dataDxfId="571"/>
    <tableColumn id="6" xr3:uid="{505ADE96-6BCD-4AAD-AF8E-C68FB6861CCD}" name="PROJECTED FINISH DATE" dataDxfId="570">
      <calculatedColumnFormula>IF(E3&lt;&gt;"",E3+(G3*H3),"")</calculatedColumnFormula>
    </tableColumn>
    <tableColumn id="7" xr3:uid="{F8CE7227-78A2-44AC-8DDE-E57F5922DAAF}" name="DURATION" dataDxfId="569"/>
    <tableColumn id="8" xr3:uid="{DD8084CD-A8CD-44A5-96C5-A4773EC78904}" name="BILLING CYCLE (DAYS)" dataDxfId="568"/>
    <tableColumn id="9" xr3:uid="{DD139011-BA84-4349-A4D1-2809FAD2C89B}" name="BILLING CYCLE RENT" dataDxfId="567">
      <calculatedColumnFormula>IF(G3&lt;&gt;"",(J3/G3),"")</calculatedColumnFormula>
    </tableColumn>
    <tableColumn id="13" xr3:uid="{55F2EF7E-3CF0-4D92-A82C-D658DCACFCB3}" name="TOTAL" dataDxfId="566"/>
    <tableColumn id="14" xr3:uid="{75D0303E-37E2-4813-B9F4-923CB0515845}" name="RETURN  CONFIRMATION NUMBER, DATE, CONTACT" dataDxfId="565"/>
    <tableColumn id="15" xr3:uid="{52C15F52-386B-4C07-AC1B-58AFD908DE61}" name="VENDOR" dataDxfId="564"/>
    <tableColumn id="16" xr3:uid="{849421B6-4B16-4560-BB10-ED37BBD874CE}" name="CONTACT" dataDxfId="563"/>
    <tableColumn id="17" xr3:uid="{3C5C00C9-57A2-4E2B-A047-FDAC93FC8935}" name="BUSINESS #" dataDxfId="562"/>
    <tableColumn id="18" xr3:uid="{7730F642-0F1D-43EC-9528-0EDBF772DD06}" name="MOBILE #" dataDxfId="561"/>
    <tableColumn id="19" xr3:uid="{CD35F47B-E62B-4C48-A863-D0B6AA02AC76}" name="FAX #" dataDxfId="560"/>
    <tableColumn id="20" xr3:uid="{5532437A-9BFF-4A39-87F2-E39D931A0599}" name="EMAIL" dataDxfId="559"/>
  </tableColumns>
  <tableStyleInfo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5C4D22F-BF2D-4C68-9813-BDE19399242F}" name="List1_2138" displayName="List1_2138" ref="B2:Q30" insertRowShift="1" totalsRowShown="0" headerRowDxfId="558" dataDxfId="556" headerRowBorderDxfId="557" tableBorderDxfId="555" totalsRowBorderDxfId="554">
  <tableColumns count="16">
    <tableColumn id="2" xr3:uid="{3DD2C3C4-866E-4995-88A7-C49D6DBB2DAF}" name="EQUIPMENT DESCRIPTION" dataDxfId="553"/>
    <tableColumn id="3" xr3:uid="{4EC53C7C-0FD9-4E8C-8FFA-232F8E9D782F}" name="EQUIPMENT #" dataDxfId="552"/>
    <tableColumn id="4" xr3:uid="{8BD31371-6634-4232-8DD5-D94788F5F9FE}" name="P.O. " dataDxfId="551"/>
    <tableColumn id="5" xr3:uid="{433D031D-0118-4685-96B2-EF0D2E75E3C8}" name="START DATE" dataDxfId="550"/>
    <tableColumn id="6" xr3:uid="{49B55210-B970-4337-A06A-35D88910C43C}" name="PROJECTED FINISH DATE" dataDxfId="549">
      <calculatedColumnFormula>IF(E3&lt;&gt;"",E3+(G3*H3),"")</calculatedColumnFormula>
    </tableColumn>
    <tableColumn id="7" xr3:uid="{2AEC0E42-2F68-4289-A83D-D37F7C40C8FD}" name="DURATION" dataDxfId="548"/>
    <tableColumn id="8" xr3:uid="{2BCCD39A-1418-4119-BCB9-0591AC09D85D}" name="BILLING CYCLE (DAYS)" dataDxfId="547"/>
    <tableColumn id="9" xr3:uid="{1E6C2A2A-F3FC-4E1B-8B08-66C44A4591E0}" name="BILLING CYCLE RENT" dataDxfId="546">
      <calculatedColumnFormula>IF(G3&lt;&gt;"",(J3/G3),"")</calculatedColumnFormula>
    </tableColumn>
    <tableColumn id="13" xr3:uid="{1561C1C8-E76E-4775-A001-A695CC2A963F}" name="TOTAL" dataDxfId="545"/>
    <tableColumn id="14" xr3:uid="{55D131C1-2D98-42E6-9F38-4A00210CDD0E}" name="RETURN  CONFIRMATION NUMBER, DATE, CONTACT" dataDxfId="544"/>
    <tableColumn id="15" xr3:uid="{71889C08-8266-434B-B475-603B2BFE9BFB}" name="VENDOR" dataDxfId="543"/>
    <tableColumn id="16" xr3:uid="{EF6F39FE-7A54-46C0-AFFA-F65CE3D7CB2F}" name="CONTACT" dataDxfId="542"/>
    <tableColumn id="17" xr3:uid="{31803DE9-5433-47EC-B912-A927D7C1B17D}" name="BUSINESS #" dataDxfId="541"/>
    <tableColumn id="18" xr3:uid="{E3EF02F0-59F1-422B-81F2-F3787DCD2D2D}" name="MOBILE #" dataDxfId="540"/>
    <tableColumn id="19" xr3:uid="{AC0712FC-529A-44DD-8B78-B9C1E51861C3}" name="FAX #" dataDxfId="539"/>
    <tableColumn id="20" xr3:uid="{7E2A5123-221D-4EE4-BAA1-63B1AABEB99C}" name="EMAIL" dataDxfId="538"/>
  </tableColumns>
  <tableStyleInfo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CD136F69-BD7F-46FB-9506-9E253ED85E82}" name="List1_2141" displayName="List1_2141" ref="B2:Q30" insertRowShift="1" totalsRowShown="0" headerRowDxfId="537" dataDxfId="535" headerRowBorderDxfId="536" tableBorderDxfId="534" totalsRowBorderDxfId="533">
  <tableColumns count="16">
    <tableColumn id="2" xr3:uid="{569EFEC1-FEB9-48DB-B3CE-60C528A40C23}" name="EQUIPMENT DESCRIPTION" dataDxfId="532"/>
    <tableColumn id="3" xr3:uid="{6E34AA1E-FF3D-4CB9-8EAF-D4559179C341}" name="EQUIPMENT #" dataDxfId="531"/>
    <tableColumn id="4" xr3:uid="{359CC48A-068F-4587-A8F3-D48013506D9C}" name="P.O. " dataDxfId="530"/>
    <tableColumn id="5" xr3:uid="{26FB7C6C-0613-41BD-AEA4-40F05FF17405}" name="START DATE" dataDxfId="529"/>
    <tableColumn id="6" xr3:uid="{F8A9E349-0E51-4F28-A8F5-538AAB4F6B52}" name="PROJECTED FINISH DATE" dataDxfId="528">
      <calculatedColumnFormula>IF(E3&lt;&gt;"",E3+(G3*H3),"")</calculatedColumnFormula>
    </tableColumn>
    <tableColumn id="7" xr3:uid="{AA91D4B5-B5FA-41BA-9F28-56AFA046C12E}" name="DURATION" dataDxfId="527"/>
    <tableColumn id="8" xr3:uid="{060D77FD-4BDD-453E-9403-2C83FCB6F344}" name="BILLING CYCLE (DAYS)" dataDxfId="526"/>
    <tableColumn id="9" xr3:uid="{0A7942C8-61AB-4710-A5FC-7F6CEA4502C3}" name="BILLING CYCLE RENT" dataDxfId="525">
      <calculatedColumnFormula>IF(G3&lt;&gt;"",(J3/G3),"")</calculatedColumnFormula>
    </tableColumn>
    <tableColumn id="13" xr3:uid="{5BC15AD0-A01E-47B4-998B-5275830561B0}" name="TOTAL" dataDxfId="524"/>
    <tableColumn id="14" xr3:uid="{76A447A8-381E-43CD-A10D-C36A5DCB2DF1}" name="RETURN  CONFIRMATION NUMBER, DATE, CONTACT" dataDxfId="523"/>
    <tableColumn id="15" xr3:uid="{FE4923E5-9849-472B-97BB-59613B285115}" name="VENDOR" dataDxfId="522"/>
    <tableColumn id="16" xr3:uid="{823A26C4-ACCB-4459-80F4-456E79536E7A}" name="CONTACT" dataDxfId="521"/>
    <tableColumn id="17" xr3:uid="{7A3CC4FC-791F-4CBA-A225-702B9EF23935}" name="BUSINESS #" dataDxfId="520"/>
    <tableColumn id="18" xr3:uid="{5A420999-1CE8-4074-A8E3-8B9A9A932873}" name="MOBILE #" dataDxfId="519"/>
    <tableColumn id="19" xr3:uid="{6341A3A5-DBA8-4002-9EA0-8052C16310F2}" name="FAX #" dataDxfId="518"/>
    <tableColumn id="20" xr3:uid="{A622F68E-DFAD-4121-8E8C-E1350F6E6F98}" name="EMAIL" dataDxfId="517"/>
  </tableColumns>
  <tableStyleInfo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DFAEDEB9-06EE-4959-83B8-D60CC4722449}" name="List1_2142" displayName="List1_2142" ref="B2:Q30" insertRowShift="1" totalsRowShown="0" headerRowDxfId="516" dataDxfId="514" headerRowBorderDxfId="515" tableBorderDxfId="513" totalsRowBorderDxfId="512">
  <tableColumns count="16">
    <tableColumn id="2" xr3:uid="{AD9E86A5-32FD-479A-992D-95BB9554377D}" name="EQUIPMENT DESCRIPTION" dataDxfId="511"/>
    <tableColumn id="3" xr3:uid="{BB969D8E-36BF-4589-B7FD-10FD592EF9BF}" name="EQUIPMENT #" dataDxfId="510"/>
    <tableColumn id="4" xr3:uid="{9E72EB23-9946-408E-A478-288EAC1B497B}" name="P.O. " dataDxfId="509"/>
    <tableColumn id="5" xr3:uid="{784B926E-8030-4560-8C97-F5F2DAFF947E}" name="START DATE" dataDxfId="508"/>
    <tableColumn id="6" xr3:uid="{3BBEF989-4ACF-43BF-8F49-F49ACCE1E62C}" name="PROJECTED FINISH DATE" dataDxfId="507">
      <calculatedColumnFormula>IF(E3&lt;&gt;"",E3+(G3*H3),"")</calculatedColumnFormula>
    </tableColumn>
    <tableColumn id="7" xr3:uid="{B222852C-EEFA-437D-A64D-233AD7136BCA}" name="DURATION" dataDxfId="506"/>
    <tableColumn id="8" xr3:uid="{58A6177D-1E16-4D15-9655-25BFC962431E}" name="BILLING CYCLE (DAYS)" dataDxfId="505"/>
    <tableColumn id="9" xr3:uid="{0DC2976C-EF53-43D1-BA2F-267FB1C83B36}" name="BILLING CYCLE RENT" dataDxfId="504">
      <calculatedColumnFormula>IF(G3&lt;&gt;"",(J3/G3),"")</calculatedColumnFormula>
    </tableColumn>
    <tableColumn id="13" xr3:uid="{4C41B497-84DA-4152-8458-2A84ECA169D7}" name="TOTAL" dataDxfId="503"/>
    <tableColumn id="14" xr3:uid="{11121992-D1A5-4A48-9346-F92C6D02C7CB}" name="RETURN  CONFIRMATION NUMBER, DATE, CONTACT" dataDxfId="502"/>
    <tableColumn id="15" xr3:uid="{26C65661-9EAE-4176-ACA3-CE99529707F3}" name="VENDOR" dataDxfId="501"/>
    <tableColumn id="16" xr3:uid="{605ED97E-3B18-4B68-8FE4-90E737F7C160}" name="CONTACT" dataDxfId="500"/>
    <tableColumn id="17" xr3:uid="{03DA775F-6B88-42CB-921E-F69FBEC39A2B}" name="BUSINESS #" dataDxfId="499"/>
    <tableColumn id="18" xr3:uid="{051F9AB4-101E-4171-A626-3F95C631A5A3}" name="MOBILE #" dataDxfId="498"/>
    <tableColumn id="19" xr3:uid="{6ABC7C89-0F9C-4604-9D18-803A6EC6EE89}" name="FAX #" dataDxfId="497"/>
    <tableColumn id="20" xr3:uid="{01D90563-8AE0-4A85-A790-4E0E42F43DD4}" name="EMAIL" dataDxfId="496"/>
  </tableColumns>
  <tableStyleInfo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CB450292-CA30-4177-9EB4-798D78768EEE}" name="List1_2133" displayName="List1_2133" ref="B2:Q30" insertRowShift="1" totalsRowShown="0" headerRowDxfId="495" dataDxfId="493" headerRowBorderDxfId="494" tableBorderDxfId="492" totalsRowBorderDxfId="491">
  <tableColumns count="16">
    <tableColumn id="2" xr3:uid="{7BB54810-6B86-48C5-BEFE-90A80C5138CE}" name="EQUIPMENT DESCRIPTION" dataDxfId="490"/>
    <tableColumn id="3" xr3:uid="{3FE7015D-1CB3-4216-9867-6572B4027610}" name="EQUIPMENT #" dataDxfId="489"/>
    <tableColumn id="4" xr3:uid="{A83875BC-7F79-4C70-8ACB-90893EF69F96}" name="P.O. " dataDxfId="488"/>
    <tableColumn id="5" xr3:uid="{C4887475-2032-49B5-8AF7-ADE5F4FD076F}" name="START DATE" dataDxfId="487"/>
    <tableColumn id="6" xr3:uid="{B7121373-1C4D-4346-8DD8-572441C6A08F}" name="PROJECTED FINISH DATE" dataDxfId="486">
      <calculatedColumnFormula>IF(E3&lt;&gt;"",E3+(G3*H3),"")</calculatedColumnFormula>
    </tableColumn>
    <tableColumn id="7" xr3:uid="{A41AB303-7F10-48AF-A9E8-DFEE3AA06CED}" name="DURATION" dataDxfId="485"/>
    <tableColumn id="8" xr3:uid="{C05CE380-69E1-4FC5-B69C-58FD544966FC}" name="BILLING CYCLE (DAYS)" dataDxfId="484"/>
    <tableColumn id="9" xr3:uid="{34868ACB-890E-421D-B2E8-BFE962551DE2}" name="BILLING CYCLE RENT" dataDxfId="483">
      <calculatedColumnFormula>IF(G3&lt;&gt;"",(J3/G3),"")</calculatedColumnFormula>
    </tableColumn>
    <tableColumn id="13" xr3:uid="{C9659980-1B8D-41D7-8683-4E411C500E07}" name="TOTAL" dataDxfId="482"/>
    <tableColumn id="14" xr3:uid="{CB29C1AC-5528-4F6F-A132-066753EF3378}" name="RETURN  CONFIRMATION NUMBER, DATE, CONTACT" dataDxfId="481"/>
    <tableColumn id="15" xr3:uid="{BD71D342-EE1D-45D3-A38E-BF98945AEF89}" name="VENDOR" dataDxfId="480"/>
    <tableColumn id="16" xr3:uid="{D70B51BB-2F53-43B8-AF6F-0C9B1E64DB65}" name="CONTACT" dataDxfId="479"/>
    <tableColumn id="17" xr3:uid="{5F891B77-B947-4E64-ABD4-2F67A71374C7}" name="BUSINESS #" dataDxfId="478"/>
    <tableColumn id="18" xr3:uid="{D7989812-904F-497E-A4E9-14B9E2E5AE77}" name="MOBILE #" dataDxfId="477"/>
    <tableColumn id="19" xr3:uid="{89938E5F-3EDA-4B30-8515-4FDF05100291}" name="COMPLETE" dataDxfId="476"/>
    <tableColumn id="20" xr3:uid="{D47C90C5-E19E-4365-A561-208164CFD792}" name="EMAIL" dataDxfId="475"/>
  </tableColumns>
  <tableStyleInfo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E0FD623B-595A-472A-B581-41A969FBC155}" name="List1_2147" displayName="List1_2147" ref="B2:Q32" insertRowShift="1" totalsRowShown="0" headerRowDxfId="474" dataDxfId="472" headerRowBorderDxfId="473" tableBorderDxfId="471" totalsRowBorderDxfId="470">
  <tableColumns count="16">
    <tableColumn id="2" xr3:uid="{89F1B6AB-3280-4A5B-93D2-7597EA8D7B02}" name="EQUIPMENT DESCRIPTION" dataDxfId="469"/>
    <tableColumn id="3" xr3:uid="{BF28ECE9-3C59-4770-B348-D320026DEA99}" name="EQUIPMENT #" dataDxfId="468"/>
    <tableColumn id="4" xr3:uid="{A95AFD9C-8B38-4F46-874C-94939C9A647F}" name="P.O. " dataDxfId="467"/>
    <tableColumn id="5" xr3:uid="{FACEEDEA-A560-4CC1-B2A5-CD9757BD8D0C}" name="START DATE" dataDxfId="466"/>
    <tableColumn id="6" xr3:uid="{F52DE47C-73C8-40BE-8E79-42E60E33AC03}" name="PROJECTED FINISH DATE" dataDxfId="465">
      <calculatedColumnFormula>IF(E3&lt;&gt;"",E3+(G3*H3),"")</calculatedColumnFormula>
    </tableColumn>
    <tableColumn id="7" xr3:uid="{2700B2DD-CAF1-4581-A9E0-C47BA5E55999}" name="DURATION" dataDxfId="464"/>
    <tableColumn id="8" xr3:uid="{BFBA8AFC-8C6F-4C90-B91C-DC59274C5515}" name="BILLING CYCLE (DAYS)" dataDxfId="463"/>
    <tableColumn id="9" xr3:uid="{2D5AD89D-EC79-4D36-A229-673DDA1A33E3}" name="BILLING CYCLE RENT" dataDxfId="462">
      <calculatedColumnFormula>IF(G3&lt;&gt;"",(J3/G3),"")</calculatedColumnFormula>
    </tableColumn>
    <tableColumn id="13" xr3:uid="{9B6B8EEB-DD5A-4DA8-81AD-EB945171067B}" name="TOTAL" dataDxfId="461"/>
    <tableColumn id="14" xr3:uid="{B507E8D5-D1EF-40C9-871B-17CD7BFDA0AF}" name="RETURN  CONFIRMATION NUMBER, DATE, CONTACT" dataDxfId="460"/>
    <tableColumn id="15" xr3:uid="{669C0F26-2735-4C89-A522-5C5950E51109}" name="VENDOR" dataDxfId="459"/>
    <tableColumn id="16" xr3:uid="{8FE4E344-DDE8-4E16-83B6-8F9A57C714C8}" name="CONTACT" dataDxfId="458"/>
    <tableColumn id="17" xr3:uid="{92F99C3A-68A7-4959-B08F-9A9C33AED754}" name="BUSINESS #" dataDxfId="457"/>
    <tableColumn id="18" xr3:uid="{AB018D3F-BADA-4760-8062-69C5433CA79A}" name="MOBILE #" dataDxfId="456"/>
    <tableColumn id="19" xr3:uid="{67C7CA64-FFE2-4EB7-AAD9-05CA78069463}" name="COMPLETE" dataDxfId="455"/>
    <tableColumn id="20" xr3:uid="{A20C496D-C444-495C-8C97-A92BC9BF77A5}" name="EMAIL" dataDxfId="454"/>
  </tableColumns>
  <tableStyleInfo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2DC5F660-F005-4F0B-BAD3-5119D009C037}" name="List1_2152" displayName="List1_2152" ref="B2:Q30" insertRowShift="1" totalsRowShown="0" headerRowDxfId="453" dataDxfId="451" headerRowBorderDxfId="452" tableBorderDxfId="450" totalsRowBorderDxfId="449">
  <tableColumns count="16">
    <tableColumn id="2" xr3:uid="{DEDA3DA3-5CDE-4D15-8B8D-B6EABCB0E177}" name="EQUIPMENT DESCRIPTION" dataDxfId="448"/>
    <tableColumn id="3" xr3:uid="{CEBF1E24-6CBA-4E57-931B-EC553FB767BA}" name="EQUIPMENT #" dataDxfId="447"/>
    <tableColumn id="4" xr3:uid="{91F45047-B626-4854-A997-EFDCBC5A3AD1}" name="P.O. " dataDxfId="446"/>
    <tableColumn id="5" xr3:uid="{BCBE34F9-82A3-4650-BD10-EEA405A005F5}" name="START DATE" dataDxfId="445"/>
    <tableColumn id="6" xr3:uid="{5E6B8282-4659-411C-9733-B1F67BF97C19}" name="PROJECTED FINISH DATE" dataDxfId="444">
      <calculatedColumnFormula>IF(E3&lt;&gt;"",E3+(G3*H3),"")</calculatedColumnFormula>
    </tableColumn>
    <tableColumn id="7" xr3:uid="{5812E7F3-926D-4156-9F58-6AF0E114F2E8}" name="DURATION" dataDxfId="443"/>
    <tableColumn id="8" xr3:uid="{627490AC-6757-4911-88C1-143BEC6B38B0}" name="BILLING CYCLE (DAYS)" dataDxfId="442"/>
    <tableColumn id="9" xr3:uid="{B9BA50FC-66C8-41F4-9EEF-9556FA5C8770}" name="BILLING CYCLE RENT" dataDxfId="441">
      <calculatedColumnFormula>IF(G3&lt;&gt;"",(J3/G3),"")</calculatedColumnFormula>
    </tableColumn>
    <tableColumn id="13" xr3:uid="{F127E97B-E4BB-48B3-90A1-3DC9E01583D8}" name="TOTAL" dataDxfId="440"/>
    <tableColumn id="14" xr3:uid="{9738B6DA-795A-442D-9061-98C086F6D3F2}" name="RETURN  CONFIRMATION NUMBER, DATE, CONTACT" dataDxfId="439"/>
    <tableColumn id="15" xr3:uid="{347AE418-E21E-4AD4-9FD8-B613524AE2F6}" name="VENDOR" dataDxfId="438"/>
    <tableColumn id="16" xr3:uid="{2CE22045-34F9-46C1-9A7F-441DDD175EAA}" name="CONTACT" dataDxfId="437"/>
    <tableColumn id="17" xr3:uid="{DDE69204-48E3-41D0-80A3-5C13AC27B50E}" name="BUSINESS #" dataDxfId="436"/>
    <tableColumn id="18" xr3:uid="{994E3AB6-F016-4B67-926F-7E3DD7958982}" name="MOBILE #" dataDxfId="435"/>
    <tableColumn id="19" xr3:uid="{9B2C3D3E-8315-41BC-847F-BE6FFA632363}" name="COMPLETE" dataDxfId="434"/>
    <tableColumn id="20" xr3:uid="{662AB21A-D0C5-4F27-AC5F-B8B43C5A9A6A}" name="EMAIL" dataDxfId="433"/>
  </tableColumns>
  <tableStyleInfo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601BA388-B871-4886-B772-4DC56DCC52F1}" name="List1_2151" displayName="List1_2151" ref="B2:Q30" insertRowShift="1" totalsRowShown="0" headerRowDxfId="432" dataDxfId="430" headerRowBorderDxfId="431" tableBorderDxfId="429" totalsRowBorderDxfId="428">
  <tableColumns count="16">
    <tableColumn id="2" xr3:uid="{E7D850DF-968F-4026-B046-1614897FB7A3}" name="EQUIPMENT DESCRIPTION" dataDxfId="427"/>
    <tableColumn id="3" xr3:uid="{589D51CA-EFC8-47C2-B43E-BB8D581DCE77}" name="EQUIPMENT #" dataDxfId="426"/>
    <tableColumn id="4" xr3:uid="{F8B3BC5C-25BF-4576-93DE-240EDA3457A4}" name="P.O. " dataDxfId="425"/>
    <tableColumn id="5" xr3:uid="{79580C24-83E4-4C75-B990-C8332C8A01EF}" name="START DATE" dataDxfId="424"/>
    <tableColumn id="6" xr3:uid="{AA264456-9F39-4C5F-8817-459E65A0781F}" name="PROJECTED FINISH DATE" dataDxfId="423">
      <calculatedColumnFormula>IF(E3&lt;&gt;"",E3+(G3*H3),"")</calculatedColumnFormula>
    </tableColumn>
    <tableColumn id="7" xr3:uid="{49A55FC1-9927-42AE-B5B9-B18F2143B37B}" name="DURATION" dataDxfId="422"/>
    <tableColumn id="8" xr3:uid="{8F601BEE-1B5A-4547-8F73-B8D6429B2D3C}" name="BILLING CYCLE (DAYS)" dataDxfId="421"/>
    <tableColumn id="9" xr3:uid="{098AB00C-2D32-4E82-8800-2AF6CFCE4F1D}" name="BILLING CYCLE RENT" dataDxfId="420">
      <calculatedColumnFormula>IF(G3&lt;&gt;"",(J3/G3),"")</calculatedColumnFormula>
    </tableColumn>
    <tableColumn id="13" xr3:uid="{3B638DEE-73A9-47FE-A6BB-D338C0463577}" name="TOTAL" dataDxfId="419"/>
    <tableColumn id="14" xr3:uid="{D4FBF26A-E5DD-47D3-BB36-BB2C8C7126F7}" name="RETURN  CONFIRMATION NUMBER, DATE, CONTACT" dataDxfId="418"/>
    <tableColumn id="15" xr3:uid="{93F05560-1DC9-4579-949F-DDFD63566C9C}" name="VENDOR" dataDxfId="417"/>
    <tableColumn id="16" xr3:uid="{942A5E4B-F7E3-4F43-822A-365C415D3488}" name="CONTACT" dataDxfId="416"/>
    <tableColumn id="17" xr3:uid="{D85E1298-6447-43A9-ABE0-61CF03150883}" name="BUSINESS #" dataDxfId="415"/>
    <tableColumn id="18" xr3:uid="{3D465EEE-A73A-4C29-B5F3-0262FE4D8777}" name="MOBILE #" dataDxfId="414"/>
    <tableColumn id="19" xr3:uid="{F63FF62F-7402-4DC5-9FFB-CC2563C4ECB2}" name="COMPLETE" dataDxfId="413"/>
    <tableColumn id="20" xr3:uid="{5AF95851-92A9-4A50-AB35-C53923DBBEC7}" name="EMAIL" dataDxfId="412"/>
  </tableColumns>
  <tableStyleInfo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C51DAF81-0F94-417A-8E53-97F31162CF08}" name="List1_2153" displayName="List1_2153" ref="B2:Q30" insertRowShift="1" totalsRowShown="0" headerRowDxfId="411" dataDxfId="409" headerRowBorderDxfId="410" tableBorderDxfId="408" totalsRowBorderDxfId="407">
  <tableColumns count="16">
    <tableColumn id="2" xr3:uid="{2404AA67-CE0C-4B69-900E-156519CBEBA1}" name="EQUIPMENT DESCRIPTION" dataDxfId="406"/>
    <tableColumn id="3" xr3:uid="{6460B14B-0E91-471F-A4C6-4D2ACF8DC218}" name="EQUIPMENT #" dataDxfId="405"/>
    <tableColumn id="4" xr3:uid="{51D63FF2-A3F9-4594-B8BE-4252A1EA1907}" name="P.O. " dataDxfId="404"/>
    <tableColumn id="5" xr3:uid="{BDE7D8CC-F3B2-499B-BB54-69E5CFFD1931}" name="START DATE" dataDxfId="403"/>
    <tableColumn id="6" xr3:uid="{FCBA223A-9369-47C9-B5C7-BB59C7017749}" name="PROJECTED FINISH DATE" dataDxfId="402">
      <calculatedColumnFormula>IF(E3&lt;&gt;"",E3+(G3*H3),"")</calculatedColumnFormula>
    </tableColumn>
    <tableColumn id="7" xr3:uid="{BC050D42-7AA5-407B-8BA3-1A2208EF0B55}" name="DURATION" dataDxfId="401"/>
    <tableColumn id="8" xr3:uid="{7BA9DA79-39D4-473A-BE46-89EC0CC4A0DD}" name="BILLING CYCLE (DAYS)" dataDxfId="400"/>
    <tableColumn id="9" xr3:uid="{258B10C1-7E90-4536-A81C-7C61043927B6}" name="BILLING CYCLE RENT" dataDxfId="399">
      <calculatedColumnFormula>IF(G3&lt;&gt;"",(J3/G3),"")</calculatedColumnFormula>
    </tableColumn>
    <tableColumn id="13" xr3:uid="{BB8746A4-F61B-4CAA-AD91-22BDF090D719}" name="TOTAL" dataDxfId="398"/>
    <tableColumn id="14" xr3:uid="{26203116-C5B4-4EF5-93F0-9C59EDD3850F}" name="RETURN  CONFIRMATION NUMBER, DATE, CONTACT" dataDxfId="397"/>
    <tableColumn id="15" xr3:uid="{BE6D11E0-B6FA-4E91-99D0-51047A0B1772}" name="VENDOR" dataDxfId="396"/>
    <tableColumn id="16" xr3:uid="{2E8FFF5A-4E75-4486-AC25-1904F0F54A90}" name="CONTACT" dataDxfId="395"/>
    <tableColumn id="17" xr3:uid="{DDFC51C9-85D3-4F5B-B611-30BEC7AA647F}" name="BUSINESS #" dataDxfId="394"/>
    <tableColumn id="18" xr3:uid="{E755F7D2-7686-42A9-8112-B30754953FA0}" name="MOBILE #" dataDxfId="393"/>
    <tableColumn id="19" xr3:uid="{A3D3E86A-C123-46A0-9226-E6FDB68CDA27}" name="COMPLETE" dataDxfId="392"/>
    <tableColumn id="20" xr3:uid="{79D62680-A87B-4FA8-B127-74E3D0A481FD}" name="EMAIL" dataDxfId="391"/>
  </tableColumns>
  <tableStyleInfo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46E295C-C5F9-49E8-A068-B30BB7CFAFF2}" name="List1_2155" displayName="List1_2155" ref="B2:Q30" insertRowShift="1" totalsRowShown="0" headerRowDxfId="390" dataDxfId="388" headerRowBorderDxfId="389" tableBorderDxfId="387" totalsRowBorderDxfId="386">
  <tableColumns count="16">
    <tableColumn id="2" xr3:uid="{405CD451-6631-4591-B33B-50D452A69F2A}" name="EQUIPMENT DESCRIPTION" dataDxfId="385"/>
    <tableColumn id="3" xr3:uid="{51BAC89C-2356-444A-8C3D-E52DBEA5AB7C}" name="EQUIPMENT #" dataDxfId="384"/>
    <tableColumn id="4" xr3:uid="{D67DB763-5DD9-48F0-BE0F-2E3734E3036F}" name="P.O. " dataDxfId="383"/>
    <tableColumn id="5" xr3:uid="{99C0673F-F5F2-4BBA-AF87-D652703C1B5E}" name="START DATE" dataDxfId="382"/>
    <tableColumn id="6" xr3:uid="{9942C318-056E-4928-9F72-5969E2E074AB}" name="PROJECTED FINISH DATE" dataDxfId="381">
      <calculatedColumnFormula>IF(E3&lt;&gt;"",E3+(G3*H3),"")</calculatedColumnFormula>
    </tableColumn>
    <tableColumn id="7" xr3:uid="{A4634177-335B-43E6-9B58-C00BFA10C9EF}" name="DURATION" dataDxfId="380"/>
    <tableColumn id="8" xr3:uid="{4544C13A-F253-4D85-99D1-D69BA9E97A2C}" name="BILLING CYCLE (DAYS)" dataDxfId="379"/>
    <tableColumn id="9" xr3:uid="{4A19F05D-F3BC-4075-8CB5-24E781D01AC8}" name="BILLING CYCLE RENT" dataDxfId="378">
      <calculatedColumnFormula>IF(G3&lt;&gt;"",(J3/G3),"")</calculatedColumnFormula>
    </tableColumn>
    <tableColumn id="13" xr3:uid="{AACFA628-EAB5-4560-A49C-D1D65D21E742}" name="TOTAL" dataDxfId="377"/>
    <tableColumn id="14" xr3:uid="{FAC70070-B006-4A76-B719-68248E442F2B}" name="RETURN  CONFIRMATION NUMBER, DATE, CONTACT" dataDxfId="376"/>
    <tableColumn id="15" xr3:uid="{51AB7F93-1F81-4612-A76F-D1A5D5447E7C}" name="VENDOR" dataDxfId="375"/>
    <tableColumn id="16" xr3:uid="{7CFBE1F5-EEEB-4797-9CE4-1104A10ADD47}" name="CONTACT" dataDxfId="374"/>
    <tableColumn id="17" xr3:uid="{794F3BFA-8516-4175-AA85-F5E468109D89}" name="BUSINESS #" dataDxfId="373"/>
    <tableColumn id="18" xr3:uid="{4A1F97F7-7F34-4A09-8024-F1AF83BC8A87}" name="MOBILE #" dataDxfId="372"/>
    <tableColumn id="19" xr3:uid="{9870B204-6FC1-4EF2-B1B5-6D893872EBEB}" name="COMPLETE" dataDxfId="371"/>
    <tableColumn id="20" xr3:uid="{08C40D14-CB85-47EA-87F1-36490955ECE1}" name="EMAIL" dataDxfId="370"/>
  </tableColumns>
  <tableStyleInfo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7F09B453-F9E0-4CC6-8F3D-268999BE6A5B}" name="List1_2154" displayName="List1_2154" ref="B2:Q30" insertRowShift="1" totalsRowShown="0" headerRowDxfId="369" dataDxfId="367" headerRowBorderDxfId="368" tableBorderDxfId="366" totalsRowBorderDxfId="365">
  <tableColumns count="16">
    <tableColumn id="2" xr3:uid="{2967CCBE-C91A-4210-93CB-A6A89869A9D0}" name="EQUIPMENT DESCRIPTION" dataDxfId="364"/>
    <tableColumn id="3" xr3:uid="{ACCE9F12-BB1B-4ED3-86F3-E73F7133171E}" name="EQUIPMENT #" dataDxfId="363"/>
    <tableColumn id="4" xr3:uid="{F69CBF09-9C69-41FF-BB3E-14E2A2F7624E}" name="P.O. " dataDxfId="362"/>
    <tableColumn id="5" xr3:uid="{B11E6E62-9796-46E1-8181-249DD245952E}" name="START DATE" dataDxfId="361"/>
    <tableColumn id="6" xr3:uid="{64BF0E58-8150-4D66-927F-5D508A58A868}" name="PROJECTED FINISH DATE" dataDxfId="360">
      <calculatedColumnFormula>IF(E3&lt;&gt;"",E3+(G3*H3),"")</calculatedColumnFormula>
    </tableColumn>
    <tableColumn id="7" xr3:uid="{CB6742E7-1488-42FC-B6BF-D0858D957CAF}" name="DURATION" dataDxfId="359"/>
    <tableColumn id="8" xr3:uid="{EC4B3E94-B671-4C97-B0C4-DBFE693C3DE2}" name="BILLING CYCLE (DAYS)" dataDxfId="358"/>
    <tableColumn id="9" xr3:uid="{00F0065E-2A43-4077-A574-6361B580933B}" name="BILLING CYCLE RENT" dataDxfId="357">
      <calculatedColumnFormula>IF(G3&lt;&gt;"",(J3/G3),"")</calculatedColumnFormula>
    </tableColumn>
    <tableColumn id="13" xr3:uid="{B2683557-A570-424A-BA75-E6D4D65B8289}" name="TOTAL" dataDxfId="356"/>
    <tableColumn id="14" xr3:uid="{1C09F5B8-41C8-49B9-AF1B-793B502A3D6D}" name="RETURN  CONFIRMATION NUMBER, DATE, CONTACT" dataDxfId="355"/>
    <tableColumn id="15" xr3:uid="{CD20D5DB-0B0F-487D-9022-78CB19149DE4}" name="VENDOR" dataDxfId="354"/>
    <tableColumn id="16" xr3:uid="{C2B4E103-56B5-40CF-8818-021B58F7BD0F}" name="CONTACT" dataDxfId="353"/>
    <tableColumn id="17" xr3:uid="{05F61600-8292-4324-AED3-4ADF4F9030A7}" name="BUSINESS #" dataDxfId="352"/>
    <tableColumn id="18" xr3:uid="{EDEBC2D5-C864-4821-A48D-1AD589666FDB}" name="MOBILE #" dataDxfId="351"/>
    <tableColumn id="19" xr3:uid="{D0497B0B-B150-4C0F-949C-738C119BC89F}" name="COMPLET" dataDxfId="350"/>
    <tableColumn id="20" xr3:uid="{E3C7F2B4-D615-498A-A0BB-6AC995BD0750}" name="EMAIL" dataDxfId="349"/>
  </tableColumns>
  <tableStyleInfo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4E217AD-CBA9-44E9-B9D3-012901527406}" name="List1_2144" displayName="List1_2144" ref="B2:Q30" insertRowShift="1" totalsRowShown="0" headerRowDxfId="348" dataDxfId="346" headerRowBorderDxfId="347" tableBorderDxfId="345" totalsRowBorderDxfId="344">
  <tableColumns count="16">
    <tableColumn id="2" xr3:uid="{8DCFD7CE-9CAB-418D-8ACC-2E91020997BE}" name="EQUIPMENT DESCRIPTION" dataDxfId="343"/>
    <tableColumn id="3" xr3:uid="{C3CF466D-845B-4825-8260-F9EECFEAC2FE}" name="EQUIPMENT #" dataDxfId="342"/>
    <tableColumn id="4" xr3:uid="{9C2687F3-F3A5-44C5-96EC-A04942B4E9AC}" name="P.O. " dataDxfId="341"/>
    <tableColumn id="5" xr3:uid="{A6F1F5D8-9475-411A-B467-46F2F2B7DDA6}" name="START DATE" dataDxfId="340"/>
    <tableColumn id="6" xr3:uid="{3F38F2FF-E23F-4BA4-846B-138FE2FCFDF3}" name="PROJECTED FINISH DATE" dataDxfId="339">
      <calculatedColumnFormula>IF(E3&lt;&gt;"",E3+(G3*H3),"")</calculatedColumnFormula>
    </tableColumn>
    <tableColumn id="7" xr3:uid="{C314834B-9325-49A4-A8CB-D7B84874B68B}" name="DURATION" dataDxfId="338"/>
    <tableColumn id="8" xr3:uid="{EB78CAE2-EEFE-4352-917E-308A8D37E982}" name="BILLING CYCLE (DAYS)" dataDxfId="337"/>
    <tableColumn id="9" xr3:uid="{A46AE653-651C-4ACE-94EB-3A8074AA9BEC}" name="BILLING CYCLE RENT" dataDxfId="336">
      <calculatedColumnFormula>IF(G3&lt;&gt;"",(J3/G3),"")</calculatedColumnFormula>
    </tableColumn>
    <tableColumn id="13" xr3:uid="{89E8CD85-E07A-49A9-BB7C-EC6DAE17E41D}" name="TOTAL" dataDxfId="335"/>
    <tableColumn id="14" xr3:uid="{E5594AF2-6229-463A-8E37-420B4D8F41B0}" name="RETURN  CONFIRMATION NUMBER, DATE, CONTACT" dataDxfId="334"/>
    <tableColumn id="15" xr3:uid="{D57C2390-1622-40E7-8972-240A0A23EB7F}" name="VENDOR" dataDxfId="333"/>
    <tableColumn id="16" xr3:uid="{C5780BC0-2D32-43DF-BE7D-4F7F10B5830D}" name="CONTACT" dataDxfId="332"/>
    <tableColumn id="17" xr3:uid="{B565F569-1922-449B-BE8A-667148E4341F}" name="BUSINESS #" dataDxfId="331"/>
    <tableColumn id="18" xr3:uid="{08249EA8-636C-45D4-8B19-617317C91DE1}" name="MOBILE #" dataDxfId="330"/>
    <tableColumn id="19" xr3:uid="{C71CD7EC-8E10-48A0-9E5D-F4D8815B73D7}" name="COMPLETE" dataDxfId="329"/>
    <tableColumn id="20" xr3:uid="{D1E6EDB8-C801-474E-A982-095B9B4E1910}" name="EMAIL" dataDxfId="328"/>
  </tableColumns>
  <tableStyleInfo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B174B7F-4D44-43F2-9120-07B753B25325}" name="List1_217" displayName="List1_217" ref="B2:Q30" insertRowShift="1" totalsRowShown="0" headerRowDxfId="327" dataDxfId="325" headerRowBorderDxfId="326" tableBorderDxfId="324" totalsRowBorderDxfId="323">
  <tableColumns count="16">
    <tableColumn id="2" xr3:uid="{95A3DE92-149A-445A-86B0-3BF2E7111178}" name="EQUIPMENT DESCRIPTION" dataDxfId="322"/>
    <tableColumn id="3" xr3:uid="{2A3CE522-15FE-49C9-8A7A-3A9D9AD7650D}" name="EQUIPMENT #" dataDxfId="321"/>
    <tableColumn id="4" xr3:uid="{E7480A37-D29F-45CA-A89A-6F7045F9A66F}" name="P.O. " dataDxfId="320"/>
    <tableColumn id="5" xr3:uid="{D56A5C3F-7D63-4113-816A-AC03429D41C9}" name="START DATE" dataDxfId="319"/>
    <tableColumn id="6" xr3:uid="{71D41FD7-E8F8-4756-BAB2-39C0D442270D}" name="PROJECTED FINISH DATE" dataDxfId="318">
      <calculatedColumnFormula>IF(E3&lt;&gt;"",E3+(G3*H3),"")</calculatedColumnFormula>
    </tableColumn>
    <tableColumn id="7" xr3:uid="{3CC37163-0E0E-4760-B768-F3DD8837991E}" name="DURATION" dataDxfId="317"/>
    <tableColumn id="8" xr3:uid="{7BCC4B8C-6B4C-4F13-B7BB-6DD1FA34EEDE}" name="BILLING CYCLE (DAYS)" dataDxfId="316"/>
    <tableColumn id="9" xr3:uid="{E8E367BA-94A6-4949-B300-92795AB3EA2B}" name="BILLING CYCLE RENT" dataDxfId="315">
      <calculatedColumnFormula>IF(G3&lt;&gt;"",(J3/G3),"")</calculatedColumnFormula>
    </tableColumn>
    <tableColumn id="13" xr3:uid="{ABF2B5A0-C29B-4D5A-A614-2F90E948EB84}" name="TOTAL" dataDxfId="314"/>
    <tableColumn id="14" xr3:uid="{72CEA228-19CA-4970-BBAC-CDD92D944D5C}" name="RETURN  CONFIRMATION NUMBER, DATE, CONTACT" dataDxfId="313"/>
    <tableColumn id="15" xr3:uid="{F2E43AFC-3F59-4C78-B6F1-B33FBB72A733}" name="VENDOR" dataDxfId="312"/>
    <tableColumn id="16" xr3:uid="{FFE92E9C-ED66-4EED-9F7F-F6026EB8A0E1}" name="CONTACT" dataDxfId="311"/>
    <tableColumn id="17" xr3:uid="{FC42A959-61B6-4C69-981C-8400CAB0FA03}" name="BUSINESS #" dataDxfId="310"/>
    <tableColumn id="18" xr3:uid="{E16B8979-606D-4C0E-884F-2D1AFB5C50C5}" name="MOBILE #" dataDxfId="309"/>
    <tableColumn id="19" xr3:uid="{1C4DBDDC-2DE9-40FD-94AB-85D0D627E9B7}" name="COMPLETE" dataDxfId="308"/>
    <tableColumn id="20" xr3:uid="{A690BECE-B489-4C90-9E98-32CE14C3FC94}" name="EMAIL" dataDxfId="307"/>
  </tableColumns>
  <tableStyleInfo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C19CA777-3852-467D-9F57-697B02CF0BAE}" name="List1_2150" displayName="List1_2150" ref="B2:Q46" insertRowShift="1" totalsRowShown="0" headerRowDxfId="306" dataDxfId="304" headerRowBorderDxfId="305" tableBorderDxfId="303" totalsRowBorderDxfId="302">
  <tableColumns count="16">
    <tableColumn id="2" xr3:uid="{89ACA458-6CCF-4A52-883C-814278643564}" name="EQUIPMENT DESCRIPTION" dataDxfId="301"/>
    <tableColumn id="3" xr3:uid="{09603574-E348-4B31-A855-A9E2AFD7426B}" name="EQUIPMENT #" dataDxfId="300"/>
    <tableColumn id="4" xr3:uid="{9A430C28-E37D-47F2-BF07-AEF5D1FBE66A}" name="P.O. " dataDxfId="299"/>
    <tableColumn id="5" xr3:uid="{FE2CFC55-7DAF-4E4D-8B85-7535D119B431}" name="START DATE" dataDxfId="298"/>
    <tableColumn id="6" xr3:uid="{100CD7AD-2FCC-4153-AB98-77CDC7BAE279}" name="PROJECTED FINISH DATE" dataDxfId="297">
      <calculatedColumnFormula>IF(E3&lt;&gt;"",E3+(G3*H3),"")</calculatedColumnFormula>
    </tableColumn>
    <tableColumn id="7" xr3:uid="{3AED7B8A-A564-45E3-A3F7-74BEDA511A16}" name="DURATION" dataDxfId="296"/>
    <tableColumn id="8" xr3:uid="{E5DCCB3B-EE0F-4F58-9753-9E80C4B514CD}" name="BILLING CYCLE (DAYS)" dataDxfId="295"/>
    <tableColumn id="9" xr3:uid="{61920DF7-BFDB-4648-9E91-809699D5F331}" name="BILLING CYCLE RENT" dataDxfId="294">
      <calculatedColumnFormula>IF(G3&lt;&gt;"",(J3/G3),"")</calculatedColumnFormula>
    </tableColumn>
    <tableColumn id="13" xr3:uid="{C6B627E1-FF44-40A8-8314-41CE2022823B}" name="TOTAL" dataDxfId="293"/>
    <tableColumn id="14" xr3:uid="{080A3F9B-10A8-4356-A709-2FFB30A76DC7}" name="RETURN  CONFIRMATION NUMBER, DATE, CONTACT" dataDxfId="292"/>
    <tableColumn id="15" xr3:uid="{E5076165-D153-48E1-BF30-F2F1B49A718E}" name="VENDOR" dataDxfId="291"/>
    <tableColumn id="16" xr3:uid="{3F66D1E3-698D-4D9D-AA4B-033B0A5BF3F7}" name="CONTACT" dataDxfId="290"/>
    <tableColumn id="17" xr3:uid="{A803E6F2-F918-453B-9927-EE86693E5DF3}" name="BUSINESS #" dataDxfId="289"/>
    <tableColumn id="18" xr3:uid="{244037B0-9865-447E-8BFC-60ED55E23315}" name="MOBILE #" dataDxfId="288"/>
    <tableColumn id="19" xr3:uid="{9D685171-46BF-4A09-9586-FF0CC8C449B3}" name="COMPLETE" dataDxfId="287"/>
    <tableColumn id="20" xr3:uid="{960D1F04-C9FC-4384-90EF-567FDEA57BDA}" name="EMAIL" dataDxfId="286"/>
  </tableColumns>
  <tableStyleInfo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D6768CF-1B62-4115-ADBD-5AF849A08334}" name="List1_2127" displayName="List1_2127" ref="B2:Q30" insertRowShift="1" totalsRowShown="0" headerRowDxfId="285" dataDxfId="283" headerRowBorderDxfId="284" tableBorderDxfId="282" totalsRowBorderDxfId="281">
  <tableColumns count="16">
    <tableColumn id="2" xr3:uid="{67256A35-A798-4E39-AFDD-0021118EC7E9}" name="EQUIPMENT DESCRIPTION" dataDxfId="280"/>
    <tableColumn id="3" xr3:uid="{3B3E4ADA-43A3-45E1-A45D-AF1861D05B08}" name="EQUIPMENT #" dataDxfId="279"/>
    <tableColumn id="4" xr3:uid="{CAE9CCD5-2F61-4D3B-8FEB-8ED3617A241A}" name="P.O. " dataDxfId="278"/>
    <tableColumn id="5" xr3:uid="{A2A32DC7-90B4-4840-A347-75159BB25499}" name="START DATE" dataDxfId="277"/>
    <tableColumn id="6" xr3:uid="{E72596EB-D466-45B4-9EEA-B968890DF010}" name="PROJECTED FINISH DATE" dataDxfId="276">
      <calculatedColumnFormula>IF(E3&lt;&gt;"",E3+(G3*H3),"")</calculatedColumnFormula>
    </tableColumn>
    <tableColumn id="7" xr3:uid="{F9B5A54E-33E0-46C7-85F7-5FCFB91C6050}" name="DURATION" dataDxfId="275"/>
    <tableColumn id="8" xr3:uid="{9AAFB6F2-2CD4-47C8-9677-94A7A7656FF1}" name="BILLING CYCLE (DAYS)" dataDxfId="274"/>
    <tableColumn id="9" xr3:uid="{0B84034A-E3EB-4CE2-A901-14906076E7F2}" name="BILLING CYCLE RENT" dataDxfId="273">
      <calculatedColumnFormula>IF(G3&lt;&gt;"",(J3/G3),"")</calculatedColumnFormula>
    </tableColumn>
    <tableColumn id="13" xr3:uid="{E52C8E03-03F0-4FCD-B018-ADBC202BE51F}" name="TOTAL" dataDxfId="272"/>
    <tableColumn id="14" xr3:uid="{EF3AE10E-665A-4BB2-8D3B-F54D9D20AA3E}" name="RETURN  CONFIRMATION NUMBER, DATE, CONTACT" dataDxfId="271"/>
    <tableColumn id="15" xr3:uid="{0786E001-53AD-472D-880F-A82DC509B129}" name="VENDOR" dataDxfId="270"/>
    <tableColumn id="16" xr3:uid="{A74E2442-7EE7-4514-9198-3658E7C36355}" name="CONTACT" dataDxfId="269"/>
    <tableColumn id="17" xr3:uid="{0E7D342B-D429-4E3B-85F3-2323B69CABD0}" name="BUSINESS #" dataDxfId="268"/>
    <tableColumn id="18" xr3:uid="{CB7082A2-42EB-4573-A0B2-1E45176AADCA}" name="MOBILE #" dataDxfId="267"/>
    <tableColumn id="19" xr3:uid="{99F929BD-BFAA-4E5C-895A-0D5D5F2A34A5}" name="COMPLETE" dataDxfId="266"/>
    <tableColumn id="20" xr3:uid="{00318ECA-1C3E-4866-9597-5BF51FBE7570}" name="EMAIL" dataDxfId="265"/>
  </tableColumns>
  <tableStyleInfo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4C32BC5E-AE49-470A-A24F-3560C6D6141B}" name="List1_2130" displayName="List1_2130" ref="B2:Q33" insertRowShift="1" totalsRowShown="0" headerRowDxfId="264" dataDxfId="262" headerRowBorderDxfId="263" tableBorderDxfId="261" totalsRowBorderDxfId="260">
  <tableColumns count="16">
    <tableColumn id="2" xr3:uid="{CF33F77B-F7A5-4530-AA0C-12C8B3A24F0B}" name="EQUIPMENT DESCRIPTION" dataDxfId="259"/>
    <tableColumn id="3" xr3:uid="{6993614F-C774-47C7-9E20-CB2A05D2872A}" name="EQUIPMENT #" dataDxfId="258"/>
    <tableColumn id="4" xr3:uid="{5AFE9216-6CB5-433A-97A7-0DCBC0865FF8}" name="P.O. " dataDxfId="257"/>
    <tableColumn id="5" xr3:uid="{9B9BD778-4FB5-4B07-B1B5-6416277BF47D}" name="START DATE" dataDxfId="256"/>
    <tableColumn id="6" xr3:uid="{CD22AAF4-925A-45FC-9DA7-FA9510CF4B4A}" name="PROJECTED FINISH DATE" dataDxfId="255">
      <calculatedColumnFormula>IF(E3&lt;&gt;"",E3+(G3*H3),"")</calculatedColumnFormula>
    </tableColumn>
    <tableColumn id="7" xr3:uid="{588D8174-2A05-4C06-B1EA-5D90EF658F85}" name="DURATION" dataDxfId="254"/>
    <tableColumn id="8" xr3:uid="{1E4F0275-9E44-45AA-BC04-AE8B01C06E87}" name="BILLING CYCLE (DAYS)" dataDxfId="253"/>
    <tableColumn id="9" xr3:uid="{3BD0984A-1C9E-44F6-A0AF-8F6823A0D4D7}" name="BILLING CYCLE RENT" dataDxfId="252">
      <calculatedColumnFormula>IF(G3&lt;&gt;"",(J3/G3),"")</calculatedColumnFormula>
    </tableColumn>
    <tableColumn id="13" xr3:uid="{102C9216-AAAC-4ACC-8B9E-B71592A18E8E}" name="TOTAL" dataDxfId="251"/>
    <tableColumn id="14" xr3:uid="{64C483D8-0C6E-43D0-986E-524077260A3B}" name="RETURN  CONFIRMATION NUMBER, DATE, CONTACT" dataDxfId="250"/>
    <tableColumn id="15" xr3:uid="{0A946820-435D-4735-8C9C-ED31404F6E35}" name="VENDOR" dataDxfId="249"/>
    <tableColumn id="16" xr3:uid="{B7493364-307A-45D2-9B4B-6872E2D4FCDF}" name="CONTACT" dataDxfId="248"/>
    <tableColumn id="17" xr3:uid="{A540B3A6-0E3A-4345-8B15-16B18F3A09A3}" name="BUSINESS #" dataDxfId="247"/>
    <tableColumn id="18" xr3:uid="{777EEAC3-7438-4583-A1D1-08FF5F68AE9D}" name="MOBILE #" dataDxfId="246"/>
    <tableColumn id="19" xr3:uid="{CAE1E220-C07A-424D-B748-8A0319195341}" name="COMPLETE" dataDxfId="245"/>
    <tableColumn id="20" xr3:uid="{785B64F2-7B78-41DD-B5EF-02622DA024AD}" name="EMAIL" dataDxfId="244"/>
  </tableColumns>
  <tableStyleInfo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E4FF5ECB-87B1-4AFB-BC97-0B07176FE97C}" name="List1_2159" displayName="List1_2159" ref="B2:Q30" insertRowShift="1" totalsRowShown="0" headerRowDxfId="243" dataDxfId="241" headerRowBorderDxfId="242" tableBorderDxfId="240" totalsRowBorderDxfId="239">
  <tableColumns count="16">
    <tableColumn id="2" xr3:uid="{533182ED-6223-4AC2-8A9B-AAFFF0A6DACB}" name="EQUIPMENT DESCRIPTION" dataDxfId="238"/>
    <tableColumn id="3" xr3:uid="{9A918A31-ABC2-4233-954A-5BA5B49AA1A1}" name="EQUIPMENT #" dataDxfId="237"/>
    <tableColumn id="4" xr3:uid="{BEE81864-6E30-4D18-A774-F08939512A05}" name="P.O. " dataDxfId="236"/>
    <tableColumn id="5" xr3:uid="{6AAF0E95-4960-422B-AEFB-E751CB60472D}" name="START DATE" dataDxfId="235"/>
    <tableColumn id="6" xr3:uid="{A557963F-03C3-44DE-868B-CD53618B80B9}" name="PROJECTED FINISH DATE" dataDxfId="234">
      <calculatedColumnFormula>IF(E3&lt;&gt;"",E3+(G3*H3),"")</calculatedColumnFormula>
    </tableColumn>
    <tableColumn id="7" xr3:uid="{656F2B3A-5440-4DAA-AA0C-82DBBFCB43B7}" name="DURATION" dataDxfId="233"/>
    <tableColumn id="8" xr3:uid="{1F20C8A4-3A52-4807-91D7-78A713AF8B05}" name="BILLING CYCLE (DAYS)" dataDxfId="232"/>
    <tableColumn id="9" xr3:uid="{7D33B94C-019F-44B6-A8AD-1758A081414C}" name="BILLING CYCLE RENT" dataDxfId="231">
      <calculatedColumnFormula>IF(G3&lt;&gt;"",(J3/G3),"")</calculatedColumnFormula>
    </tableColumn>
    <tableColumn id="13" xr3:uid="{4A084C2E-955F-48DA-8BF2-2B81A4691D3E}" name="TOTAL" dataDxfId="230"/>
    <tableColumn id="14" xr3:uid="{071B0D8D-6164-4E94-8FD0-B9609FCF8527}" name="RETURN  CONFIRMATION NUMBER, DATE, CONTACT" dataDxfId="229"/>
    <tableColumn id="15" xr3:uid="{4662C120-59F8-4E33-82EA-294641280F8A}" name="VENDOR" dataDxfId="228"/>
    <tableColumn id="16" xr3:uid="{3FF751CD-3375-4F0C-B6D8-3974010FCD61}" name="CONTACT" dataDxfId="227"/>
    <tableColumn id="17" xr3:uid="{FB31CC38-8322-4F64-9331-3F72205414EB}" name="BUSINESS #" dataDxfId="226"/>
    <tableColumn id="18" xr3:uid="{A1DF9676-5FA3-493F-972A-9523B24833B8}" name="MOBILE #" dataDxfId="225"/>
    <tableColumn id="19" xr3:uid="{D6F8ECF4-B9C4-4233-B4B0-442B64282030}" name="COMPLETE" dataDxfId="224"/>
    <tableColumn id="20" xr3:uid="{8BDD13BA-D45C-422B-81DD-2EEF92BBE194}" name="EMAIL" dataDxfId="223"/>
  </tableColumns>
  <tableStyleInfo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F88AE6B-960C-40AF-B869-EDEA3CAA1F89}" name="List1_2123" displayName="List1_2123" ref="B2:Q30" insertRowShift="1" totalsRowShown="0" headerRowDxfId="222" dataDxfId="220" headerRowBorderDxfId="221" tableBorderDxfId="219" totalsRowBorderDxfId="218">
  <tableColumns count="16">
    <tableColumn id="2" xr3:uid="{461C83B5-3E63-4391-BDCA-615F6B3B42E8}" name="EQUIPMENT DESCRIPTION" dataDxfId="217"/>
    <tableColumn id="3" xr3:uid="{E5EA4C7B-C89E-46C6-995E-9232ABD1EDB1}" name="EQUIPMENT #" dataDxfId="216"/>
    <tableColumn id="4" xr3:uid="{958B2246-3FF2-416C-B964-27797F08D088}" name="P.O. " dataDxfId="215"/>
    <tableColumn id="5" xr3:uid="{784A54C3-32CF-46C7-9E7A-BF1F97D8AF4C}" name="START DATE" dataDxfId="214"/>
    <tableColumn id="6" xr3:uid="{F040623F-07DF-477B-AD8A-9DF05D442464}" name="PROJECTED FINISH DATE" dataDxfId="213">
      <calculatedColumnFormula>IF(E3&lt;&gt;"",E3+(G3*H3),"")</calculatedColumnFormula>
    </tableColumn>
    <tableColumn id="7" xr3:uid="{E93D3979-D804-4A2D-A11E-EAD2F9685AB8}" name="DURATION" dataDxfId="212"/>
    <tableColumn id="8" xr3:uid="{1495AB15-DB97-497E-B2B4-03681CC5630D}" name="BILLING CYCLE (DAYS)" dataDxfId="211"/>
    <tableColumn id="9" xr3:uid="{1CFDB5F4-2C87-41D8-B1AD-71772FE1C0AA}" name="BILLING CYCLE RENT" dataDxfId="210">
      <calculatedColumnFormula>IF(G3&lt;&gt;"",(J3/G3),"")</calculatedColumnFormula>
    </tableColumn>
    <tableColumn id="13" xr3:uid="{AC255D59-D9B1-4B2C-A679-35F8857ACFAA}" name="TOTAL" dataDxfId="209"/>
    <tableColumn id="14" xr3:uid="{A825BE94-ECDE-42E6-BF82-93618D110560}" name="RETURN  CONFIRMATION NUMBER, DATE, CONTACT" dataDxfId="208"/>
    <tableColumn id="15" xr3:uid="{939053ED-7B07-4D75-9D01-BC58256376D4}" name="VENDOR" dataDxfId="207"/>
    <tableColumn id="16" xr3:uid="{73DDD0AC-3F2A-46BA-A1C2-1603D75DE59E}" name="CONTACT" dataDxfId="206"/>
    <tableColumn id="17" xr3:uid="{AFA8BA53-1831-4A70-9D32-CCCB9F75E9E0}" name="BUSINESS #" dataDxfId="205"/>
    <tableColumn id="18" xr3:uid="{268DE1C7-4DF6-4A96-9B35-C2361CA1C66B}" name="MOBILE #" dataDxfId="204"/>
    <tableColumn id="19" xr3:uid="{A7713D0A-0556-4CF7-8921-1825EC0D4DC2}" name="COMPLETE" dataDxfId="203"/>
    <tableColumn id="20" xr3:uid="{2156D823-D0C1-4027-B487-F223832A922F}" name="EMAIL" dataDxfId="202"/>
  </tableColumns>
  <tableStyleInfo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F0E3F17-8BA3-4ED8-979C-93F6FD71D592}" name="List1_2125" displayName="List1_2125" ref="B2:Q30" insertRowShift="1" totalsRowShown="0" headerRowDxfId="201" dataDxfId="199" headerRowBorderDxfId="200" tableBorderDxfId="198" totalsRowBorderDxfId="197">
  <tableColumns count="16">
    <tableColumn id="2" xr3:uid="{E469563B-AA47-44D2-82DD-0C0F97625EF9}" name="EQUIPMENT DESCRIPTION" dataDxfId="196"/>
    <tableColumn id="3" xr3:uid="{427CE180-60DF-43A3-BDE2-46B3BFB51B6C}" name="EQUIPMENT #" dataDxfId="195"/>
    <tableColumn id="4" xr3:uid="{D6A99165-FE14-40E2-9045-9838D1456A4B}" name="P.O. " dataDxfId="194"/>
    <tableColumn id="5" xr3:uid="{A0EE1126-50EA-4C56-B4AB-2C795036EB78}" name="START DATE" dataDxfId="193"/>
    <tableColumn id="6" xr3:uid="{BB800922-F277-478D-BB1A-8241A3EC4968}" name="PROJECTED FINISH DATE" dataDxfId="192">
      <calculatedColumnFormula>IF(E3&lt;&gt;"",E3+(G3*H3),"")</calculatedColumnFormula>
    </tableColumn>
    <tableColumn id="7" xr3:uid="{3A590776-7A97-4179-862F-0D00E4A06C77}" name="DURATION" dataDxfId="191"/>
    <tableColumn id="8" xr3:uid="{7B81588E-804C-4979-90FC-50F4B96262A5}" name="BILLING CYCLE (DAYS)" dataDxfId="190"/>
    <tableColumn id="9" xr3:uid="{E38A091D-84EE-4F00-92A2-7C6C52EF390F}" name="BILLING CYCLE RENT" dataDxfId="189">
      <calculatedColumnFormula>IF(G3&lt;&gt;"",(J3/G3),"")</calculatedColumnFormula>
    </tableColumn>
    <tableColumn id="13" xr3:uid="{4E0090D4-D426-49C6-87E8-90D3CCBAAC83}" name="TOTAL" dataDxfId="188"/>
    <tableColumn id="14" xr3:uid="{1DC337A7-0D9F-4B68-A024-690E612508B8}" name="RETURN  CONFIRMATION NUMBER, DATE, CONTACT" dataDxfId="187"/>
    <tableColumn id="15" xr3:uid="{9AF07452-B71D-4AC1-808A-EFEC6589D0B9}" name="VENDOR" dataDxfId="186"/>
    <tableColumn id="16" xr3:uid="{FF3CFE2B-E0F8-4FD3-B760-EE4B554847CF}" name="CONTACT" dataDxfId="185"/>
    <tableColumn id="17" xr3:uid="{EC337603-C992-4D25-94B5-D5039A73F27E}" name="BUSINESS #" dataDxfId="184"/>
    <tableColumn id="18" xr3:uid="{48AA943C-E140-4705-883B-2661E1129113}" name="MOBILE #" dataDxfId="183"/>
    <tableColumn id="19" xr3:uid="{ACA6AE64-A14D-4835-A7D5-BA03C2C1E047}" name="COMPLETE" dataDxfId="182"/>
    <tableColumn id="20" xr3:uid="{D86323BB-A44D-4FBB-9B18-FD046A4B7E06}" name="NOTES" dataDxfId="181"/>
  </tableColumns>
  <tableStyleInfo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31530C75-B99B-4532-8265-41031BBC4725}" name="List1_2139" displayName="List1_2139" ref="B2:Q30" insertRowShift="1" totalsRowShown="0" headerRowDxfId="180" dataDxfId="178" headerRowBorderDxfId="179" tableBorderDxfId="177" totalsRowBorderDxfId="176">
  <tableColumns count="16">
    <tableColumn id="2" xr3:uid="{64FAD32F-1746-4454-83D3-477CF2761292}" name="EQUIPMENT DESCRIPTION" dataDxfId="175"/>
    <tableColumn id="3" xr3:uid="{539D3D48-35A5-421C-83D5-0D3630A9030F}" name="EQUIPMENT #" dataDxfId="174"/>
    <tableColumn id="4" xr3:uid="{C2719707-A48D-448F-8992-F9BECEDCC082}" name="P.O. " dataDxfId="173"/>
    <tableColumn id="5" xr3:uid="{8167D482-28BC-47A5-A97D-1DF8F9A406E3}" name="START DATE" dataDxfId="172"/>
    <tableColumn id="6" xr3:uid="{2C620080-121F-49BE-8366-74A85A8DC60F}" name="PROJECTED FINISH DATE" dataDxfId="171">
      <calculatedColumnFormula>IF(E3&lt;&gt;"",E3+(G3*H3),"")</calculatedColumnFormula>
    </tableColumn>
    <tableColumn id="7" xr3:uid="{D9C06461-4E8C-40EE-8F17-48C9464447B8}" name="DURATION" dataDxfId="170"/>
    <tableColumn id="8" xr3:uid="{BAA11A30-B271-4216-95A5-9F2C590AAF8C}" name="BILLING CYCLE (DAYS)" dataDxfId="169"/>
    <tableColumn id="9" xr3:uid="{72515D69-BD19-448F-A6C0-388D31D7F03F}" name="BILLING CYCLE RENT" dataDxfId="168">
      <calculatedColumnFormula>IF(G3&lt;&gt;"",(J3/G3),"")</calculatedColumnFormula>
    </tableColumn>
    <tableColumn id="13" xr3:uid="{DCFF3E05-8AC3-4F5F-857D-F0C34A6C6BC1}" name="TOTAL" dataDxfId="167"/>
    <tableColumn id="14" xr3:uid="{342FBE25-BDB9-4DCF-95F9-9ECB3FFF89FA}" name="RETURN  CONFIRMATION NUMBER, DATE, CONTACT" dataDxfId="166"/>
    <tableColumn id="15" xr3:uid="{F61D84E8-E488-4C8D-AB42-81F9F4121488}" name="VENDOR" dataDxfId="165"/>
    <tableColumn id="16" xr3:uid="{2CABA5F5-B58E-49A0-897C-6768766D20A5}" name="CONTACT" dataDxfId="164"/>
    <tableColumn id="17" xr3:uid="{6E2B209D-1C17-4CE2-A899-B24051323100}" name="BUSINESS #" dataDxfId="163"/>
    <tableColumn id="18" xr3:uid="{28223F71-4777-4EDF-BBB8-88897C9A0917}" name="MOBILE #" dataDxfId="162"/>
    <tableColumn id="19" xr3:uid="{E364D0C2-3469-4C8D-8514-550F48E29293}" name="COMPLETE" dataDxfId="161"/>
    <tableColumn id="20" xr3:uid="{03FB4253-96C2-4D5F-ACA4-7EE2C6F34A46}" name="EMAIL" dataDxfId="160"/>
  </tableColumns>
  <tableStyleInfo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C4F22F-E972-447C-9635-97D952566DD8}" name="List1_2157" displayName="List1_2157" ref="B2:Q30" insertRowShift="1" totalsRowShown="0" headerRowDxfId="159" dataDxfId="157" headerRowBorderDxfId="158" tableBorderDxfId="156" totalsRowBorderDxfId="155">
  <tableColumns count="16">
    <tableColumn id="2" xr3:uid="{5A10E6B8-856A-4AB2-989A-A6678FFA76A7}" name="EQUIPMENT DESCRIPTION" dataDxfId="154"/>
    <tableColumn id="3" xr3:uid="{C75FE714-1432-4AD1-BFC5-E0C0A8C09E55}" name="EQUIPMENT #" dataDxfId="153"/>
    <tableColumn id="4" xr3:uid="{385ADCD5-6D5A-496C-8014-F2425CE223DD}" name="P.O. " dataDxfId="152"/>
    <tableColumn id="5" xr3:uid="{12AF4D2B-3172-43DC-B27B-C01824155395}" name="START DATE" dataDxfId="151"/>
    <tableColumn id="6" xr3:uid="{FA9BF966-116E-4A14-B64A-7F5EB329540C}" name="PROJECTED FINISH DATE" dataDxfId="150">
      <calculatedColumnFormula>IF(E3&lt;&gt;"",E3+(G3*H3),"")</calculatedColumnFormula>
    </tableColumn>
    <tableColumn id="7" xr3:uid="{3049DC2E-A072-443B-8860-E814B087572D}" name="DURATION" dataDxfId="149"/>
    <tableColumn id="8" xr3:uid="{48DF180D-B511-4D8A-BD43-57A8AA3CEF97}" name="BILLING CYCLE (DAYS)" dataDxfId="148"/>
    <tableColumn id="9" xr3:uid="{11FCEE90-6879-4BD0-A212-D079D792956F}" name="BILLING CYCLE RENT" dataDxfId="147">
      <calculatedColumnFormula>IF(G3&lt;&gt;"",(J3/G3),"")</calculatedColumnFormula>
    </tableColumn>
    <tableColumn id="13" xr3:uid="{B8640B17-CD53-4678-92E5-07D5F2557BCE}" name="TOTAL" dataDxfId="146"/>
    <tableColumn id="14" xr3:uid="{F5F8389D-B144-46A9-A0A4-175CCE52999B}" name="RETURN  CONFIRMATION NUMBER, DATE, CONTACT" dataDxfId="145"/>
    <tableColumn id="15" xr3:uid="{8AE68CCB-5A19-47D6-8D86-038F865185D1}" name="VENDOR" dataDxfId="144"/>
    <tableColumn id="16" xr3:uid="{6282C0C4-E50D-484E-80C7-85227552B90A}" name="CONTACT" dataDxfId="143"/>
    <tableColumn id="17" xr3:uid="{13F1ACE0-973B-451E-832A-EFAD5C3AC1BF}" name="BUSINESS #" dataDxfId="142"/>
    <tableColumn id="18" xr3:uid="{B53A78C5-B65A-4CAE-A37D-680D1DB74C88}" name="MOBILE #" dataDxfId="141"/>
    <tableColumn id="19" xr3:uid="{9584ED98-CB9F-48BB-9241-5E790E0544F6}" name="COMPLETE" dataDxfId="140"/>
    <tableColumn id="20" xr3:uid="{707D69C2-B9B7-44E1-887A-16AD98F6305D}" name="EMAIL" dataDxfId="139"/>
  </tableColumns>
  <tableStyleInfo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63F91F41-A0E4-4919-8740-BE5B2C1AF72E}" name="List1_2161" displayName="List1_2161" ref="B2:Q30" insertRowShift="1" totalsRowShown="0" headerRowDxfId="138" dataDxfId="136" headerRowBorderDxfId="137" tableBorderDxfId="135" totalsRowBorderDxfId="134">
  <tableColumns count="16">
    <tableColumn id="2" xr3:uid="{9D468379-3A14-4D4B-8D8C-3CDF860E033F}" name="EQUIPMENT DESCRIPTION" dataDxfId="133"/>
    <tableColumn id="3" xr3:uid="{FB310F7B-EA6B-4E60-98B9-815FBA9B6927}" name="EQUIPMENT #" dataDxfId="132"/>
    <tableColumn id="4" xr3:uid="{378E7C93-8D2E-4088-8375-7BCB6F7D22F3}" name="P.O. " dataDxfId="131"/>
    <tableColumn id="5" xr3:uid="{E6B9D310-3A99-42FF-B2FC-93E460C571E7}" name="START DATE" dataDxfId="130"/>
    <tableColumn id="6" xr3:uid="{9706749F-3B1D-4495-90B6-A97F9616A17D}" name="PROJECTED FINISH DATE" dataDxfId="129">
      <calculatedColumnFormula>IF(E3&lt;&gt;"",E3+(G3*H3),"")</calculatedColumnFormula>
    </tableColumn>
    <tableColumn id="7" xr3:uid="{72E543A5-6880-4D9E-85BE-95DE9AB9F3C9}" name="DURATION" dataDxfId="128"/>
    <tableColumn id="8" xr3:uid="{DBBB66AC-A27D-4F53-8DA0-C265D5F3037C}" name="BILLING CYCLE (DAYS)" dataDxfId="127"/>
    <tableColumn id="9" xr3:uid="{36D1B1E5-DD27-4DA3-85D4-B6DAB018462C}" name="BILLING CYCLE RENT" dataDxfId="126">
      <calculatedColumnFormula>IF(G3&lt;&gt;"",(J3/G3),"")</calculatedColumnFormula>
    </tableColumn>
    <tableColumn id="13" xr3:uid="{C6565AA0-7026-4EF9-94E9-16CA962DB58F}" name="TOTAL" dataDxfId="125"/>
    <tableColumn id="14" xr3:uid="{6F29EA2B-15AF-4FF0-BEF1-53EA2EFD7EDE}" name="RETURN  CONFIRMATION NUMBER, DATE, CONTACT" dataDxfId="124"/>
    <tableColumn id="15" xr3:uid="{C025EAC8-8263-4574-AA64-253BE607E806}" name="VENDOR" dataDxfId="123"/>
    <tableColumn id="16" xr3:uid="{9F74A609-2C1B-44E9-8099-B241EA10E9A6}" name="CONTACT" dataDxfId="122"/>
    <tableColumn id="17" xr3:uid="{D603D4CA-609C-4802-B45B-78EC57FECE9C}" name="BUSINESS #" dataDxfId="121"/>
    <tableColumn id="18" xr3:uid="{DDE1C61A-B2BF-4B78-BF1A-94E918A99A16}" name="MOBILE #" dataDxfId="120"/>
    <tableColumn id="19" xr3:uid="{03A54165-7AD9-4307-97E9-3278AE9DD250}" name="COMPLETE" dataDxfId="119"/>
    <tableColumn id="20" xr3:uid="{EC6E1C67-B2AD-4DC2-BF7B-CC3D6AEAE8FF}" name="EMAIL" dataDxfId="118"/>
  </tableColumns>
  <tableStyleInfo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448C76D2-900B-4937-9CED-53CF777207F7}" name="List1_2174" displayName="List1_2174" ref="B2:P30" insertRowShift="1" totalsRowShown="0" headerRowDxfId="115" dataDxfId="113" headerRowBorderDxfId="114" tableBorderDxfId="112" totalsRowBorderDxfId="111">
  <tableColumns count="15">
    <tableColumn id="2" xr3:uid="{1F165CCA-2615-4916-9787-1A42615004DF}" name="EQUIPMENT DESCRIPTION" dataDxfId="110"/>
    <tableColumn id="3" xr3:uid="{519E0435-EE98-488B-BA7E-3A0952CF3A2A}" name="EQUIPMENT #" dataDxfId="109"/>
    <tableColumn id="4" xr3:uid="{B830CC9F-A2AF-47B5-9137-6F4B5C2009C0}" name="P.O. " dataDxfId="108"/>
    <tableColumn id="5" xr3:uid="{94C8AA42-CA3E-4E56-866B-E8D836FAE10B}" name="START DATE" dataDxfId="107"/>
    <tableColumn id="6" xr3:uid="{C54C98D7-BA90-48A8-818A-60A2ECFF7409}" name="PROJECTED FINISH DATE" dataDxfId="106">
      <calculatedColumnFormula>IF(E3&lt;&gt;"",E3+(G3*H3),"")</calculatedColumnFormula>
    </tableColumn>
    <tableColumn id="7" xr3:uid="{1F2A9E3C-7750-40C5-951F-E165DBB43535}" name="DURATION" dataDxfId="105"/>
    <tableColumn id="8" xr3:uid="{01F05D66-68A1-497C-B6A0-98CBFE472380}" name="BILLING CYCLE (DAYS)" dataDxfId="104"/>
    <tableColumn id="9" xr3:uid="{A48E2BA3-B94A-43E4-94D2-87A0A93C3D2C}" name="BILLING CYCLE RENT" dataDxfId="103">
      <calculatedColumnFormula>IF(G3&lt;&gt;"",(J3/G3),"")</calculatedColumnFormula>
    </tableColumn>
    <tableColumn id="13" xr3:uid="{31454B68-EEA1-4CD3-B3A9-1D9DCE802850}" name="TOTAL" dataDxfId="102"/>
    <tableColumn id="1" xr3:uid="{F4E0BEC4-11FF-4ADF-B930-6E475226640F}" name="PICKUP #" dataDxfId="101"/>
    <tableColumn id="14" xr3:uid="{01C2CF8C-72AB-4B53-A34F-E46710FDE99A}" name="RETURN  CONFIRMATION NUMBER, DATE, CONTACT" dataDxfId="100"/>
    <tableColumn id="15" xr3:uid="{751F9C77-8900-47B2-8A4D-68C2B7E78BBD}" name="VENDOR" dataDxfId="99"/>
    <tableColumn id="16" xr3:uid="{3BCD66F7-384D-4492-AB24-D6F726E117DA}" name="CONTACT" dataDxfId="98"/>
    <tableColumn id="19" xr3:uid="{9DD33E26-1174-4AFF-BB7A-B05D0A71F907}" name="COMPLETE" dataDxfId="97"/>
    <tableColumn id="20" xr3:uid="{1B44F74D-0228-4666-BA6A-1471B82A5694}" name="EMAIL" dataDxfId="96"/>
  </tableColumns>
  <tableStyleInfo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8639D19A-6ECA-49E7-8139-A112ECC70E4A}" name="List1_2172" displayName="List1_2172" ref="B2:P30" insertRowShift="1" totalsRowShown="0" headerRowDxfId="91" dataDxfId="89" headerRowBorderDxfId="90" tableBorderDxfId="88" totalsRowBorderDxfId="87">
  <tableColumns count="15">
    <tableColumn id="2" xr3:uid="{79C85CA1-DB38-459B-A26A-18D7049A3B28}" name="EQUIPMENT DESCRIPTION" dataDxfId="86"/>
    <tableColumn id="3" xr3:uid="{600E23B4-84F8-4174-8A8C-63F133FFD2A8}" name="EQUIPMENT #" dataDxfId="85"/>
    <tableColumn id="4" xr3:uid="{A14E7EB3-81DD-445E-B2DD-DD294316EE3D}" name="P.O. " dataDxfId="84"/>
    <tableColumn id="5" xr3:uid="{B2811853-65C8-4BC6-80B0-D37599CDF714}" name="START DATE" dataDxfId="83"/>
    <tableColumn id="6" xr3:uid="{1C7668A1-FED9-4546-8FCB-F864DA15D05B}" name="PROJECTED FINISH DATE" dataDxfId="82">
      <calculatedColumnFormula>IF(E3&lt;&gt;"",E3+(G3*H3),"")</calculatedColumnFormula>
    </tableColumn>
    <tableColumn id="7" xr3:uid="{AB9098EE-84F4-42E7-A7EA-9A9006765381}" name="DURATION" dataDxfId="81"/>
    <tableColumn id="8" xr3:uid="{A3053823-0187-4279-BD1D-FB81EC3F8BE7}" name="BILLING CYCLE (DAYS)" dataDxfId="80"/>
    <tableColumn id="9" xr3:uid="{30704DB8-82B0-4F77-A894-17A5547101A9}" name="BILLING CYCLE RENT" dataDxfId="79">
      <calculatedColumnFormula>IF(G3&lt;&gt;"",(J3/G3),"")</calculatedColumnFormula>
    </tableColumn>
    <tableColumn id="13" xr3:uid="{A73E62CF-A5B3-4201-AF84-306B95D9EEDF}" name="TOTAL" dataDxfId="78"/>
    <tableColumn id="1" xr3:uid="{1CA31AEC-25C8-467B-A8F1-27469EECD0A1}" name="PICKUP #" dataDxfId="77"/>
    <tableColumn id="14" xr3:uid="{921303FF-F1E9-4F22-84EE-F956F3708BB0}" name="RETURN  CONFIRMATION NUMBER, DATE, CONTACT" dataDxfId="76"/>
    <tableColumn id="15" xr3:uid="{3D8E9952-6E69-45AC-BBD5-08B09422A3CB}" name="VENDOR" dataDxfId="75"/>
    <tableColumn id="16" xr3:uid="{025DFD72-D79E-4773-A1A2-185AB96A5535}" name="CONTACT" dataDxfId="74"/>
    <tableColumn id="20" xr3:uid="{64BEB8F8-BDF5-4398-B7BC-FEE449CC6699}" name="EMAIL" dataDxfId="73"/>
    <tableColumn id="19" xr3:uid="{0D2859AB-0A2A-4763-BA91-06DF7AE46F06}" name="COMPLETE" dataDxfId="72"/>
  </tableColumns>
  <tableStyleInfo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FB6FD11F-C759-4E96-8735-7D2EC34D664D}" name="List1_2198" displayName="List1_2198" ref="B2:P30" insertRowShift="1" totalsRowShown="0" headerRowDxfId="67" dataDxfId="65" headerRowBorderDxfId="66" tableBorderDxfId="64" totalsRowBorderDxfId="63">
  <sortState xmlns:xlrd2="http://schemas.microsoft.com/office/spreadsheetml/2017/richdata2" ref="B3:P30">
    <sortCondition ref="K3:K30"/>
  </sortState>
  <tableColumns count="15">
    <tableColumn id="2" xr3:uid="{D0A0F412-55C7-4274-93F9-75DA7B45262F}" name="EQUIPMENT DESCRIPTION" dataDxfId="62"/>
    <tableColumn id="3" xr3:uid="{2806DEE7-90F0-4217-BDE6-1F54C7A42866}" name="EQUIPMENT #" dataDxfId="61"/>
    <tableColumn id="4" xr3:uid="{B5B2C4BB-0C34-44AF-A9C8-A629588AB842}" name="P.O. " dataDxfId="60"/>
    <tableColumn id="5" xr3:uid="{16D41A86-8A81-422A-A18B-AFA14F1E7FEE}" name="START DATE" dataDxfId="59"/>
    <tableColumn id="6" xr3:uid="{1F0EEB5F-6854-4438-8D67-4F196E006D86}" name="PROJECTED FINISH DATE" dataDxfId="58">
      <calculatedColumnFormula>IF(E3&lt;&gt;"",E3+(G3*H3),"")</calculatedColumnFormula>
    </tableColumn>
    <tableColumn id="7" xr3:uid="{1C1951C5-E86A-4454-AE72-1242C1061368}" name="DURATION" dataDxfId="57"/>
    <tableColumn id="8" xr3:uid="{1F5BD29A-B824-42A7-9119-0CF471ABC131}" name="BILLING CYCLE (DAYS)" dataDxfId="56"/>
    <tableColumn id="9" xr3:uid="{656EDFD0-3FC6-452F-8EAE-763206D15AFF}" name="BILLING CYCLE RENT" dataDxfId="55">
      <calculatedColumnFormula>IF(G3&lt;&gt;"",(J3/G3),"")</calculatedColumnFormula>
    </tableColumn>
    <tableColumn id="13" xr3:uid="{92AF979D-CC19-4B5A-841B-9AEA7397E63D}" name="TOTAL" dataDxfId="54"/>
    <tableColumn id="14" xr3:uid="{0E0297BD-4AB1-4D9D-A5E2-06810B72F09E}" name="VENDOR" dataDxfId="53"/>
    <tableColumn id="1" xr3:uid="{F085F39E-9330-408A-B810-26A635E5250A}" name="PICKUP #" dataDxfId="52"/>
    <tableColumn id="15" xr3:uid="{3F310397-3906-4E18-AE23-BBEA457CD4EB}" name="CALLED OFF VIA" dataDxfId="51"/>
    <tableColumn id="16" xr3:uid="{BB6B9786-CECB-462E-88FF-D2D56A0DC751}" name="CALL OFF REQUESTED BY/DATE" dataDxfId="50"/>
    <tableColumn id="19" xr3:uid="{B7B947EB-6ADE-47F6-8915-5AFB87F38C9D}" name="COMPLETE" dataDxfId="49"/>
    <tableColumn id="20" xr3:uid="{AC08CF0D-FA99-41EF-A4C7-DAC87D4DDE21}" name="VENDOR CONTACT/EMAIL" dataDxfId="48"/>
  </tableColumns>
  <tableStyleInfo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B7B07927-B96F-40FA-81ED-0DE94D5EA6E0}" name="List1_21109" displayName="List1_21109" ref="B2:P30" insertRowShift="1" totalsRowShown="0" headerRowDxfId="43" dataDxfId="41" headerRowBorderDxfId="42" tableBorderDxfId="40" totalsRowBorderDxfId="39">
  <sortState xmlns:xlrd2="http://schemas.microsoft.com/office/spreadsheetml/2017/richdata2" ref="B3:P30">
    <sortCondition ref="K3:K30"/>
  </sortState>
  <tableColumns count="15">
    <tableColumn id="2" xr3:uid="{31A6DE90-80F9-4F5C-B3FB-F920C6E4494F}" name="EQUIPMENT DESCRIPTION" dataDxfId="38"/>
    <tableColumn id="3" xr3:uid="{93E98C8B-CCF0-4F73-81D8-7B9138F0432F}" name="EQUIPMENT #" dataDxfId="37"/>
    <tableColumn id="4" xr3:uid="{91BB332B-F9D9-464A-AFAB-99723BA0C7A8}" name="P.O. " dataDxfId="36"/>
    <tableColumn id="5" xr3:uid="{6F99FA90-12E9-472E-AFAD-94A32565C0F4}" name="START DATE" dataDxfId="35"/>
    <tableColumn id="6" xr3:uid="{CA794681-FBC6-4787-8731-6F07FDC99BD6}" name="PROJECTED FINISH DATE" dataDxfId="34">
      <calculatedColumnFormula>IF(E3&lt;&gt;"",E3+(G3*H3),"")</calculatedColumnFormula>
    </tableColumn>
    <tableColumn id="7" xr3:uid="{51C09AB9-69C8-4C89-B0F8-2491F50FA482}" name="DURATION" dataDxfId="33"/>
    <tableColumn id="8" xr3:uid="{44657DA4-4904-41CB-A6A5-98FF47A506A9}" name="BILLING CYCLE (DAYS)" dataDxfId="32"/>
    <tableColumn id="9" xr3:uid="{EFE43032-D8E3-405C-A682-E3B6348E3297}" name="BILLING CYCLE RENT" dataDxfId="31">
      <calculatedColumnFormula>IF(G3&lt;&gt;"",(J3/G3),"")</calculatedColumnFormula>
    </tableColumn>
    <tableColumn id="13" xr3:uid="{23FA5E0D-FC93-40A5-AE52-19E92E305605}" name="TOTAL" dataDxfId="30"/>
    <tableColumn id="14" xr3:uid="{08228777-6EA7-41DA-AF2D-909E6073E743}" name="VENDOR" dataDxfId="29"/>
    <tableColumn id="1" xr3:uid="{26A757FC-FE00-4A25-9878-A2F8DF2A7BC0}" name="PICKUP #" dataDxfId="28"/>
    <tableColumn id="15" xr3:uid="{6833332F-5888-4180-A6F1-4B261A5FA31F}" name="CALLED OFF VIA" dataDxfId="27"/>
    <tableColumn id="16" xr3:uid="{85D237AD-F9E4-41E0-B070-27412C6EB230}" name="CALL OFF REQUESTED BY/DATE" dataDxfId="26"/>
    <tableColumn id="19" xr3:uid="{46AD288C-6B85-4278-8D1F-1916C8FC0678}" name="COMPLETE" dataDxfId="25"/>
    <tableColumn id="20" xr3:uid="{4A4E1B1A-3BE7-45B7-8218-5AB699C807C6}" name="VENDOR CONTACT/EMAIL" dataDxfId="24"/>
  </tableColumns>
  <tableStyleInfo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68000000}" name="List1" displayName="List1_21" ref="B2:P30" insertRowShift="1" totalsRowShown="0" headerRowDxfId="19" dataDxfId="17" headerRowBorderDxfId="18" tableBorderDxfId="16" totalsRowBorderDxfId="15">
  <sortState xmlns:xlrd2="http://schemas.microsoft.com/office/spreadsheetml/2017/richdata2" ref="B3:P30">
    <sortCondition ref="K3:K30"/>
  </sortState>
  <tableColumns count="15">
    <tableColumn id="2" xr3:uid="{00000000-0010-0000-6800-000002000000}" name="EQUIPMENT DESCRIPTION" dataDxfId="14"/>
    <tableColumn id="3" xr3:uid="{00000000-0010-0000-6800-000003000000}" name="EQUIPMENT #" dataDxfId="13"/>
    <tableColumn id="4" xr3:uid="{00000000-0010-0000-6800-000004000000}" name="P.O. " dataDxfId="12"/>
    <tableColumn id="5" xr3:uid="{00000000-0010-0000-6800-000005000000}" name="START DATE" dataDxfId="11"/>
    <tableColumn id="6" xr3:uid="{00000000-0010-0000-6800-000006000000}" name="PROJECTED FINISH DATE" dataDxfId="10">
      <calculatedColumnFormula>IF(E3&lt;&gt;"",E3+(G3*H3),"")</calculatedColumnFormula>
    </tableColumn>
    <tableColumn id="7" xr3:uid="{00000000-0010-0000-6800-000007000000}" name="DURATION" dataDxfId="9"/>
    <tableColumn id="8" xr3:uid="{00000000-0010-0000-6800-000008000000}" name="BILLING CYCLE (DAYS)" dataDxfId="8"/>
    <tableColumn id="9" xr3:uid="{00000000-0010-0000-6800-000009000000}" name="BILLING CYCLE RENT" dataDxfId="7">
      <calculatedColumnFormula>IF(G3&lt;&gt;"",(J3/G3),"")</calculatedColumnFormula>
    </tableColumn>
    <tableColumn id="13" xr3:uid="{00000000-0010-0000-6800-00000D000000}" name="TOTAL" dataDxfId="6"/>
    <tableColumn id="14" xr3:uid="{00000000-0010-0000-6800-00000E000000}" name="VENDOR" dataDxfId="5"/>
    <tableColumn id="1" xr3:uid="{B530B0C0-186B-43F3-9006-5B0A7A34BE2F}" name="PICKUP #" dataDxfId="4"/>
    <tableColumn id="15" xr3:uid="{00000000-0010-0000-6800-00000F000000}" name="CALLED OFF VIA" dataDxfId="3"/>
    <tableColumn id="16" xr3:uid="{00000000-0010-0000-6800-000010000000}" name="CALL OFF REQUESTED BY/DATE" dataDxfId="2"/>
    <tableColumn id="19" xr3:uid="{00000000-0010-0000-6800-000013000000}" name="COMPLETE" dataDxfId="1"/>
    <tableColumn id="20" xr3:uid="{00000000-0010-0000-6800-000014000000}" name="VENDOR CONTACT/EMAIL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K4" dT="2021-12-21T20:27:33.07" personId="{02B88298-12A7-4650-A77C-B97D3B840143}" id="{86BE1B9B-BEBC-4E09-9969-3D97012D2077}">
    <text>final invoice 12/10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3" dT="2022-01-26T13:57:59.79" personId="{02B88298-12A7-4650-A77C-B97D3B840143}" id="{257BD75D-4D67-4646-8EDE-2EA4F3D8A03D}">
    <text xml:space="preserve">Moved from        C19KY01007/465  </text>
  </threadedComment>
  <threadedComment ref="M3" dT="2022-07-12T14:48:40.62" personId="{02B88298-12A7-4650-A77C-B97D3B840143}" id="{FB03132C-2069-48FC-AAA1-56C4382DFF46}">
    <text>final invoice 07/08/22</text>
  </threadedComment>
  <threadedComment ref="D4" dT="2022-01-26T14:03:12.64" personId="{02B88298-12A7-4650-A77C-B97D3B840143}" id="{4EABD3F6-B0FB-4ED6-BB7B-8967051AC24C}">
    <text xml:space="preserve">Moved from       C19KY01007/466  </text>
  </threadedComment>
  <threadedComment ref="M5" dT="2022-08-01T19:10:51.79" personId="{02B88298-12A7-4650-A77C-B97D3B840143}" id="{B71ADC97-766B-46F7-AE8F-97CB98C5A75F}">
    <text>FINAL INVOICE 07/29/22</text>
  </threadedComment>
  <threadedComment ref="D7" dT="2022-01-26T13:46:31.97" personId="{02B88298-12A7-4650-A77C-B97D3B840143}" id="{A70C5F7A-B677-4C51-91BD-7A586D76052D}">
    <text xml:space="preserve">Moved from        C19KY01007/067  </text>
  </threadedComment>
  <threadedComment ref="L7" dT="2022-09-08T15:08:03.62" personId="{02B88298-12A7-4650-A77C-B97D3B840143}" id="{2B5BC245-FE09-448B-BA6D-040170BC7465}">
    <text>20207902</text>
  </threadedComment>
  <threadedComment ref="M7" dT="2022-09-21T20:26:47.12" personId="{02B88298-12A7-4650-A77C-B97D3B840143}" id="{1F48E520-1344-4283-90F7-AF52CC79CEA1}">
    <text>FINAL INVOICE 09/12/22</text>
  </threadedComment>
  <threadedComment ref="M8" dT="2022-08-15T13:45:48.37" personId="{02B88298-12A7-4650-A77C-B97D3B840143}" id="{E8A36FAC-2272-4872-A3DB-8F8B30AE0A2F}">
    <text>final invoice 08/05/22</text>
  </threadedComment>
  <threadedComment ref="L9" dT="2022-09-09T15:45:50.82" personId="{02B88298-12A7-4650-A77C-B97D3B840143}" id="{F5ABDF3E-D67C-4196-8D81-DDAFB8E723A8}">
    <text>20215332</text>
  </threadedComment>
  <threadedComment ref="D10" dT="2022-01-26T13:43:07.89" personId="{02B88298-12A7-4650-A77C-B97D3B840143}" id="{72C1CA45-37E2-4B26-815B-7D49E479F548}">
    <text xml:space="preserve">Moved from        C19KY01007/052  </text>
  </threadedComment>
  <threadedComment ref="D11" dT="2022-01-26T13:44:14.95" personId="{02B88298-12A7-4650-A77C-B97D3B840143}" id="{1608F106-634C-4B16-B829-C0FD9DFCD248}">
    <text xml:space="preserve">Moved from        C19KY01007/062  </text>
  </threadedComment>
  <threadedComment ref="D12" dT="2022-01-26T13:45:40.80" personId="{02B88298-12A7-4650-A77C-B97D3B840143}" id="{E0992FF1-F35E-4FEA-89DD-518857F0CEC2}">
    <text xml:space="preserve">Moved from        C19KY01007/063  </text>
  </threadedComment>
  <threadedComment ref="D13" dT="2022-01-26T13:50:25.52" personId="{02B88298-12A7-4650-A77C-B97D3B840143}" id="{4E1E5A09-D7B9-45A2-9260-F91D4BB7BC9B}">
    <text xml:space="preserve">Moved from        C19KY01007/145  </text>
  </threadedComment>
  <threadedComment ref="D14" dT="2022-01-26T13:55:14.92" personId="{02B88298-12A7-4650-A77C-B97D3B840143}" id="{D4835DA5-2720-474E-872C-56ADEAF0BAD4}">
    <text xml:space="preserve">Moved from        C19KY01007/348  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K5" dT="2022-03-21T16:48:34.36" personId="{02B88298-12A7-4650-A77C-B97D3B840143}" id="{BFD5CE1E-8FFD-4818-9F6F-3B35947F4E13}">
    <text>final invoice 03/18/22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M3" dT="2022-07-11T18:21:24.88" personId="{02B88298-12A7-4650-A77C-B97D3B840143}" id="{F2FF53D6-D1E1-4625-9E3A-2E66CC8E10AB}">
    <text>final invoice 07/06/22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K3" dT="2021-10-11T16:59:46.68" personId="{02B88298-12A7-4650-A77C-B97D3B840143}" id="{1A820CD1-CF42-46DE-B7F9-694FC5300B4A}">
    <text>35594742</text>
  </threadedComment>
  <threadedComment ref="K4" dT="2021-10-06T14:04:17.71" personId="{02B88298-12A7-4650-A77C-B97D3B840143}" id="{D89F37D7-D7BF-4580-B44D-48242D89AA6D}">
    <text>FINAL INVOICE 08/31/21</text>
  </threadedComment>
  <threadedComment ref="K5" dT="2021-12-07T18:47:24.79" personId="{02B88298-12A7-4650-A77C-B97D3B840143}" id="{C15D661A-CBEE-4EBB-8BE8-761712C52667}">
    <text>Final invoice 12/01/21</text>
  </threadedComment>
  <threadedComment ref="K6" dT="2021-12-07T18:50:32.32" personId="{02B88298-12A7-4650-A77C-B97D3B840143}" id="{0991F1B4-DA9E-4FF1-8C02-6D64C4C9AC5C}">
    <text>Final Invoice 12/01/21</text>
  </threadedComment>
  <threadedComment ref="K10" dT="2022-06-15T14:32:24.77" personId="{02B88298-12A7-4650-A77C-B97D3B840143}" id="{5DF8EE4B-EEB9-4FA6-A179-611501E9AD3B}">
    <text>FINAL INVOICE 06/09/22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D4" dT="2021-06-23T13:07:25.15" personId="{02B88298-12A7-4650-A77C-B97D3B840143}" id="{F9D00916-A580-4C6B-AA41-F6BF822967F6}">
    <text>MOVED FROM 200064/004</text>
  </threadedComment>
  <threadedComment ref="D5" dT="2021-06-23T13:09:30.29" personId="{02B88298-12A7-4650-A77C-B97D3B840143}" id="{76E2BB6C-A578-4C56-854F-5BACD52C13CA}">
    <text>MOVED FROM 2000064/003</text>
  </threadedComment>
  <threadedComment ref="D8" dT="2021-12-01T15:22:21.27" personId="{02B88298-12A7-4650-A77C-B97D3B840143}" id="{5B2D4AC3-8014-4299-BD77-E4AE6BC97A34}">
    <text>MOVED FROM 2000508/012</text>
  </threadedComment>
  <threadedComment ref="D9" dT="2021-12-01T15:30:05.58" personId="{02B88298-12A7-4650-A77C-B97D3B840143}" id="{E0963997-22F5-4780-B887-04906DE74A71}">
    <text>MOVED FROM 200050/013</text>
  </threadedComment>
  <threadedComment ref="D10" dT="2021-09-27T19:15:42.14" personId="{02B88298-12A7-4650-A77C-B97D3B840143}" id="{723846DC-D65A-410F-8205-50783D1F18FD}">
    <text>MOVED FROM 2000064/011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L5" dT="2021-09-27T17:35:29.92" personId="{02B88298-12A7-4650-A77C-B97D3B840143}" id="{E214DB89-CC9A-4AC5-9F2B-876ADE403161}" done="1">
    <text>FINAL INVOICE 09/22/21</text>
  </threadedComment>
  <threadedComment ref="L6" dT="2021-12-07T18:55:58.31" personId="{02B88298-12A7-4650-A77C-B97D3B840143}" id="{5FBA8A02-43F6-4EBF-98A9-47CEAE2DFCE4}">
    <text>FINAL INVOICE 11/30</text>
  </threadedComment>
  <threadedComment ref="L7" dT="2022-01-11T14:28:39.99" personId="{02B88298-12A7-4650-A77C-B97D3B840143}" id="{75087057-7059-4D50-B4CF-38364672FD57}">
    <text>FINAL INVOICE 12/31/21</text>
  </threadedComment>
  <threadedComment ref="E10" dT="2021-06-23T13:08:56.11" personId="{02B88298-12A7-4650-A77C-B97D3B840143}" id="{EA2476B3-B6A4-4CAC-9B75-3797CB109C3F}">
    <text>MOVED TO 2000508/015</text>
  </threadedComment>
  <threadedComment ref="E11" dT="2021-06-23T13:07:36.40" personId="{02B88298-12A7-4650-A77C-B97D3B840143}" id="{659D1765-F328-42CE-98E1-5A8305462FBC}">
    <text>MOVED TO 2000508/014</text>
  </threadedComment>
  <threadedComment ref="E13" dT="2021-06-23T13:07:25.15" personId="{02B88298-12A7-4650-A77C-B97D3B840143}" id="{9BE67BAC-325F-4BB2-94D6-90F58255B4C6}">
    <text>MOVED FROM 200064/004</text>
  </threadedComment>
  <threadedComment ref="E14" dT="2021-06-23T13:09:30.29" personId="{02B88298-12A7-4650-A77C-B97D3B840143}" id="{1C09A301-DBE2-436D-A9E9-21A4A613050B}">
    <text>MOVED FROM 2000064/003</text>
  </threadedComment>
  <threadedComment ref="E15" dT="2021-12-01T15:22:21.27" personId="{02B88298-12A7-4650-A77C-B97D3B840143}" id="{BF031E91-721B-4EB5-84A4-359F49C5C305}">
    <text>MOVED FROM 2000508/012</text>
  </threadedComment>
  <threadedComment ref="E16" dT="2021-12-01T15:30:05.58" personId="{02B88298-12A7-4650-A77C-B97D3B840143}" id="{76A0F964-7F1E-4DB7-9B07-E0578F36AF8E}">
    <text>MOVED FROM 200050/013</text>
  </threadedComment>
  <threadedComment ref="E17" dT="2021-09-27T19:15:42.14" personId="{02B88298-12A7-4650-A77C-B97D3B840143}" id="{E1D5DA84-1F49-4FEC-815A-B12BD3A6A1A5}">
    <text>MOVED FROM 2000064/011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L3" dT="2022-10-04T19:49:18.53" personId="{1D312DF0-5BF3-46C1-B714-341F626EBDBE}" id="{46B623FD-2A34-45AD-A82B-AC63EDB5334A}">
    <text>FINAL INVOICE 09/16/22</text>
  </threadedComment>
  <threadedComment ref="L4" dT="2022-09-01T19:04:10.22" personId="{1D312DF0-5BF3-46C1-B714-341F626EBDBE}" id="{72901C11-3353-410E-8EFD-6D392506E46F}">
    <text>FINAL INVOICE 08/09/22</text>
  </threadedComment>
  <threadedComment ref="C5" dT="2021-10-25T14:16:47.97" personId="{1D312DF0-5BF3-46C1-B714-341F626EBDBE}" id="{A6075A56-0DB3-47A6-87D0-9C072446CF87}">
    <text>10819975 swapped 10/19/21</text>
  </threadedComment>
  <threadedComment ref="L5" dT="2022-02-09T15:18:47.61" personId="{1D312DF0-5BF3-46C1-B714-341F626EBDBE}" id="{A27D84A0-09F5-41F9-B1DB-2391D152C393}">
    <text>FINAL INVOICE 1/31/22</text>
  </threadedComment>
  <threadedComment ref="C7" dT="2021-11-01T18:30:20.89" personId="{1D312DF0-5BF3-46C1-B714-341F626EBDBE}" id="{D093B2C0-FDF9-4321-92D7-B79A4D5181DA}">
    <text>10349278 SWAPPED 9/26</text>
  </threadedComment>
  <threadedComment ref="L15" dT="2022-06-01T16:50:21.08" personId="{1D312DF0-5BF3-46C1-B714-341F626EBDBE}" id="{15D4A09C-7E68-481B-82F9-651E182D09D1}">
    <text>FINAL INVOICE 5/20/22</text>
  </threadedComment>
  <threadedComment ref="L16" dT="2022-06-01T17:07:14.46" personId="{1D312DF0-5BF3-46C1-B714-341F626EBDBE}" id="{2A0A227D-0A76-4644-9A2C-1819767FE4B0}">
    <text>FINAL INVOICE 5/20/22</text>
  </threadedComment>
  <threadedComment ref="L19" dT="2021-11-22T19:15:29.46" personId="{02B88298-12A7-4650-A77C-B97D3B840143}" id="{A2AD5047-F8C2-4C23-98AE-67A175C912F2}">
    <text>final invoice 11/17</text>
  </threadedComment>
  <threadedComment ref="L20" dT="2022-01-18T19:47:11.55" personId="{02B88298-12A7-4650-A77C-B97D3B840143}" id="{7C187B3B-5AF7-4001-8833-8A831008AD59}">
    <text>FINAL INVOICE 01/10/22</text>
  </threadedComment>
  <threadedComment ref="L23" dT="2022-10-19T20:28:14.17" personId="{1D312DF0-5BF3-46C1-B714-341F626EBDBE}" id="{A5EADE61-B02C-4F95-BDFA-13712107EAE7}">
    <text>FINAL INVOICE 10/17/22</text>
  </threadedComment>
  <threadedComment ref="C25" dT="2022-06-27T18:49:50.93" personId="{1D312DF0-5BF3-46C1-B714-341F626EBDBE}" id="{FD70DB46-0071-4061-8DAC-E088735802EA}">
    <text>10737532 SWAPPED OUT</text>
  </threadedComment>
  <threadedComment ref="L25" dT="2022-08-22T17:49:42.56" personId="{1D312DF0-5BF3-46C1-B714-341F626EBDBE}" id="{16DC3326-22C5-4DF6-8E36-874F06A57EE6}">
    <text>FINAL INVOICE 08/11/22</text>
  </threadedComment>
  <threadedComment ref="L26" dT="2021-11-22T19:16:48.05" personId="{02B88298-12A7-4650-A77C-B97D3B840143}" id="{54274FAD-4E4C-4278-B1EF-4FE676401C2F}">
    <text>FINAL INVOICE 11/17</text>
  </threadedComment>
  <threadedComment ref="L29" dT="2021-08-17T18:30:41.39" personId="{02B88298-12A7-4650-A77C-B97D3B840143}" id="{511A47B1-A9C1-49F7-9ED5-D79D0AC715BA}">
    <text>FINAL INVOICE 08/09/21</text>
  </threadedComment>
  <threadedComment ref="L31" dT="2022-08-22T17:57:45.48" personId="{1D312DF0-5BF3-46C1-B714-341F626EBDBE}" id="{6EAF8EBA-476B-477F-AD8B-644C036BFD96}">
    <text>FINAL INVOICE 08/11/22</text>
  </threadedComment>
  <threadedComment ref="C34" dT="2022-02-01T16:49:35.09" personId="{1D312DF0-5BF3-46C1-B714-341F626EBDBE}" id="{C48DE6DF-C977-4910-8F48-893D74DD15E5}">
    <text>10404303 swapped out 12/28</text>
  </threadedComment>
  <threadedComment ref="L34" dT="2022-10-03T15:09:36.93" personId="{1D312DF0-5BF3-46C1-B714-341F626EBDBE}" id="{94A528E1-3C4D-4B85-B857-EFF5828872F4}">
    <text>FINAL INVOICE 09/22/22</text>
  </threadedComment>
  <threadedComment ref="L35" dT="2021-08-17T18:34:21.80" personId="{02B88298-12A7-4650-A77C-B97D3B840143}" id="{BDC796DB-DA55-4AF0-9D2C-35DA9B2A986A}">
    <text>FINAL INVOICE 08/05/21</text>
  </threadedComment>
  <threadedComment ref="L36" dT="2021-08-18T15:34:21.63" personId="{1D312DF0-5BF3-46C1-B714-341F626EBDBE}" id="{60B5B27A-6C17-4FC5-90B0-443DA2FC585F}">
    <text>FINAL INVOICE 8/6/21</text>
  </threadedComment>
  <threadedComment ref="L37" dT="2021-12-22T13:48:01.26" personId="{02B88298-12A7-4650-A77C-B97D3B840143}" id="{085B6BA4-87AD-4A03-A13C-28DF80C209E7}">
    <text>FINAL INVOICE 12/14/21</text>
  </threadedComment>
  <threadedComment ref="L38" dT="2021-08-18T15:45:24.93" personId="{1D312DF0-5BF3-46C1-B714-341F626EBDBE}" id="{BC5A280E-BAA8-486E-BE8B-43C383375DE7}">
    <text>FINAL INVOICE 08/05/21</text>
  </threadedComment>
  <threadedComment ref="L45" dT="2021-08-17T18:35:38.41" personId="{02B88298-12A7-4650-A77C-B97D3B840143}" id="{81C4224A-274B-4413-83DD-4E96B551A14F}">
    <text>FINAL INVOICE 08/06/21</text>
  </threadedComment>
  <threadedComment ref="L46" dT="2021-11-22T19:19:27.32" personId="{02B88298-12A7-4650-A77C-B97D3B840143}" id="{E0ED74F7-9785-4257-A507-6593AEB9F26C}">
    <text>FINAL INVOICE 11/17</text>
  </threadedComment>
  <threadedComment ref="L47" dT="2022-06-15T14:29:29.25" personId="{02B88298-12A7-4650-A77C-B97D3B840143}" id="{FEE5C63C-DE65-4414-8CCA-F9168AA09633}">
    <text>FINAL INVOICE 06/09/22</text>
  </threadedComment>
  <threadedComment ref="C50" dT="2022-02-23T14:30:57.07" personId="{1D312DF0-5BF3-46C1-B714-341F626EBDBE}" id="{959B7FF4-8C8C-4C0A-B296-CC31C88BEE4F}">
    <text>10674474 SWAPPED</text>
  </threadedComment>
  <threadedComment ref="L50" dT="2022-06-23T14:29:21.46" personId="{02B88298-12A7-4650-A77C-B97D3B840143}" id="{130B6A75-2577-4B70-B595-3FAF117334D7}">
    <text xml:space="preserve">final invoice 06/15/22
</text>
  </threadedComment>
  <threadedComment ref="C53" dT="2022-02-23T14:38:36.18" personId="{1D312DF0-5BF3-46C1-B714-341F626EBDBE}" id="{107170FF-9DC7-4371-B96D-670597990445}">
    <text>11084778 SWAPPED</text>
  </threadedComment>
  <threadedComment ref="L55" dT="2022-08-22T18:00:37.38" personId="{1D312DF0-5BF3-46C1-B714-341F626EBDBE}" id="{8D4BF5AC-ADE5-4038-BF1C-4EF939ACC2F5}">
    <text>FINAL INVOICE 08/11/22</text>
  </threadedComment>
  <threadedComment ref="L56" dT="2022-06-23T13:54:36.27" personId="{02B88298-12A7-4650-A77C-B97D3B840143}" id="{0B65C728-2A59-4A28-9395-FEDE72DD59CF}">
    <text>FINAL INVOICE 06/14/22</text>
  </threadedComment>
  <threadedComment ref="L57" dT="2022-10-19T20:25:35.48" personId="{1D312DF0-5BF3-46C1-B714-341F626EBDBE}" id="{9A5C12B4-AD9F-4B75-9BB9-11995697F203}">
    <text>FINAL INVOICE 10/17/22</text>
  </threadedComment>
  <threadedComment ref="L58" dT="2021-11-02T13:23:59.86" personId="{02B88298-12A7-4650-A77C-B97D3B840143}" id="{7678306F-1C4F-4D7A-8577-FFF6330F7EA7}">
    <text>FINAL INVOICE 10/28/21</text>
  </threadedComment>
  <threadedComment ref="L59" dT="2022-02-27T18:32:37.43" personId="{1D312DF0-5BF3-46C1-B714-341F626EBDBE}" id="{D44479E7-26CD-47B7-BA51-2CF66EDD6848}">
    <text>FINAL INVOICE 2/22/22</text>
  </threadedComment>
  <threadedComment ref="C60" dT="2022-02-27T18:24:54.07" personId="{1D312DF0-5BF3-46C1-B714-341F626EBDBE}" id="{6A4CDC0E-B283-4EA6-9E1C-D1E288953FF1}">
    <text>10683225 SWAPPED OUT</text>
  </threadedComment>
  <threadedComment ref="L60" dT="2022-10-19T20:22:59.88" personId="{1D312DF0-5BF3-46C1-B714-341F626EBDBE}" id="{256EEFDE-F6BE-412B-8955-7B8861DFAE12}">
    <text>FINAL INVOICE 10/17/22</text>
  </threadedComment>
  <threadedComment ref="C61" dT="2022-02-27T18:22:32.89" personId="{1D312DF0-5BF3-46C1-B714-341F626EBDBE}" id="{0BB1EF1A-43DD-44F5-A911-33668F6BDCD8}">
    <text>10145426 SWAPPED OUT</text>
  </threadedComment>
  <threadedComment ref="L61" dT="2022-07-20T20:12:41.34" personId="{1D312DF0-5BF3-46C1-B714-341F626EBDBE}" id="{76774E07-1DA2-4ECD-B36E-655CDA512262}">
    <text>FINAL INVOICE 07/11/22</text>
  </threadedComment>
  <threadedComment ref="L62" dT="2021-11-22T19:03:28.39" personId="{02B88298-12A7-4650-A77C-B97D3B840143}" id="{B6599040-D490-4B72-A44A-D60BF1F475E6}">
    <text>FINAL INVOICE 06/02</text>
  </threadedComment>
  <threadedComment ref="L65" dT="2021-08-02T19:11:53.36" personId="{1D312DF0-5BF3-46C1-B714-341F626EBDBE}" id="{DA878F3A-24EB-4BE4-BA8D-70D71607035B}">
    <text>final invoice 7/27</text>
  </threadedComment>
  <threadedComment ref="C67" dT="2021-09-27T14:29:31.26" personId="{1D312DF0-5BF3-46C1-B714-341F626EBDBE}" id="{DE2AB51B-96AE-4A79-B51E-8D67ABFAAAF7}">
    <text>swapped out 37594BLA</text>
  </threadedComment>
  <threadedComment ref="C67" dT="2022-02-15T16:21:13.82" personId="{1D312DF0-5BF3-46C1-B714-341F626EBDBE}" id="{2D3DBD50-3FFE-4980-A058-D5904A0E85CC}" parentId="{DE2AB51B-96AE-4A79-B51E-8D67ABFAAAF7}">
    <text>swapped out 10179154</text>
  </threadedComment>
  <threadedComment ref="L68" dT="2021-08-18T15:46:43.21" personId="{1D312DF0-5BF3-46C1-B714-341F626EBDBE}" id="{335719BD-A651-4B1B-B073-5ACC5633E30F}">
    <text>FINAL INVOICE 08/05/21</text>
  </threadedComment>
  <threadedComment ref="L69" dT="2021-08-11T18:09:37.61" personId="{1D312DF0-5BF3-46C1-B714-341F626EBDBE}" id="{A0029A4F-59AA-430C-A94E-E11E627972FB}">
    <text>FINAL INVOICE 8/4/21</text>
  </threadedComment>
  <threadedComment ref="L78" dT="2022-10-31T19:46:00.73" personId="{1D312DF0-5BF3-46C1-B714-341F626EBDBE}" id="{BBEE7E69-CE7E-4577-AF5F-9674E32CF5B1}">
    <text>FINAL INVOICE 09/20/22</text>
  </threadedComment>
  <threadedComment ref="L79" dT="2022-06-01T16:37:14.97" personId="{1D312DF0-5BF3-46C1-B714-341F626EBDBE}" id="{5BB7F5E2-94DF-4A03-BC45-E227A31A8211}">
    <text>FINAL INVOICE 5/17/22</text>
  </threadedComment>
  <threadedComment ref="L80" dT="2022-09-16T15:39:37.26" personId="{1D312DF0-5BF3-46C1-B714-341F626EBDBE}" id="{CEEA8F72-2F1C-465C-A205-45CBE43CCAFB}">
    <text>FINAL INVOICE 9/13/22</text>
  </threadedComment>
  <threadedComment ref="L81" dT="2022-05-17T20:31:21.17" personId="{1D312DF0-5BF3-46C1-B714-341F626EBDBE}" id="{CDC3B379-91CF-4739-BDC0-20B092C6A286}">
    <text>FINAL INVOICE 5/11/22</text>
  </threadedComment>
  <threadedComment ref="L82" dT="2022-10-31T19:44:29.59" personId="{1D312DF0-5BF3-46C1-B714-341F626EBDBE}" id="{272BBD12-E7BF-409B-B81B-7ED79583C65A}">
    <text>FINAL INVOICE 09/20/22</text>
  </threadedComment>
  <threadedComment ref="L83" dT="2022-12-02T00:00:49.24" personId="{1D312DF0-5BF3-46C1-B714-341F626EBDBE}" id="{A309DDC5-6A4A-432E-8959-F207ABDA7350}">
    <text>FINAL INVOICE 9/23/22</text>
  </threadedComment>
  <threadedComment ref="C84" dT="2022-02-01T16:52:38.98" personId="{1D312DF0-5BF3-46C1-B714-341F626EBDBE}" id="{EE954326-66A6-4BB0-9E82-7120416B266D}">
    <text>10986861 SWAPPED OUT 12/27</text>
  </threadedComment>
  <threadedComment ref="L84" dT="2022-06-23T14:34:08.01" personId="{02B88298-12A7-4650-A77C-B97D3B840143}" id="{6C934D7C-7ABA-4146-8745-277745D6B099}">
    <text>final invoice 06/15/22</text>
  </threadedComment>
  <threadedComment ref="L86" dT="2022-05-09T18:06:43.76" personId="{02B88298-12A7-4650-A77C-B97D3B840143}" id="{04725DC4-F886-4BED-BA3B-3931E44E2789}">
    <text>final invoice 05/03/22</text>
  </threadedComment>
  <threadedComment ref="L89" dT="2022-07-20T20:10:58.89" personId="{1D312DF0-5BF3-46C1-B714-341F626EBDBE}" id="{06F8D5A7-DEF7-471F-B5D5-C42870BDDC77}">
    <text>FINAL INVOICE 07/11/22</text>
  </threadedComment>
  <threadedComment ref="L90" dT="2021-11-10T20:08:07.31" personId="{02B88298-12A7-4650-A77C-B97D3B840143}" id="{34604B7E-DA88-4CEA-BABC-49AE0366A3FF}">
    <text>FINAL INVOICE 11/02</text>
  </threadedComment>
  <threadedComment ref="L91" dT="2021-11-10T20:11:07.70" personId="{02B88298-12A7-4650-A77C-B97D3B840143}" id="{6F634547-AAB2-4B66-91CD-321095470C43}">
    <text>FINAL INVOICE 11/02</text>
  </threadedComment>
  <threadedComment ref="L92" dT="2022-05-03T17:44:09.41" personId="{02B88298-12A7-4650-A77C-B97D3B840143}" id="{39BE8E4B-0BE1-4B8E-B770-C922F5AEA964}">
    <text>final invoice 04/29/22</text>
  </threadedComment>
  <threadedComment ref="C94" dT="2022-02-23T14:45:15.80" personId="{1D312DF0-5BF3-46C1-B714-341F626EBDBE}" id="{F2140B61-47DE-45A5-94AA-60228CE2B4E2}">
    <text>10799786 SWAPPED</text>
  </threadedComment>
  <threadedComment ref="L94" dT="2022-07-20T20:10:13.56" personId="{1D312DF0-5BF3-46C1-B714-341F626EBDBE}" id="{A66A8A32-7ED9-4973-BA13-8C729408F19B}">
    <text>FINAL INVOICE 07/11/22</text>
  </threadedComment>
  <threadedComment ref="L95" dT="2021-08-17T18:12:00.63" personId="{02B88298-12A7-4650-A77C-B97D3B840143}" id="{30AFA450-A271-457E-BCAB-E702E5C11739}">
    <text>FINAL INVOICE 08/04/21</text>
  </threadedComment>
  <threadedComment ref="L96" dT="2021-08-11T14:27:17.01" personId="{02B88298-12A7-4650-A77C-B97D3B840143}" id="{832A2928-1DE5-4D01-8557-8F7E42744807}" done="1">
    <text xml:space="preserve">FINAL INVOICE 08/04/21
</text>
  </threadedComment>
  <threadedComment ref="L97" dT="2022-05-02T20:54:57.41" personId="{1D312DF0-5BF3-46C1-B714-341F626EBDBE}" id="{9C22F376-D6A7-40E3-A457-F18104FA82D1}">
    <text>FINAL INVOICE 2022/05/13</text>
  </threadedComment>
  <threadedComment ref="L98" dT="2022-08-22T18:04:12.15" personId="{1D312DF0-5BF3-46C1-B714-341F626EBDBE}" id="{B70000B1-3E4E-4F0D-A659-36A2F2326DE8}">
    <text>FINAL INVOICE 08/11/22</text>
  </threadedComment>
  <threadedComment ref="L99" dT="2022-05-09T18:55:03.91" personId="{1D312DF0-5BF3-46C1-B714-341F626EBDBE}" id="{D130B53F-2E3A-492F-9FFA-6CBF00B8CB1A}">
    <text>FINAL INVOICE 5/3/22</text>
  </threadedComment>
  <threadedComment ref="L100" dT="2022-05-24T18:34:14.48" personId="{1D312DF0-5BF3-46C1-B714-341F626EBDBE}" id="{6F6D617D-0B97-48AE-BF16-47DCB9953809}">
    <text>FINAL INVOICE 5/15/22</text>
  </threadedComment>
  <threadedComment ref="L101" dT="2022-01-11T18:42:35.53" personId="{02B88298-12A7-4650-A77C-B97D3B840143}" id="{A0DCFDBE-1C16-40AB-AD4F-0F8AEBFD8E85}">
    <text>Call off cancelled 11/04</text>
  </threadedComment>
  <threadedComment ref="L101" dT="2022-01-28T15:54:23.86" personId="{1D312DF0-5BF3-46C1-B714-341F626EBDBE}" id="{3883C1EC-A74A-4949-B4B3-0352409A1702}" parentId="{A0DCFDBE-1C16-40AB-AD4F-0F8AEBFD8E85}">
    <text>CALLED OFF VIA EMAIL TO PHUNTER PER JLEIDECKER 10/29 [DC]</text>
  </threadedComment>
  <threadedComment ref="L105" dT="2021-11-10T20:41:20.90" personId="{02B88298-12A7-4650-A77C-B97D3B840143}" id="{73E6F0F5-1E93-48E8-88BE-244E1073D70C}">
    <text>FINAL INVOICE 11/03</text>
  </threadedComment>
  <threadedComment ref="L108" dT="2021-09-27T14:30:17.03" personId="{02B88298-12A7-4650-A77C-B97D3B840143}" id="{A31F2749-7E1E-4BBD-98F7-86A45F7F45A0}">
    <text>FINAL INVOICE 09/22/21</text>
  </threadedComment>
  <threadedComment ref="L109" dT="2021-09-27T14:25:30.51" personId="{02B88298-12A7-4650-A77C-B97D3B840143}" id="{A3165091-77C9-4109-BE7F-0C7ADC1EA524}">
    <text>FINAL INVOICE 09/22/21</text>
  </threadedComment>
  <threadedComment ref="L112" dT="2022-08-22T18:08:08.02" personId="{1D312DF0-5BF3-46C1-B714-341F626EBDBE}" id="{4A1A52CB-5083-4675-BC61-5093E01DF9CE}">
    <text>FINAL INVOICE 08/11/22</text>
  </threadedComment>
  <threadedComment ref="B113" dT="2022-01-12T18:48:51.34" personId="{02B88298-12A7-4650-A77C-B97D3B840143}" id="{DCF106B3-C6C3-4713-AD3F-A579879D1128}">
    <text>BUCKET STILL ON RENT</text>
  </threadedComment>
  <threadedComment ref="L114" dT="2022-09-26T16:47:09.70" personId="{02B88298-12A7-4650-A77C-B97D3B840143}" id="{854C6D8C-0EED-400D-B54F-D101B27D1948}">
    <text>FINAL 09/23/22</text>
  </threadedComment>
  <threadedComment ref="L115" dT="2022-09-26T14:40:48.73" personId="{02B88298-12A7-4650-A77C-B97D3B840143}" id="{8DAB6D65-AEB4-4094-B1C1-FE901C62760C}">
    <text>Final 09/14/22</text>
  </threadedComment>
  <threadedComment ref="L116" dT="2021-09-27T14:32:23.12" personId="{02B88298-12A7-4650-A77C-B97D3B840143}" id="{0A1FF06F-8B53-445D-A43D-3194593ACE0D}">
    <text>FINAL INVOICE 09/22/21</text>
  </threadedComment>
  <threadedComment ref="L118" dT="2022-02-15T19:24:06.67" personId="{1D312DF0-5BF3-46C1-B714-341F626EBDBE}" id="{C34EA25E-906C-4798-AA1B-7C738481236E}">
    <text>FINAL INVOICE 2/11/22</text>
  </threadedComment>
  <threadedComment ref="L119" dT="2021-09-16T17:27:54.33" personId="{02B88298-12A7-4650-A77C-B97D3B840143}" id="{A82C72BD-68F9-4935-ACB5-B06D682F52D5}">
    <text>FINAL INVOICE 09/02/21</text>
  </threadedComment>
  <threadedComment ref="L121" dT="2022-03-25T14:49:50.47" personId="{02B88298-12A7-4650-A77C-B97D3B840143}" id="{ABBD6C26-ECF3-42D5-8E3B-735EE19D3FDD}">
    <text>final invoice 03/07/22</text>
  </threadedComment>
  <threadedComment ref="L122" dT="2022-07-20T20:23:32.08" personId="{1D312DF0-5BF3-46C1-B714-341F626EBDBE}" id="{4F22519F-7F96-43B9-8122-38FBAA4FB300}">
    <text>FINAL INVOICE 07/07/22</text>
  </threadedComment>
  <threadedComment ref="C123" dT="2022-04-26T15:47:00.53" personId="{1D312DF0-5BF3-46C1-B714-341F626EBDBE}" id="{C91B0274-1827-4A96-AC96-6697C7DBADF3}">
    <text>10465030 SWAPPED</text>
  </threadedComment>
  <threadedComment ref="L123" dT="2022-05-02T20:53:29.96" personId="{1D312DF0-5BF3-46C1-B714-341F626EBDBE}" id="{328ECF27-ABEB-4B1B-987B-9FBD02D9C627}">
    <text>FINAL INVOICE 2022-04-29</text>
  </threadedComment>
  <threadedComment ref="L124" dT="2022-05-09T18:54:48.08" personId="{1D312DF0-5BF3-46C1-B714-341F626EBDBE}" id="{D69A7A81-682D-421F-83BA-8036601807BE}">
    <text>FINAL BILL 5/3/22</text>
  </threadedComment>
  <threadedComment ref="L126" dT="2022-03-21T16:47:57.64" personId="{02B88298-12A7-4650-A77C-B97D3B840143}" id="{3871AB58-F190-449A-9DB7-741BA296F002}">
    <text>final invoice 03/18/22</text>
  </threadedComment>
  <threadedComment ref="L129" dT="2022-05-09T18:55:19.68" personId="{1D312DF0-5BF3-46C1-B714-341F626EBDBE}" id="{6B9B789C-AB30-41D1-B9DF-1DB990C93F79}">
    <text>FINAL INVOICE 5/3/22</text>
  </threadedComment>
  <threadedComment ref="L131" dT="2022-07-20T20:06:24.37" personId="{1D312DF0-5BF3-46C1-B714-341F626EBDBE}" id="{02DD107B-9382-4A09-9D58-CA955B3E2613}">
    <text>FINAL INVOICE 07/11/22</text>
  </threadedComment>
  <threadedComment ref="L132" dT="2022-08-15T13:38:07.44" personId="{1D312DF0-5BF3-46C1-B714-341F626EBDBE}" id="{47C3784F-9AE9-45EA-AF54-00433DE1EDF6}">
    <text>FINAL INVOICE 08/15/22</text>
  </threadedComment>
  <threadedComment ref="L133" dT="2022-02-09T15:24:08.68" personId="{1D312DF0-5BF3-46C1-B714-341F626EBDBE}" id="{0139C9A5-9ECB-4222-99FD-E6F0F76ACE51}">
    <text>FINAL INVOICE 1/31/22</text>
  </threadedComment>
  <threadedComment ref="L134" dT="2022-05-09T18:58:47.32" personId="{1D312DF0-5BF3-46C1-B714-341F626EBDBE}" id="{0796FC44-EBA9-4E0E-96E6-02E39EE47327}">
    <text>FINAL INVOICE 5/3/22</text>
  </threadedComment>
  <threadedComment ref="L136" dT="2022-05-10T17:32:58.64" personId="{1D312DF0-5BF3-46C1-B714-341F626EBDBE}" id="{2E84553A-9493-4A11-9AFC-C89E69D85979}">
    <text>FINAL INVOICE 5/3/22</text>
  </threadedComment>
  <threadedComment ref="L137" dT="2022-10-13T14:14:24.23" personId="{1D312DF0-5BF3-46C1-B714-341F626EBDBE}" id="{A456EBBB-D1BE-4319-8B2E-89C9359DC73C}">
    <text>FINAL INVOICE 10/03/22</text>
  </threadedComment>
  <threadedComment ref="L138" dT="2022-05-02T17:44:30.64" personId="{1D312DF0-5BF3-46C1-B714-341F626EBDBE}" id="{82AB1B8E-9614-428A-9888-892EAE262892}">
    <text>FINAL INVOICE 4/27/22</text>
  </threadedComment>
  <threadedComment ref="C139" dT="2022-04-08T13:18:27.33" personId="{1D312DF0-5BF3-46C1-B714-341F626EBDBE}" id="{8FE3B24B-DFE2-48D3-BCDB-4BE873A05A03}">
    <text>642579 SWAPPED OUT</text>
  </threadedComment>
  <threadedComment ref="L140" dT="2022-05-09T19:12:01.35" personId="{1D312DF0-5BF3-46C1-B714-341F626EBDBE}" id="{AC6DD211-BCF3-4432-B592-E1BADECAFF9B}">
    <text>FINAL INVOICE 5/2/22</text>
  </threadedComment>
  <threadedComment ref="L143" dT="2022-07-26T20:31:43.15" personId="{1D312DF0-5BF3-46C1-B714-341F626EBDBE}" id="{B8455945-991B-4442-B80C-AF417AED63F0}">
    <text>FINAL INVOICE 07/21/22</text>
  </threadedComment>
  <threadedComment ref="L146" dT="2021-12-22T13:58:54.51" personId="{02B88298-12A7-4650-A77C-B97D3B840143}" id="{763A77D8-5876-4377-B4F9-F68FC685E798}">
    <text>FINAL 12/16</text>
  </threadedComment>
  <threadedComment ref="L147" dT="2022-09-21T17:25:26.47" personId="{02B88298-12A7-4650-A77C-B97D3B840143}" id="{D4BE00E2-F500-4057-A8EC-1535C24E37A4}">
    <text>FINAL INVOICE 09/09/22</text>
  </threadedComment>
  <threadedComment ref="L158" dT="2022-09-28T13:29:13.16" personId="{1D312DF0-5BF3-46C1-B714-341F626EBDBE}" id="{2D74B8D3-1EF7-4195-A76E-0D71D51A704A}">
    <text>FINAL INVOICE 09/09/22</text>
  </threadedComment>
  <threadedComment ref="L163" dT="2022-12-02T13:30:45.83" personId="{1D312DF0-5BF3-46C1-B714-341F626EBDBE}" id="{E83F37C9-E637-44E7-AADD-1AB44B127F17}">
    <text>FINAL INVOICE 11/29/22</text>
  </threadedComment>
  <threadedComment ref="L166" dT="2023-01-04T23:37:35.02" personId="{1D312DF0-5BF3-46C1-B714-341F626EBDBE}" id="{1B41070D-EC6C-4DDF-996D-831FB159FE23}">
    <text>FINAL INVOICE 11/30/22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D3" dT="2021-06-22T14:44:49.47" personId="{02B88298-12A7-4650-A77C-B97D3B840143}" id="{965ED0B3-DBC9-4259-AFBE-4D4A1F1F87BA}">
    <text>MOVED FROM 70006635DC</text>
  </threadedComment>
  <threadedComment ref="D3" dT="2021-12-01T15:27:54.24" personId="{02B88298-12A7-4650-A77C-B97D3B840143}" id="{7A7E59E6-6429-488A-83EE-28BD6C3268F8}" parentId="{965ED0B3-DBC9-4259-AFBE-4D4A1F1F87BA}">
    <text>MOVED TO 2001074/001</text>
  </threadedComment>
  <threadedComment ref="D4" dT="2021-06-22T14:44:54.63" personId="{02B88298-12A7-4650-A77C-B97D3B840143}" id="{F5460A0F-36F7-4E8E-AA08-D35F89D7976A}">
    <text>MOVED FROM 70006635DC</text>
  </threadedComment>
  <threadedComment ref="D4" dT="2021-12-01T15:30:26.20" personId="{02B88298-12A7-4650-A77C-B97D3B840143}" id="{9781F702-DD1E-4AA1-9323-01B49EC00DD4}" parentId="{F5460A0F-36F7-4E8E-AA08-D35F89D7976A}">
    <text>MOVED TO 2001074/002</text>
  </threadedComment>
  <threadedComment ref="D5" dT="2021-06-23T13:07:25.15" personId="{02B88298-12A7-4650-A77C-B97D3B840143}" id="{A8C3AF8D-939F-4CB2-A31B-A77E6900840B}">
    <text>MOVED FROM 200064/004</text>
  </threadedComment>
  <threadedComment ref="D6" dT="2021-06-23T13:09:30.29" personId="{02B88298-12A7-4650-A77C-B97D3B840143}" id="{5AF103A4-76AD-4BDC-9C69-894799194451}">
    <text>MOVED FROM 2000064/003</text>
  </threadedComment>
  <threadedComment ref="K7" dT="2021-09-27T17:35:29.92" personId="{02B88298-12A7-4650-A77C-B97D3B840143}" id="{96237809-F741-464F-A91A-E75CD0DADBF0}" done="1">
    <text>FINAL INVOICE 09/22/21</text>
  </threadedComment>
  <threadedComment ref="K8" dT="2021-12-07T18:55:58.31" personId="{02B88298-12A7-4650-A77C-B97D3B840143}" id="{F7D7A3BC-0B0E-4BEA-88ED-0A32B3110A76}">
    <text>FINAL INVOICE 11/30</text>
  </threadedComment>
  <threadedComment ref="K9" dT="2022-01-11T14:28:39.99" personId="{02B88298-12A7-4650-A77C-B97D3B840143}" id="{3F1DDA67-9E99-4B10-9B9B-266BE3704BDA}">
    <text>FINAL INVOICE 12/31/21</text>
  </threadedComment>
  <threadedComment ref="D11" dT="2021-09-27T19:15:42.14" personId="{02B88298-12A7-4650-A77C-B97D3B840143}" id="{C67556F9-F52C-4A1B-95B6-2E349642C87B}">
    <text>MOVED FROM 2000064/011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D3" dT="2021-12-01T15:22:21.27" personId="{02B88298-12A7-4650-A77C-B97D3B840143}" id="{F0D8207D-4611-40E5-B8E9-42ED231089D7}">
    <text>MOVED FROM 2000508/012</text>
  </threadedComment>
  <threadedComment ref="D4" dT="2021-12-01T15:30:05.58" personId="{02B88298-12A7-4650-A77C-B97D3B840143}" id="{6B8AEC57-C0C3-4114-B4E1-1B2F85576CFE}">
    <text>MOVED FROM 200050/013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D3" dT="2021-09-27T19:15:42.14" personId="{02B88298-12A7-4650-A77C-B97D3B840143}" id="{BAB3BDEF-D6F4-4FF5-B3B5-5E98065235AE}">
    <text>MOVED FROM 2000064/011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L5" dT="2022-07-25T14:43:41.23" personId="{1D312DF0-5BF3-46C1-B714-341F626EBDBE}" id="{1CBCE5C2-2F3A-44E2-B759-22177B6D2C4B}">
    <text>FINAL INVOICE 07/15/21</text>
  </threadedComment>
  <threadedComment ref="C6" dT="2022-02-01T20:10:18.68" personId="{1D312DF0-5BF3-46C1-B714-341F626EBDBE}" id="{E1AEFD52-E186-46E7-9CD5-D1CBE3592BF2}">
    <text>10377846 swapped out</text>
  </threadedComment>
  <threadedComment ref="C6" dT="2022-02-27T18:11:23.74" personId="{1D312DF0-5BF3-46C1-B714-341F626EBDBE}" id="{F91AC31A-2295-4DF5-9B15-375DEA678FA4}" parentId="{E1AEFD52-E186-46E7-9CD5-D1CBE3592BF2}">
    <text>10365469 SWAPPED OUT</text>
  </threadedComment>
  <threadedComment ref="L6" dT="2022-06-29T15:26:17.61" personId="{1D312DF0-5BF3-46C1-B714-341F626EBDBE}" id="{F5C0DACE-9114-4AD2-ABFC-4BC2A97F7BFF}">
    <text>FINAL INVOICE 06/22/22</text>
  </threadedComment>
  <threadedComment ref="L7" dT="2022-11-09T13:28:46.53" personId="{1D312DF0-5BF3-46C1-B714-341F626EBDBE}" id="{FAD6CBCC-DDF5-44ED-90A9-866A35F26067}">
    <text>Final Invoice 10/03/22</text>
  </threadedComment>
  <threadedComment ref="L8" dT="2021-08-17T18:12:59.73" personId="{02B88298-12A7-4650-A77C-B97D3B840143}" id="{EAA2C49E-0A6E-4D52-A2D3-2AA6BE75D9AA}">
    <text>FINAL INVOICE 08/04/21</text>
  </threadedComment>
  <threadedComment ref="L9" dT="2022-06-15T14:26:17.80" personId="{02B88298-12A7-4650-A77C-B97D3B840143}" id="{0F8FC312-8714-4F7E-9A99-5C93B7ACB93E}">
    <text>FINAL INVOICE 06/08/22</text>
  </threadedComment>
  <threadedComment ref="L10" dT="2022-06-16T14:36:01.71" personId="{02B88298-12A7-4650-A77C-B97D3B840143}" id="{B86ABA22-03D9-4BE1-8391-A23348BBA421}">
    <text>FINAL INVOICE 06/09/22</text>
  </threadedComment>
  <threadedComment ref="L12" dT="2022-04-07T19:30:26.78" personId="{1D312DF0-5BF3-46C1-B714-341F626EBDBE}" id="{03A9DCD5-83CB-464A-9929-9C47A4440A29}">
    <text>FINAL INVOICE 4/5/22</text>
  </threadedComment>
  <threadedComment ref="L13" dT="2022-04-08T13:29:48.40" personId="{1D312DF0-5BF3-46C1-B714-341F626EBDBE}" id="{80F29675-F377-4450-8AE4-2A73045421A0}">
    <text>FINAL INVOICE 4/5/22</text>
  </threadedComment>
  <threadedComment ref="L14" dT="2022-01-25T18:15:38.62" personId="{02B88298-12A7-4650-A77C-B97D3B840143}" id="{C7EC5C55-5591-4A64-A5F8-EF89D0C4D9AD}">
    <text>final invoice 01/12/22</text>
  </threadedComment>
  <threadedComment ref="D15" dT="2022-01-25T16:25:17.51" personId="{02B88298-12A7-4650-A77C-B97D3B840143}" id="{59BD8853-2D69-4488-8608-627F4B4F5AA6}">
    <text>match to /048 until march</text>
  </threadedComment>
  <threadedComment ref="L15" dT="2022-05-11T17:47:47.86" personId="{02B88298-12A7-4650-A77C-B97D3B840143}" id="{C3A9CEB0-B905-4EAE-8240-85288A40CD23}">
    <text>FINAL INVOICE 05/09/22</text>
  </threadedComment>
  <threadedComment ref="C17" dT="2022-09-16T14:37:14.94" personId="{1D312DF0-5BF3-46C1-B714-341F626EBDBE}" id="{536D2FD7-E71F-4672-98B1-FE517691F5F9}">
    <text>10710091 SWAPPED</text>
  </threadedComment>
  <threadedComment ref="L17" dT="2022-10-18T16:40:30.95" personId="{1D312DF0-5BF3-46C1-B714-341F626EBDBE}" id="{1443C600-EEDD-4E7C-B57D-C023DC8BA697}">
    <text>final invoice 10/10/22</text>
  </threadedComment>
  <threadedComment ref="L18" dT="2022-07-25T15:13:01.41" personId="{1D312DF0-5BF3-46C1-B714-341F626EBDBE}" id="{21A8E996-993C-4143-950B-A11A7D20E197}">
    <text>FINAL INVOICE 04/12/2022</text>
  </threadedComment>
  <threadedComment ref="L19" dT="2022-07-25T15:15:03.68" personId="{1D312DF0-5BF3-46C1-B714-341F626EBDBE}" id="{32031041-ED30-4D6C-BC7D-22B0EB2FC972}">
    <text>FINAL INVOICE 04/12/22</text>
  </threadedComment>
  <threadedComment ref="L20" dT="2022-03-29T14:11:55.18" personId="{1D312DF0-5BF3-46C1-B714-341F626EBDBE}" id="{7123215B-679E-4213-9372-C2D9BC4E386F}">
    <text>FINAL INVOICE 3/25/2022</text>
  </threadedComment>
  <threadedComment ref="L21" dT="2022-07-25T15:18:18.79" personId="{1D312DF0-5BF3-46C1-B714-341F626EBDBE}" id="{B4A9BB62-1E82-4870-B7F1-C1F61F2150A0}">
    <text>FINAL INVOICE 03/29/22</text>
  </threadedComment>
  <threadedComment ref="C23" dT="2022-02-28T21:33:21.19" personId="{1D312DF0-5BF3-46C1-B714-341F626EBDBE}" id="{1B2D32F9-970F-4E90-907F-7EB2397113B4}">
    <text>17815BLA SWAPPED OUT</text>
  </threadedComment>
  <threadedComment ref="L23" dT="2022-07-25T15:20:59.33" personId="{1D312DF0-5BF3-46C1-B714-341F626EBDBE}" id="{9FB38971-6A8A-4631-B225-8539ACFFAE20}">
    <text>FINAL INVOICE 06/08/22</text>
  </threadedComment>
  <threadedComment ref="L24" dT="2022-06-29T15:26:17.61" personId="{1D312DF0-5BF3-46C1-B714-341F626EBDBE}" id="{BD2CA5B9-2FB2-4377-9362-58A0A30C09DF}">
    <text>FINAL INVOICE 06/22/22</text>
  </threadedComment>
  <threadedComment ref="C25" dT="2022-08-19T13:43:52.52" personId="{1D312DF0-5BF3-46C1-B714-341F626EBDBE}" id="{4E6FEF4E-8FE1-4BF8-9D1C-6FBF07722971}">
    <text>11067225 swapped</text>
  </threadedComment>
  <threadedComment ref="L25" dT="2022-10-18T16:44:21.97" personId="{1D312DF0-5BF3-46C1-B714-341F626EBDBE}" id="{5B13E0D6-CFBB-449E-B3B2-41087B1D7F95}">
    <text>FINAL INVOICE 10/10/22</text>
  </threadedComment>
  <threadedComment ref="L26" dT="2022-01-18T19:48:05.24" personId="{1D312DF0-5BF3-46C1-B714-341F626EBDBE}" id="{054F3332-04CF-4088-BE40-36EF32077499}">
    <text>FINAL INVOICE 1/11/22</text>
  </threadedComment>
  <threadedComment ref="C27" dT="2022-08-19T13:45:22.16" personId="{1D312DF0-5BF3-46C1-B714-341F626EBDBE}" id="{44D6CAAB-965C-422C-8F05-28CE4D0B3CFB}">
    <text>10779802 swapped</text>
  </threadedComment>
  <threadedComment ref="L27" dT="2022-09-28T14:18:01.41" personId="{1D312DF0-5BF3-46C1-B714-341F626EBDBE}" id="{202408DD-8984-42D3-852B-33B181A715AD}">
    <text>final invoice 09/07/22</text>
  </threadedComment>
  <threadedComment ref="C28" dT="2022-03-23T18:11:04.85" personId="{1D312DF0-5BF3-46C1-B714-341F626EBDBE}" id="{63806DC4-6B38-462B-8B68-9785DEF5DCC4}">
    <text>11266607 swapped out</text>
  </threadedComment>
  <threadedComment ref="L28" dT="2022-04-07T19:28:58.60" personId="{1D312DF0-5BF3-46C1-B714-341F626EBDBE}" id="{A88D64C5-A0A4-440A-AEDE-5D13402412A5}">
    <text>FINAL INVOICE 4/5/22</text>
  </threadedComment>
  <threadedComment ref="L29" dT="2022-07-25T15:41:37.50" personId="{1D312DF0-5BF3-46C1-B714-341F626EBDBE}" id="{10198661-11CE-46AE-8980-E4F2EEABBE3F}">
    <text>FINAL INVOICE 03/22/22</text>
  </threadedComment>
  <threadedComment ref="C30" dT="2022-01-28T14:47:50.32" personId="{1D312DF0-5BF3-46C1-B714-341F626EBDBE}" id="{A3F43C75-1AE4-44CD-92AF-2FBFD8FBB481}">
    <text>10173968 SWAPPED OUT</text>
  </threadedComment>
  <threadedComment ref="C30" dT="2022-02-27T18:18:48.08" personId="{1D312DF0-5BF3-46C1-B714-341F626EBDBE}" id="{56C1C9E8-9458-419B-A3A4-A69CB2E5ABC1}" parentId="{A3F43C75-1AE4-44CD-92AF-2FBFD8FBB481}">
    <text>10143819 SWAPPED OUT</text>
  </threadedComment>
  <threadedComment ref="L30" dT="2022-07-25T15:42:55.02" personId="{1D312DF0-5BF3-46C1-B714-341F626EBDBE}" id="{61E2A61E-BB95-4D0E-8B76-B98D9721396C}">
    <text>FINAL INVOICE 03/22/22</text>
  </threadedComment>
  <threadedComment ref="C31" dT="2022-08-19T13:46:31.07" personId="{1D312DF0-5BF3-46C1-B714-341F626EBDBE}" id="{FADEA5EE-F3E6-4860-B67E-C6F8F03CFE8C}">
    <text>10413196 swapped</text>
  </threadedComment>
  <threadedComment ref="L31" dT="2022-10-20T15:04:12.20" personId="{1D312DF0-5BF3-46C1-B714-341F626EBDBE}" id="{A0C0ED49-47B3-4F7E-94EA-5FE1F81BB356}">
    <text>FINAL INVOICE 10/07/22</text>
  </threadedComment>
  <threadedComment ref="L32" dT="2022-07-25T15:44:07.96" personId="{1D312DF0-5BF3-46C1-B714-341F626EBDBE}" id="{20E4A044-7C95-4B41-86CC-33DC77A1536F}">
    <text>FINAL INVOICE 03/27/22</text>
  </threadedComment>
  <threadedComment ref="L33" dT="2022-04-11T19:57:42.82" personId="{1D312DF0-5BF3-46C1-B714-341F626EBDBE}" id="{2FB54D24-5DD8-487B-8917-755A2D1889C5}">
    <text>FINAL INVOICE 4/6/22</text>
  </threadedComment>
  <threadedComment ref="L34" dT="2022-10-17T15:58:36.54" personId="{1D312DF0-5BF3-46C1-B714-341F626EBDBE}" id="{353BAE29-F1BE-41BE-A3A6-5A7CB9C7BCB4}">
    <text>FINAL INVOICE 10/11/22</text>
  </threadedComment>
  <threadedComment ref="L35" dT="2022-06-29T15:26:17.61" personId="{1D312DF0-5BF3-46C1-B714-341F626EBDBE}" id="{C08528A7-FCD7-4D8C-A2B8-C27AB46D78D7}">
    <text>FINAL INVOICE 06/22/22</text>
  </threadedComment>
  <threadedComment ref="L36" dT="2022-05-11T18:40:09.98" personId="{1D312DF0-5BF3-46C1-B714-341F626EBDBE}" id="{A3A94A23-87F9-4E5E-B7DE-8C8057CEC6FB}">
    <text>FINAL INVOICE 5/9/22</text>
  </threadedComment>
  <threadedComment ref="L37" dT="2022-05-11T18:37:48.51" personId="{1D312DF0-5BF3-46C1-B714-341F626EBDBE}" id="{7E96FD80-42B7-42FA-9054-25F6A16D6047}">
    <text>FINAL INVOICE 5/9/22</text>
  </threadedComment>
  <threadedComment ref="L38" dT="2022-09-29T12:52:40.68" personId="{1D312DF0-5BF3-46C1-B714-341F626EBDBE}" id="{46380ECA-FCC0-479F-BE0E-1ACF6E6965BB}">
    <text>FINAL INVOICE 09/09/22</text>
  </threadedComment>
  <threadedComment ref="L39" dT="2022-06-29T15:26:17.61" personId="{1D312DF0-5BF3-46C1-B714-341F626EBDBE}" id="{31BD2A9F-027F-461D-A19F-87DBEEDD7C72}">
    <text>FINAL INVOICE 06/22/22</text>
  </threadedComment>
  <threadedComment ref="L40" dT="2022-06-29T15:26:17.61" personId="{1D312DF0-5BF3-46C1-B714-341F626EBDBE}" id="{BAAB6075-9F7F-4D8B-9855-67FF4C056ED0}">
    <text>FINAL INVOICE 06/22/22</text>
  </threadedComment>
  <threadedComment ref="L41" dT="2022-04-04T15:52:37.81" personId="{1D312DF0-5BF3-46C1-B714-341F626EBDBE}" id="{BE77329C-CF22-491A-8E89-66222F627A4F}">
    <text>FINAL INVOICE 3/30/22</text>
  </threadedComment>
  <threadedComment ref="C42" dT="2022-02-27T18:37:28.20" personId="{1D312DF0-5BF3-46C1-B714-341F626EBDBE}" id="{A158A143-4641-4015-9A86-9791BAC15CB5}">
    <text>10406662 SWAPPED OUT</text>
  </threadedComment>
  <threadedComment ref="C43" dT="2022-03-21T17:24:38.58" personId="{1D312DF0-5BF3-46C1-B714-341F626EBDBE}" id="{0137B591-82E3-49BB-90EB-1788B9CA6717}">
    <text>This unit might have been swapped out, not sure from the invoice.</text>
  </threadedComment>
  <threadedComment ref="L43" dT="2022-07-25T15:52:10.37" personId="{1D312DF0-5BF3-46C1-B714-341F626EBDBE}" id="{5779714D-DB6F-46D6-9DA7-22F711E4E92D}">
    <text>NO INVOICES PAST 3/24/22</text>
  </threadedComment>
  <threadedComment ref="L44" dT="2022-07-25T14:33:38.24" personId="{1D312DF0-5BF3-46C1-B714-341F626EBDBE}" id="{AC2544BA-4D5F-456F-A8E8-0932DCD9F18B}">
    <text>FINAL INVOICE 07/19/22</text>
  </threadedComment>
  <threadedComment ref="L48" dT="2022-07-25T13:27:34.06" personId="{1D312DF0-5BF3-46C1-B714-341F626EBDBE}" id="{FDF2E513-455F-471D-B13D-9A262CF01254}">
    <text>FINAL INVOICE 7/20/22</text>
  </threadedComment>
  <threadedComment ref="L49" dT="2022-07-25T13:27:41.77" personId="{1D312DF0-5BF3-46C1-B714-341F626EBDBE}" id="{6C9B75D8-BD15-4D7B-B2AA-CCDDC75CBF92}">
    <text>FINAL INVOICE 7/20/22</text>
  </threadedComment>
  <threadedComment ref="L50" dT="2022-10-19T14:44:37.44" personId="{1D312DF0-5BF3-46C1-B714-341F626EBDBE}" id="{64F48522-35E8-4544-8704-715EB2821A76}">
    <text>FINAL INVOICE 10/04/22</text>
  </threadedComment>
  <threadedComment ref="L51" dT="2022-05-31T15:15:32.72" personId="{1D312DF0-5BF3-46C1-B714-341F626EBDBE}" id="{0D5A8A3B-C0D0-4D9D-9713-320F1AEC61C9}">
    <text>FINAL INVOICE 5/23/22</text>
  </threadedComment>
  <threadedComment ref="L54" dT="2022-06-01T18:59:22.15" personId="{1D312DF0-5BF3-46C1-B714-341F626EBDBE}" id="{132BC2F7-5DD0-4A47-B358-B83868D36B17}">
    <text>FINAL INVOICE 5/26/22</text>
  </threadedComment>
  <threadedComment ref="C55" dT="2022-05-31T17:13:04.75" personId="{1D312DF0-5BF3-46C1-B714-341F626EBDBE}" id="{F1F93338-7449-4DEA-AF45-C28ED669987F}">
    <text>190067 SWAPPED</text>
  </threadedComment>
  <threadedComment ref="L56" dT="2022-05-31T15:15:43.11" personId="{1D312DF0-5BF3-46C1-B714-341F626EBDBE}" id="{3F55DA9E-FA54-49E8-A761-16C9B465542D}">
    <text>FINAL INVOICE 5/23/22</text>
  </threadedComment>
  <threadedComment ref="L57" dT="2022-06-01T19:02:19.01" personId="{1D312DF0-5BF3-46C1-B714-341F626EBDBE}" id="{4E0AA776-7136-406C-AF5E-3F2D25723129}">
    <text>FINAL INVOICE 5/26/22</text>
  </threadedComment>
  <threadedComment ref="L58" dT="2022-06-14T13:37:12.72" personId="{1D312DF0-5BF3-46C1-B714-341F626EBDBE}" id="{31FCE2C1-7F15-4617-924C-F710F1A39193}">
    <text>FINAL INVOICE 06/09/22</text>
  </threadedComment>
  <threadedComment ref="L59" dT="2022-06-14T13:40:15.96" personId="{1D312DF0-5BF3-46C1-B714-341F626EBDBE}" id="{C92F9A28-EB17-4A0F-B970-F4A648B4F1E8}">
    <text>FINAL INVOICE 06/10/22</text>
  </threadedComment>
  <threadedComment ref="L60" dT="2022-10-03T13:35:46.76" personId="{1D312DF0-5BF3-46C1-B714-341F626EBDBE}" id="{62E856BA-477F-4A4B-932C-9BD5EF7460C3}">
    <text>FINAL INVOICE 09/20/22</text>
  </threadedComment>
  <threadedComment ref="L61" dT="2022-10-19T20:16:36.40" personId="{1D312DF0-5BF3-46C1-B714-341F626EBDBE}" id="{90F32EF8-0C18-4749-B640-82098107708B}">
    <text>FINAL INVOICE 10/17/22</text>
  </threadedComment>
  <threadedComment ref="L62" dT="2022-10-19T20:16:27.23" personId="{1D312DF0-5BF3-46C1-B714-341F626EBDBE}" id="{687E3AA1-EBF5-4BE0-9C5C-8B908BFFFF46}">
    <text>FINAL INVOICE 10/17/22</text>
  </threadedComment>
  <threadedComment ref="L64" dT="2022-12-02T13:28:09.91" personId="{1D312DF0-5BF3-46C1-B714-341F626EBDBE}" id="{F72D7C82-45DB-4566-997F-B5572C9B605E}">
    <text>final invoice 11/29/22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C6" dT="2022-04-19T17:08:28.29" personId="{1D312DF0-5BF3-46C1-B714-341F626EBDBE}" id="{7273F75D-DBE8-45EE-8427-D133E3CC1BE7}">
    <text>20851BLA Swapped Out</text>
  </threadedComment>
  <threadedComment ref="C8" dT="2022-05-02T13:04:20.43" personId="{1D312DF0-5BF3-46C1-B714-341F626EBDBE}" id="{419AE499-24DD-450C-B674-0F12626A46BB}">
    <text>10635746 swapped</text>
  </threadedComment>
  <threadedComment ref="L13" dT="2022-08-19T13:59:46.35" personId="{1D312DF0-5BF3-46C1-B714-341F626EBDBE}" id="{3BE2AE45-E54D-46F6-A709-EE10B640CDE7}">
    <text>FINAL INVOICE 08/08/22</text>
  </threadedComment>
  <threadedComment ref="L14" dT="2022-08-19T13:56:14.38" personId="{1D312DF0-5BF3-46C1-B714-341F626EBDBE}" id="{E881CCB9-03D7-4FF6-B80E-2C66A9C7AF90}">
    <text>final invoice 08/08/22</text>
  </threadedComment>
  <threadedComment ref="L19" dT="2022-10-13T12:03:59.83" personId="{1D312DF0-5BF3-46C1-B714-341F626EBDBE}" id="{9774F784-31E1-4D45-B0EA-D6C1D2173DE8}">
    <text>Final Invoice 9/30/22</text>
  </threadedComment>
  <threadedComment ref="L20" dT="2022-09-16T15:24:17.70" personId="{1D312DF0-5BF3-46C1-B714-341F626EBDBE}" id="{32197CF9-7A6A-4AD5-97C4-8FA29AB49921}">
    <text>FINAL INVOICE 09/13/22</text>
  </threadedComment>
  <threadedComment ref="L21" dT="2022-10-13T12:04:43.98" personId="{1D312DF0-5BF3-46C1-B714-341F626EBDBE}" id="{192EEB75-0560-4723-8BBE-2E9AC2D643D8}">
    <text>Final Invoice 9/30/22</text>
  </threadedComment>
  <threadedComment ref="L22" dT="2022-09-28T13:54:43.22" personId="{1D312DF0-5BF3-46C1-B714-341F626EBDBE}" id="{896E221F-BFA2-4E8A-BCB9-0FE045DE3A80}">
    <text>FINAL INVOICE 09/08/22</text>
  </threadedComment>
  <threadedComment ref="L24" dT="2022-10-31T18:37:39.75" personId="{1D312DF0-5BF3-46C1-B714-341F626EBDBE}" id="{5D0C5DF0-3A75-46BA-A971-EBFC7A38AEBE}">
    <text>FINAL INVOICE 09/14/2022</text>
  </threadedComment>
  <threadedComment ref="L25" dT="2022-10-31T18:37:48.63" personId="{1D312DF0-5BF3-46C1-B714-341F626EBDBE}" id="{111F443E-B6E6-4AAF-A039-EBC7DCF88FE2}">
    <text>FINAL INVOICE 09/14/2022</text>
  </threadedComment>
  <threadedComment ref="L26" dT="2023-02-20T16:13:11.74" personId="{1D312DF0-5BF3-46C1-B714-341F626EBDBE}" id="{A68D4D07-26B9-4BD7-9BD3-7B8FCC816025}">
    <text>FINAL INVOICE 02/14/23</text>
  </threadedComment>
  <threadedComment ref="L27" dT="2022-09-28T13:54:57.24" personId="{1D312DF0-5BF3-46C1-B714-341F626EBDBE}" id="{1F3F4BDD-8172-4E2B-89ED-80763E9CA56D}">
    <text>FINAL INVOICE 09/08/22</text>
  </threadedComment>
  <threadedComment ref="L28" dT="2023-02-16T18:59:18.62" personId="{1D312DF0-5BF3-46C1-B714-341F626EBDBE}" id="{9F49629B-8CE1-4119-BD2B-E353C9CF06F3}">
    <text>FINAL INVOICE 02/08/23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L5" dT="2021-11-23T18:24:44.88" personId="{02B88298-12A7-4650-A77C-B97D3B840143}" id="{B30F9339-3355-43A7-80B9-BE02F89C02C0}">
    <text>final invoice 11/19</text>
  </threadedComment>
  <threadedComment ref="L6" dT="2021-11-23T17:55:22.43" personId="{02B88298-12A7-4650-A77C-B97D3B840143}" id="{CA068287-ACA6-4C11-B726-9EC76057B8F6}">
    <text>FINAL INVOICE 11/19</text>
  </threadedComment>
  <threadedComment ref="L8" dT="2021-12-09T18:45:06.57" personId="{02B88298-12A7-4650-A77C-B97D3B840143}" id="{EB64CC5E-B927-414E-87A9-159C678FABCD}">
    <text>final invoice 12/06</text>
  </threadedComment>
  <threadedComment ref="L9" dT="2021-12-09T18:47:33.42" personId="{02B88298-12A7-4650-A77C-B97D3B840143}" id="{272A7012-B7B4-41EA-BA2F-99BDE93AF58C}">
    <text>final invoice 12/07</text>
  </threadedComment>
  <threadedComment ref="L14" dT="2022-05-27T15:09:21.03" personId="{1D312DF0-5BF3-46C1-B714-341F626EBDBE}" id="{395346F0-BA94-4C2C-9263-D4EF7D97FA5D}">
    <text>FINAL INVOICE 5/18/22</text>
  </threadedComment>
  <threadedComment ref="L15" dT="2022-04-18T20:59:11.32" personId="{1D312DF0-5BF3-46C1-B714-341F626EBDBE}" id="{C2F4A4A4-887F-47AC-AAD4-FDA428C69B12}">
    <text>FINAL INVOICE 4/15/22</text>
  </threadedComment>
  <threadedComment ref="L16" dT="2022-05-27T15:11:43.46" personId="{1D312DF0-5BF3-46C1-B714-341F626EBDBE}" id="{F4F1E006-790F-4637-95A4-B98BE1FB4BFB}">
    <text>FINAL INVOICE 5/18/22</text>
  </threadedComment>
  <threadedComment ref="C17" dT="2022-04-06T18:01:38.08" personId="{1D312DF0-5BF3-46C1-B714-341F626EBDBE}" id="{994D8AAF-6186-4B30-9E31-3825931EABC7}">
    <text>10936884 SWAPPED OUT</text>
  </threadedComment>
  <threadedComment ref="L17" dT="2022-05-02T17:39:21.07" personId="{1D312DF0-5BF3-46C1-B714-341F626EBDBE}" id="{AF7C8B9D-138A-4AE9-BD88-8D945C167567}">
    <text>FINAL INVOICE 4/27/22</text>
  </threadedComment>
  <threadedComment ref="L18" dT="2022-04-18T20:58:10.27" personId="{1D312DF0-5BF3-46C1-B714-341F626EBDBE}" id="{03C131D7-B875-485E-9658-A4462103E7D8}">
    <text>FINAL INVOICE 4/15/22</text>
  </threadedComment>
  <threadedComment ref="L20" dT="2022-04-19T16:59:24.85" personId="{1D312DF0-5BF3-46C1-B714-341F626EBDBE}" id="{23E35A7F-4AC1-4E5D-97C6-D829BA5306E6}">
    <text>FINAL INVOICE 4/14/22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M12" dT="2022-08-15T14:54:35.59" personId="{02B88298-12A7-4650-A77C-B97D3B840143}" id="{FE9FEE64-A6FE-4E98-A218-B2F9A0905344}">
    <text>FINAL INVOICE 07/25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K3" dT="2022-06-14T13:31:38.75" personId="{1D312DF0-5BF3-46C1-B714-341F626EBDBE}" id="{4EB50F00-D542-4C16-B32B-3FACA3F112D4}">
    <text>FINAL INVOICE 6/13/22</text>
  </threadedComment>
  <threadedComment ref="D4" dT="2021-03-18T17:14:31.60" personId="{02B88298-12A7-4650-A77C-B97D3B840143}" id="{6E87DEBE-B8BC-4FEF-84BE-ABE0E555C685}">
    <text>No record of invoicing after June 2019. Equipment was called of on 03/16/21 per Andy Griffin. Missing 21 invoices totaling in $2648.10</text>
  </threadedComment>
  <threadedComment ref="K4" dT="2021-03-18T17:40:11.27" personId="{02B88298-12A7-4650-A77C-B97D3B840143}" id="{46306F87-6965-4BC4-90C0-7F3295DF1873}">
    <text>Pickup confirmation via email</text>
  </threadedComment>
  <threadedComment ref="K5" dT="2022-05-27T12:53:59.66" personId="{1D312DF0-5BF3-46C1-B714-341F626EBDBE}" id="{F00E3EFF-CCC3-44E9-AA42-41A4115A862E}">
    <text>FINAL INVOICE 5/16/22</text>
  </threadedComment>
  <threadedComment ref="K18" dT="2021-03-18T17:39:08.82" personId="{02B88298-12A7-4650-A77C-B97D3B840143}" id="{0B56248F-1B54-46B6-A095-18D9B6A9803C}">
    <text>Pickup confirmation via email</text>
  </threadedComment>
  <threadedComment ref="K18" dT="2021-04-21T14:31:32.32" personId="{02B88298-12A7-4650-A77C-B97D3B840143}" id="{0D5DE0F8-BF42-4501-A5A4-3A114D55831B}" parentId="{0B56248F-1B54-46B6-A095-18D9B6A9803C}">
    <text>Final Invoice 04/16/21</text>
  </threadedComment>
  <threadedComment ref="F51" dT="2021-05-06T17:44:45.30" personId="{02B88298-12A7-4650-A77C-B97D3B840143}" id="{603AF649-F0A3-46E8-BA35-40DDE18A3FB9}" done="1">
    <text>Need to call off on 06/01</text>
  </threadedComment>
  <threadedComment ref="K51" dT="2021-07-15T14:49:18.13" personId="{02B88298-12A7-4650-A77C-B97D3B840143}" id="{0021C0FF-9B3F-42F8-AE96-B17404FAAC75}">
    <text xml:space="preserve">FINAL INVOICE 07/08/21
</text>
  </threadedComment>
  <threadedComment ref="K73" dT="2021-11-09T16:16:17.52" personId="{02B88298-12A7-4650-A77C-B97D3B840143}" id="{55219FCC-D6FD-4E5E-80D3-0AD6D991B5A5}">
    <text>FINAL INVOICE 11/04/21</text>
  </threadedComment>
  <threadedComment ref="K74" dT="2021-07-27T15:37:12.74" personId="{1D312DF0-5BF3-46C1-B714-341F626EBDBE}" id="{43AB5572-D927-4C56-B4E2-E9CB0281EA23}">
    <text xml:space="preserve">FINAL INVOICE 07/02/21
</text>
  </threadedComment>
  <threadedComment ref="K75" dT="2021-09-27T14:46:41.26" personId="{02B88298-12A7-4650-A77C-B97D3B840143}" id="{347F72AE-8D2A-4389-BF44-AD99F7943998}">
    <text>FINAL INVOICE 09/23/21</text>
  </threadedComment>
  <threadedComment ref="D76" dT="2021-11-17T14:01:13.91" personId="{02B88298-12A7-4650-A77C-B97D3B840143}" id="{AF251858-131E-4870-B481-5745E569410E}">
    <text>NOT ADDED TO TRACKER</text>
  </threadedComment>
  <threadedComment ref="K76" dT="2021-11-17T14:01:51.97" personId="{02B88298-12A7-4650-A77C-B97D3B840143}" id="{FD7032AF-F0E9-422A-9282-429C2AFE9F77}">
    <text>FINAL INVOICE 11/11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M4" dT="2022-02-22T15:47:50.89" personId="{02B88298-12A7-4650-A77C-B97D3B840143}" id="{1B52C9D1-ED72-42DA-83F0-81D1B86EA555}">
    <text>FINAL INVOICE 02/17/22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D5" dT="2021-06-23T13:08:56.11" personId="{02B88298-12A7-4650-A77C-B97D3B840143}" id="{B6A0F9A2-56BF-4F27-A283-506019CA4C2F}">
    <text>MOVED TO 2000508/015</text>
  </threadedComment>
  <threadedComment ref="D6" dT="2021-06-23T13:07:36.40" personId="{02B88298-12A7-4650-A77C-B97D3B840143}" id="{822965F4-9302-43EE-9D1C-0F894B4082E6}">
    <text>MOVED TO 2000508/014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K48" dT="2021-06-09T17:19:16.80" personId="{02B88298-12A7-4650-A77C-B97D3B840143}" id="{91FCFD54-9F1F-4FF3-AF0C-9BED4127DD3C}">
    <text>Final Invoice 06/02/21</text>
  </threadedComment>
  <threadedComment ref="K49" dT="2021-08-26T12:56:19.60" personId="{02B88298-12A7-4650-A77C-B97D3B840143}" id="{67948D7E-5A2F-4A3F-B497-61F6F08F41DE}">
    <text>FINAL INVOICE 08/19/21</text>
  </threadedComment>
  <threadedComment ref="K50" dT="2021-06-09T17:21:10.26" personId="{02B88298-12A7-4650-A77C-B97D3B840143}" id="{22394922-6E6B-4193-8436-E41561CD6F47}" done="1">
    <text>Final Invoice 06/02/21</text>
  </threadedComment>
  <threadedComment ref="K52" dT="2021-06-09T17:24:05.98" personId="{02B88298-12A7-4650-A77C-B97D3B840143}" id="{A8963C0F-1F3F-4234-B45C-4D5BB1C73378}" done="1">
    <text>Final Invoice 06/02/21</text>
  </threadedComment>
  <threadedComment ref="K54" dT="2021-08-02T19:29:32.81" personId="{02B88298-12A7-4650-A77C-B97D3B840143}" id="{DFAB114B-7FA4-4B8A-BF7D-E4A9F780A3B9}">
    <text>FINAL INVOICE 07/26/21</text>
  </threadedComment>
  <threadedComment ref="K55" dT="2021-09-27T17:33:02.07" personId="{02B88298-12A7-4650-A77C-B97D3B840143}" id="{992B3D72-566D-40E0-9398-441DED03146A}">
    <text>FINAL INVOICE 09/23/21</text>
  </threadedComment>
  <threadedComment ref="K56" dT="2021-10-06T14:27:06.44" personId="{02B88298-12A7-4650-A77C-B97D3B840143}" id="{385F18D9-CD38-4753-AFD8-6D6B681FEA71}">
    <text>FINAL INVOICE 09/30/21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K7" dT="2021-08-02T19:31:53.23" personId="{02B88298-12A7-4650-A77C-B97D3B840143}" id="{E70E5402-988B-4870-B1B0-E6A72772A1BC}">
    <text xml:space="preserve">FINAL INVOICE 07/26/21
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K6" dT="2021-05-04T14:58:00.82" personId="{02B88298-12A7-4650-A77C-B97D3B840143}" id="{A9E593CD-E592-40DE-BE0D-B30E9C605092}">
    <text>Pickup #: 17836347</text>
  </threadedComment>
  <threadedComment ref="K6" dT="2021-05-14T13:08:37.20" personId="{02B88298-12A7-4650-A77C-B97D3B840143}" id="{8E64E243-32B1-4537-A20F-9A187E597AD3}" parentId="{A9E593CD-E592-40DE-BE0D-B30E9C605092}">
    <text>Final Invoice 05/11/21</text>
  </threadedComment>
  <threadedComment ref="K7" dT="2021-08-30T17:08:04.48" personId="{02B88298-12A7-4650-A77C-B97D3B840143}" id="{73101E39-A3E5-4675-A37F-42BF477A40FE}">
    <text>FINAL INVOICE 08/30/21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K15" dT="2021-03-18T18:35:03.16" personId="{02B88298-12A7-4650-A77C-B97D3B840143}" id="{40E90A5F-C3A6-473B-B807-3D970EAA78BB}">
    <text>Recieved invoice for March 2021</text>
  </threadedComment>
  <threadedComment ref="K15" dT="2021-04-15T20:32:22.55" personId="{02B88298-12A7-4650-A77C-B97D3B840143}" id="{1A80290D-10F6-4C61-8673-78CCC48B0BBD}" parentId="{40E90A5F-C3A6-473B-B807-3D970EAA78BB}">
    <text>And now April 2021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M4" dT="2022-05-27T13:03:38.79" personId="{1D312DF0-5BF3-46C1-B714-341F626EBDBE}" id="{E93164C4-68D8-4DE5-99BB-CABF6A2F17CD}">
    <text>FINAL INVOICE 5/17/22</text>
  </threadedComment>
  <threadedComment ref="M5" dT="2022-05-03T18:15:17.04" personId="{1D312DF0-5BF3-46C1-B714-341F626EBDBE}" id="{BD6DA4D5-0C9D-44AD-A9F2-9D668DC019B3}">
    <text>FINAL INVOICE 4/28/22</text>
  </threadedComment>
  <threadedComment ref="M6" dT="2022-05-03T18:13:33.12" personId="{1D312DF0-5BF3-46C1-B714-341F626EBDBE}" id="{9E53092D-750E-4AA7-838F-709DEE08826B}">
    <text>FINAL INVOICE 4/28/22</text>
  </threadedComment>
  <threadedComment ref="M7" dT="2022-05-31T16:08:52.09" personId="{1D312DF0-5BF3-46C1-B714-341F626EBDBE}" id="{C9A6F8BF-9E76-4342-8AD3-B94D8560CFAE}">
    <text>FINAL INVOICE 5/12/22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K5" dT="2021-11-22T19:10:05.85" personId="{02B88298-12A7-4650-A77C-B97D3B840143}" id="{6E15AD7F-0005-432C-8A9C-6B1252068443}">
    <text>FINAL INVOICE 11/17</text>
  </threadedComment>
  <threadedComment ref="K9" dT="2021-10-12T17:21:53.70" personId="{02B88298-12A7-4650-A77C-B97D3B840143}" id="{B4F44344-D13C-409E-B9BA-A607489FE90D}" done="1">
    <text>FINAL INVOICE 10/07/21</text>
  </threadedComment>
  <threadedComment ref="K10" dT="2021-10-20T17:20:11.00" personId="{02B88298-12A7-4650-A77C-B97D3B840143}" id="{4F01B4B0-B07E-43E8-8C03-46B374591889}" done="1">
    <text>FINAL INVOICE 10/18/21</text>
  </threadedComment>
  <threadedComment ref="K13" dT="2021-10-20T17:20:24.65" personId="{02B88298-12A7-4650-A77C-B97D3B840143}" id="{5C21615A-7ED8-4C94-8A23-967BFB8F6E0A}" done="1">
    <text>FINAL INVOICE 10/18/21</text>
  </threadedComment>
  <threadedComment ref="K14" dT="2021-10-20T17:20:28.81" personId="{02B88298-12A7-4650-A77C-B97D3B840143}" id="{9FE63AB5-C29A-4B3F-9EDB-859B1C147987}" done="1">
    <text>FINAL INVOICE 10/19/21</text>
  </threadedComment>
  <threadedComment ref="K16" dT="2021-12-08T19:42:36.62" personId="{02B88298-12A7-4650-A77C-B97D3B840143}" id="{4C9D5EF5-1E46-4534-A11B-58E43561564F}">
    <text>FINAL INVOICE 12/02</text>
  </threadedComment>
  <threadedComment ref="K21" dT="2021-10-06T14:33:11.06" personId="{02B88298-12A7-4650-A77C-B97D3B840143}" id="{F2DC5A43-40BA-4353-AD01-EFF2BB799D29}" done="1">
    <text>FINAL INVOICE 09/29/21</text>
  </threadedComment>
  <threadedComment ref="K22" dT="2021-10-06T14:21:45.06" personId="{02B88298-12A7-4650-A77C-B97D3B840143}" id="{7DC1FA4E-7492-4317-8296-BB33CA85A3B3}" done="1">
    <text>FINAL INVOICE 10/01/21</text>
  </threadedComment>
  <threadedComment ref="K23" dT="2021-10-20T17:20:36.44" personId="{02B88298-12A7-4650-A77C-B97D3B840143}" id="{7501622E-B05C-48D1-9E29-62D1BAC133C3}" done="1">
    <text>FINAL INVOICE 10/19/21</text>
  </threadedComment>
  <threadedComment ref="K24" dT="2021-08-23T13:31:02.48" personId="{02B88298-12A7-4650-A77C-B97D3B840143}" id="{6653B986-7365-4692-9514-C22A9602D84C}" done="1">
    <text>FINAL INVOICE 08/16/21</text>
  </threadedComment>
  <threadedComment ref="K25" dT="2021-10-04T14:52:06.81" personId="{02B88298-12A7-4650-A77C-B97D3B840143}" id="{4A650D8D-44E1-463B-B34F-9F4FCC63A88F}" done="1">
    <text>FINAL INVOICE 09/28/21</text>
  </threadedComment>
  <threadedComment ref="K26" dT="2021-10-04T12:27:48.55" personId="{02B88298-12A7-4650-A77C-B97D3B840143}" id="{B7EBC02D-8B7C-4AB4-A2B8-1948F924D29F}" done="1">
    <text>FINAL INVOICE 09/27/21</text>
  </threadedComment>
  <threadedComment ref="K27" dT="2021-10-06T14:35:28.34" personId="{02B88298-12A7-4650-A77C-B97D3B840143}" id="{3C6029B5-1BEF-49E3-BD58-67107FECC9A6}" done="1">
    <text>FINAL INVOICE 09/29/21</text>
  </threadedComment>
  <threadedComment ref="K28" dT="2021-10-06T14:33:49.90" personId="{02B88298-12A7-4650-A77C-B97D3B840143}" id="{CAACDFDE-EE8C-419A-A8D6-B1156CDF806B}" done="1">
    <text>FINAL INVOICE 09/29/21</text>
  </threadedComment>
  <threadedComment ref="K29" dT="2021-10-06T14:34:47.58" personId="{02B88298-12A7-4650-A77C-B97D3B840143}" id="{ED380E30-8FD5-4DC8-B2EA-DBE56DF89468}" done="1">
    <text>FINAL INVOICE 09/29/21</text>
  </threadedComment>
  <threadedComment ref="K30" dT="2021-10-06T14:23:34.92" personId="{02B88298-12A7-4650-A77C-B97D3B840143}" id="{9BC0640A-9A02-4264-BEE9-9DB274BEDDD9}" done="1">
    <text>FINAL INVOICE 10/01/21</text>
  </threadedComment>
  <threadedComment ref="K31" dT="2021-10-04T12:24:55.66" personId="{02B88298-12A7-4650-A77C-B97D3B840143}" id="{DAA87C02-D722-41DC-B6B6-2CCF1CC198F6}" done="1">
    <text>FINAL INVOICE 09/27/21</text>
  </threadedComment>
  <threadedComment ref="K32" dT="2021-10-04T12:26:53.90" personId="{02B88298-12A7-4650-A77C-B97D3B840143}" id="{B4577A59-5F04-4FE6-B6AA-7AE25768F184}" done="1">
    <text>FINAL INVOICE 09/27/21</text>
  </threadedComment>
  <threadedComment ref="K33" dT="2021-10-20T17:24:31.99" personId="{02B88298-12A7-4650-A77C-B97D3B840143}" id="{1555DE8B-CF1D-412E-BE03-FBCACC333E31}" done="1">
    <text>FINAL INVOICE 10/18/21</text>
  </threadedComment>
  <threadedComment ref="K34" dT="2021-11-02T13:05:57.74" personId="{02B88298-12A7-4650-A77C-B97D3B840143}" id="{EE077AA9-998F-4FF7-B3DE-9E916DEC2F69}" done="1">
    <text>FINAL INVOICE 10/28/21</text>
  </threadedComment>
  <threadedComment ref="K35" dT="2021-10-06T14:36:24.02" personId="{02B88298-12A7-4650-A77C-B97D3B840143}" id="{7E945AA4-DFCB-4FAD-908A-353D00AD7F5B}" done="1">
    <text>FINAL INVOICE 09/29/21</text>
  </threadedComment>
  <threadedComment ref="K36" dT="2021-11-04T15:09:13.82" personId="{02B88298-12A7-4650-A77C-B97D3B840143}" id="{CE297517-C4DE-41FA-8700-80D93F34A57A}" done="1">
    <text>FINAL INVOICE 11/01/21</text>
  </threadedComment>
  <threadedComment ref="K37" dT="2021-10-20T17:23:49.14" personId="{02B88298-12A7-4650-A77C-B97D3B840143}" id="{820A7D50-2127-4B94-8AA6-F48311161C59}" done="1">
    <text>FINAL INVOICE 10/18/21</text>
  </threadedComment>
  <threadedComment ref="K38" dT="2021-10-06T14:37:15.46" personId="{02B88298-12A7-4650-A77C-B97D3B840143}" id="{E3FA9A5A-CAB3-4880-B2BD-A33BF49246A7}" done="1">
    <text>FINAL INVOICE 09/29/21</text>
  </threadedComment>
  <threadedComment ref="K39" dT="2021-10-20T17:20:43.56" personId="{02B88298-12A7-4650-A77C-B97D3B840143}" id="{156CF7A1-33BA-48DD-8E30-6921EA4D5585}" done="1">
    <text>FINAL INVOICE 10/18/21</text>
  </threadedComment>
  <threadedComment ref="K41" dT="2021-12-22T14:19:00.20" personId="{02B88298-12A7-4650-A77C-B97D3B840143}" id="{4EDEEA1A-3C16-4549-B57A-6D7805F5F07D}">
    <text>FINAL INVOICE 12/14</text>
  </threadedComment>
  <threadedComment ref="K42" dT="2021-10-20T17:28:00.12" personId="{02B88298-12A7-4650-A77C-B97D3B840143}" id="{CFDB43D5-EEC2-4713-A639-0B4C3071115B}" done="1">
    <text>FINAL INVOICE 10/18/21</text>
  </threadedComment>
  <threadedComment ref="K49" dT="2021-12-09T15:52:17.89" personId="{02B88298-12A7-4650-A77C-B97D3B840143}" id="{C1319039-DE90-48D0-ABC7-4E42BBFCE7C6}">
    <text>FINAL INVOICE 11/03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L3" dT="2022-02-16T14:56:03.34" personId="{1D312DF0-5BF3-46C1-B714-341F626EBDBE}" id="{43C2C461-FBE3-4CA0-AB64-65D46128F8E5}">
    <text>FINAL INVOICE 2/10/22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L5" dT="2021-11-01T18:26:31.21" personId="{1D312DF0-5BF3-46C1-B714-341F626EBDBE}" id="{8436CE2A-CC6F-41D8-8EC8-DCD7274C6B07}">
    <text>FINAL INVOICE 10/29</text>
  </threadedComment>
  <threadedComment ref="L6" dT="2021-10-06T19:47:57.14" personId="{02B88298-12A7-4650-A77C-B97D3B840143}" id="{ED8E18EE-0DDD-46DF-BC59-60B34E8A7C65}">
    <text>FINAL INVOICE 10/04/21</text>
  </threadedComment>
  <threadedComment ref="L7" dT="2021-11-17T13:50:07.34" personId="{02B88298-12A7-4650-A77C-B97D3B840143}" id="{17157701-0AC1-4518-86DB-8964BB05B114}">
    <text>FINAL INVOICE 11/08</text>
  </threadedComment>
  <threadedComment ref="L10" dT="2022-06-23T14:35:18.98" personId="{02B88298-12A7-4650-A77C-B97D3B840143}" id="{E6B8D0D6-3608-4ECF-A749-BB7D13E49A4B}">
    <text>final invoice 06/15/22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N3" dT="2022-09-23T13:29:54.24" personId="{02B88298-12A7-4650-A77C-B97D3B840143}" id="{A68FA3E8-81AB-40BA-B719-2EF87EF3C7A6}">
    <text>final invoice 09/12/22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C7" dT="2023-03-01T13:47:37.49" personId="{1D312DF0-5BF3-46C1-B714-341F626EBDBE}" id="{E859ABC2-8DF4-4A05-92EC-C17624E9846A}">
    <text>901155 swapped</text>
  </threadedComment>
  <threadedComment ref="C13" dT="2023-03-01T13:43:59.28" personId="{1D312DF0-5BF3-46C1-B714-341F626EBDBE}" id="{52365F99-2414-403F-8DB1-C81756BEB1A2}">
    <text>531305 swapped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B21" dT="2023-02-20T15:10:15.84" personId="{02B88298-12A7-4650-A77C-B97D3B840143}" id="{7B58BB50-27A6-4D87-A077-344937060842}">
    <text>MINI EX SWAPPED - WAITING ON NEW EQUIP # TO REMOVE CALL OFF</text>
  </threadedComment>
  <threadedComment ref="D26" dT="2023-04-03T18:41:43.43" personId="{02B88298-12A7-4650-A77C-B97D3B840143}" id="{4AFC3055-F5F5-4998-A123-6B211F89C04E}">
    <text>NO REQUEST/NO PO - ISSUED AT INVOICE</text>
  </threadedComment>
</ThreadedComments>
</file>

<file path=xl/threadedComments/threadedComment30.xml><?xml version="1.0" encoding="utf-8"?>
<ThreadedComments xmlns="http://schemas.microsoft.com/office/spreadsheetml/2018/threadedcomments" xmlns:x="http://schemas.openxmlformats.org/spreadsheetml/2006/main">
  <threadedComment ref="N3" dT="2023-02-20T15:20:32.83" personId="{1D312DF0-5BF3-46C1-B714-341F626EBDBE}" id="{BE836DE0-5024-466F-8031-7745BF17170F}">
    <text>FINAL INVOICE 02/10/23</text>
  </threadedComment>
  <threadedComment ref="M4" dT="2022-10-03T15:50:52.08" personId="{1D312DF0-5BF3-46C1-B714-341F626EBDBE}" id="{6A35C1B4-877D-4E64-ABA2-E8E595643806}">
    <text>FINAL INVOICE 09/23</text>
  </threadedComment>
  <threadedComment ref="N5" dT="2023-02-20T15:17:39.56" personId="{1D312DF0-5BF3-46C1-B714-341F626EBDBE}" id="{2FAF9731-3829-424C-8EF7-76CF6C575D29}">
    <text>final invoice 02/10/23</text>
  </threadedComment>
  <threadedComment ref="C9" dT="2023-01-25T16:47:04.94" personId="{1D312DF0-5BF3-46C1-B714-341F626EBDBE}" id="{A3358848-BD9D-46BC-9634-1B039A0622BE}">
    <text>11167132 swapped</text>
  </threadedComment>
  <threadedComment ref="C10" dT="2023-04-03T12:51:03.91" personId="{1D312DF0-5BF3-46C1-B714-341F626EBDBE}" id="{A6D7FF53-C586-4890-9BE9-E54B1B6107FE}">
    <text>11279356 SWAPPED</text>
  </threadedComment>
  <threadedComment ref="C26" dT="2023-04-04T15:57:15.33" personId="{1D312DF0-5BF3-46C1-B714-341F626EBDBE}" id="{DC233051-713F-4BD4-A8E8-A3B40C282D02}">
    <text>11222418 SWAPPED</text>
  </threadedComment>
</ThreadedComments>
</file>

<file path=xl/threadedComments/threadedComment31.xml><?xml version="1.0" encoding="utf-8"?>
<ThreadedComments xmlns="http://schemas.microsoft.com/office/spreadsheetml/2018/threadedcomments" xmlns:x="http://schemas.openxmlformats.org/spreadsheetml/2006/main">
  <threadedComment ref="K3" dT="2021-10-12T17:19:15.69" personId="{02B88298-12A7-4650-A77C-B97D3B840143}" id="{AD6971FB-4504-49DF-8AD5-A96E5522C3BB}">
    <text>FINAL INVOICE 10/07/21</text>
  </threadedComment>
  <threadedComment ref="K5" dT="2022-08-25T14:35:21.69" personId="{02B88298-12A7-4650-A77C-B97D3B840143}" id="{3F92C6F0-BC55-455A-B354-40BA20B9FAD7}">
    <text>final invoice 08/05</text>
  </threadedComment>
  <threadedComment ref="K6" dT="2021-09-17T12:37:29.51" personId="{02B88298-12A7-4650-A77C-B97D3B840143}" id="{ECB07120-C424-4BB6-BA19-8AB849B6CD91}">
    <text>FINAL INVOICE 09/14/21</text>
  </threadedComment>
  <threadedComment ref="K7" dT="2021-12-22T13:40:08.14" personId="{02B88298-12A7-4650-A77C-B97D3B840143}" id="{BF14C6F1-D24D-4D57-A438-DEA4084DFF0F}">
    <text>FINAL INVOICE 12/13</text>
  </threadedComment>
  <threadedComment ref="K13" dT="2021-08-11T14:30:42.29" personId="{02B88298-12A7-4650-A77C-B97D3B840143}" id="{B818CF7F-A611-4BB9-9111-1D33F82C99A4}" done="1">
    <text>FINAL INVOICE 08/02/21</text>
  </threadedComment>
  <threadedComment ref="K14" dT="2021-10-06T14:20:34.51" personId="{02B88298-12A7-4650-A77C-B97D3B840143}" id="{E8DC6F0F-8BA9-4F81-AFCB-BAA95655DC6D}">
    <text>FINAL INVOICE 10/01/21</text>
  </threadedComment>
  <threadedComment ref="K17" dT="2022-05-10T14:48:29.07" personId="{02B88298-12A7-4650-A77C-B97D3B840143}" id="{C74C3787-9033-4562-BA86-FAC98984450B}">
    <text>final invoice 05/04/22</text>
  </threadedComment>
  <threadedComment ref="K19" dT="2021-12-22T13:42:50.77" personId="{02B88298-12A7-4650-A77C-B97D3B840143}" id="{FED1E766-151E-4D40-9D4F-F4B0341CB410}">
    <text>FINAL INVOICE 12/13</text>
  </threadedComment>
  <threadedComment ref="K22" dT="2021-09-17T12:33:36.10" personId="{02B88298-12A7-4650-A77C-B97D3B840143}" id="{26FAD7DC-D533-4413-A09F-B12FDB0F38EB}">
    <text>FINAL INVOICE 09/14/21</text>
  </threadedComment>
  <threadedComment ref="K24" dT="2021-09-17T12:33:47.76" personId="{02B88298-12A7-4650-A77C-B97D3B840143}" id="{20764887-BCD5-4088-9794-842B89D61CD0}">
    <text>FINAL INVOICE 09/14/21</text>
  </threadedComment>
  <threadedComment ref="K27" dT="2022-08-18T13:04:08.23" personId="{02B88298-12A7-4650-A77C-B97D3B840143}" id="{B6509324-3AEE-4101-8248-4BFA17692DE7}">
    <text>final invoice 08/10</text>
  </threadedComment>
  <threadedComment ref="B30" dT="2021-12-03T16:16:13.97" personId="{02B88298-12A7-4650-A77C-B97D3B840143}" id="{350E8255-FBBB-448D-BA46-9A511D41CF69}">
    <text>SWAPPED FROM 49' RT SCISSOR</text>
  </threadedComment>
  <threadedComment ref="C30" dT="2021-12-03T16:16:22.35" personId="{02B88298-12A7-4650-A77C-B97D3B840143}" id="{216E000F-7850-4826-B74A-73D1D17BC7FA}">
    <text>SWAPPED FROM 68079</text>
  </threadedComment>
  <threadedComment ref="C31" dT="2021-12-03T16:16:29.05" personId="{02B88298-12A7-4650-A77C-B97D3B840143}" id="{122F2E42-5C8D-499C-8C60-43A39D6E2449}">
    <text>SWAPPED FROM 180816</text>
  </threadedComment>
  <threadedComment ref="C32" dT="2021-12-03T16:16:37.26" personId="{02B88298-12A7-4650-A77C-B97D3B840143}" id="{CC4F95C6-E2C7-43C3-A855-23A57473BF78}">
    <text>SWAPPED FROM 2452</text>
  </threadedComment>
  <threadedComment ref="K32" dT="2022-02-14T14:42:08.99" personId="{02B88298-12A7-4650-A77C-B97D3B840143}" id="{6BBA432A-B807-4A64-99E9-0C5FFEAE123E}">
    <text xml:space="preserve">final invoice 01/31/22
</text>
  </threadedComment>
  <threadedComment ref="C33" dT="2021-12-03T16:16:44.26" personId="{02B88298-12A7-4650-A77C-B97D3B840143}" id="{9BC12408-D500-47F0-9CC8-BA59139D1EA1}">
    <text>SWAPPED FROM 107760</text>
  </threadedComment>
  <threadedComment ref="C34" dT="2021-12-03T16:16:56.15" personId="{02B88298-12A7-4650-A77C-B97D3B840143}" id="{608D5344-1E45-4702-98E7-5FAD7C5530CE}">
    <text>SWAPPED FROM 98787</text>
  </threadedComment>
  <threadedComment ref="K34" dT="2022-02-14T16:32:15.49" personId="{02B88298-12A7-4650-A77C-B97D3B840143}" id="{52B15656-1558-468F-B58F-54AE2FEC44C0}">
    <text>final invoice 02/09/22</text>
  </threadedComment>
  <threadedComment ref="C35" dT="2021-12-03T16:17:01.70" personId="{02B88298-12A7-4650-A77C-B97D3B840143}" id="{786700A8-56E2-473B-A516-68383D84BA69}">
    <text>SWAPPED FROM 98787</text>
  </threadedComment>
  <threadedComment ref="K35" dT="2022-04-13T19:26:57.53" personId="{02B88298-12A7-4650-A77C-B97D3B840143}" id="{E0931F1D-D947-40ED-A6CA-5F8343B7C8B3}">
    <text>FINAL INVOICE 04/08/22</text>
  </threadedComment>
  <threadedComment ref="C36" dT="2021-12-03T16:17:10.12" personId="{02B88298-12A7-4650-A77C-B97D3B840143}" id="{62E65C65-AFEC-4E96-A290-D4FAD074D9ED}">
    <text>SWAPPED FROM 123007</text>
  </threadedComment>
  <threadedComment ref="K36" dT="2022-02-15T20:02:25.98" personId="{02B88298-12A7-4650-A77C-B97D3B840143}" id="{33FD33DA-BF8E-4044-A98A-578B72BBE487}">
    <text>FINAL INVOICE 02/10/22</text>
  </threadedComment>
  <threadedComment ref="C37" dT="2021-12-03T16:17:17.94" personId="{02B88298-12A7-4650-A77C-B97D3B840143}" id="{187CB0C4-D1FC-4634-BE53-78C5F6D6575D}">
    <text>SWAPPED FROM 2439</text>
  </threadedComment>
  <threadedComment ref="K37" dT="2022-04-13T19:31:52.46" personId="{02B88298-12A7-4650-A77C-B97D3B840143}" id="{B72D311A-E485-46F0-BF04-FC9089EA9663}">
    <text>FINAL INVOICE 04/08/22</text>
  </threadedComment>
  <threadedComment ref="C38" dT="2021-12-03T16:17:32.76" personId="{02B88298-12A7-4650-A77C-B97D3B840143}" id="{3CA7B794-0494-4138-8CEB-B2200D7D647A}">
    <text>SWAPPED FROM 47863</text>
  </threadedComment>
  <threadedComment ref="K38" dT="2022-04-18T18:11:38.83" personId="{02B88298-12A7-4650-A77C-B97D3B840143}" id="{28FB3609-A587-4A3A-AF0A-5CF707F2B4F8}">
    <text xml:space="preserve">FINAL INVOICE 04/14/22 </text>
  </threadedComment>
  <threadedComment ref="K40" dT="2021-12-06T19:42:08.99" personId="{02B88298-12A7-4650-A77C-B97D3B840143}" id="{187FEA0E-448C-4EDD-AC42-EF18D4B1AB01}">
    <text>final invoice 12/02</text>
  </threadedComment>
  <threadedComment ref="K42" dT="2021-12-07T19:12:31.27" personId="{02B88298-12A7-4650-A77C-B97D3B840143}" id="{19144D11-1DC6-44DB-83D1-1B20C17CAE33}">
    <text>final invoice 12/02</text>
  </threadedComment>
  <threadedComment ref="K44" dT="2022-09-09T15:05:50.08" personId="{02B88298-12A7-4650-A77C-B97D3B840143}" id="{9BBC0A76-92D5-4176-9628-F227D82B05B5}">
    <text>FINAL INVOICE 08/31/22</text>
  </threadedComment>
  <threadedComment ref="K46" dT="2022-08-18T13:02:53.23" personId="{02B88298-12A7-4650-A77C-B97D3B840143}" id="{A1C50EED-AC88-4EAC-891E-385382679FD8}">
    <text>final invoice 08/05</text>
  </threadedComment>
  <threadedComment ref="K49" dT="2022-08-15T15:00:56.97" personId="{02B88298-12A7-4650-A77C-B97D3B840143}" id="{B24E4DFA-2969-4DE0-89A9-898073933AB7}">
    <text>final invoice 07/13</text>
  </threadedComment>
  <threadedComment ref="B56" dT="2022-08-29T13:50:01.97" personId="{02B88298-12A7-4650-A77C-B97D3B840143}" id="{C047732A-7731-4254-9951-CA952F5BDB43}">
    <text>CALL OFF ON FIRST WEEK OF SEPT</text>
  </threadedComment>
  <threadedComment ref="K56" dT="2022-09-27T17:39:57.39" personId="{1D312DF0-5BF3-46C1-B714-341F626EBDBE}" id="{096DA1D2-7BB4-4992-A3F3-21581D5A4FF7}">
    <text>FINAL INVOICE 08/31/2022</text>
  </threadedComment>
  <threadedComment ref="B59" dT="2022-08-29T13:53:33.67" personId="{02B88298-12A7-4650-A77C-B97D3B840143}" id="{1D8C3346-BA37-47D2-B170-94526E816E77}">
    <text>CALL OFF SECOND WEEK OF SEPT</text>
  </threadedComment>
  <threadedComment ref="B60" dT="2022-08-29T13:53:43.39" personId="{02B88298-12A7-4650-A77C-B97D3B840143}" id="{9A65F24C-C885-4EC7-805A-D7078FF2A01A}">
    <text>CALL OFF 09/06</text>
  </threadedComment>
</ThreadedComments>
</file>

<file path=xl/threadedComments/threadedComment32.xml><?xml version="1.0" encoding="utf-8"?>
<ThreadedComments xmlns="http://schemas.microsoft.com/office/spreadsheetml/2018/threadedcomments" xmlns:x="http://schemas.openxmlformats.org/spreadsheetml/2006/main">
  <threadedComment ref="M5" dT="2022-02-11T15:34:17.08" personId="{02B88298-12A7-4650-A77C-B97D3B840143}" id="{7F60C515-635B-4EC5-97DD-7915E49D2EBC}">
    <text xml:space="preserve">FINAL INVOICE 02/08/22
</text>
  </threadedComment>
  <threadedComment ref="M9" dT="2022-08-18T13:04:51.72" personId="{02B88298-12A7-4650-A77C-B97D3B840143}" id="{8D388841-7247-47E7-A556-91B24249BC1B}">
    <text>final invoice 08/12</text>
  </threadedComment>
  <threadedComment ref="M10" dT="2022-08-24T18:18:20.36" personId="{02B88298-12A7-4650-A77C-B97D3B840143}" id="{25EF9E10-B757-4C0E-8F3D-C3F080A96011}">
    <text>final invoice 08/12</text>
  </threadedComment>
</ThreadedComments>
</file>

<file path=xl/threadedComments/threadedComment33.xml><?xml version="1.0" encoding="utf-8"?>
<ThreadedComments xmlns="http://schemas.microsoft.com/office/spreadsheetml/2018/threadedcomments" xmlns:x="http://schemas.openxmlformats.org/spreadsheetml/2006/main">
  <threadedComment ref="K7" dT="2021-10-04T18:20:51.68" personId="{1D312DF0-5BF3-46C1-B714-341F626EBDBE}" id="{30E45D0E-7D4F-460F-94B0-BA6C8823B819}">
    <text>FINAL INVOICE</text>
  </threadedComment>
  <threadedComment ref="K21" dT="2021-06-09T15:19:48.23" personId="{02B88298-12A7-4650-A77C-B97D3B840143}" id="{08C59384-A75F-4F60-A579-B95AD4906325}">
    <text>Final Invoice 06/03/21</text>
  </threadedComment>
  <threadedComment ref="K22" dT="2021-06-09T15:17:40.80" personId="{02B88298-12A7-4650-A77C-B97D3B840143}" id="{32AB434D-B0BC-4553-8E1A-E4FB66003C02}">
    <text>Final Invoice 06/03/21</text>
  </threadedComment>
  <threadedComment ref="K24" dT="2021-06-09T15:22:40.05" personId="{02B88298-12A7-4650-A77C-B97D3B840143}" id="{D33D338A-13ED-47AA-AC17-1F9F181FF089}">
    <text>Final Invoice 06/04/21</text>
  </threadedComment>
  <threadedComment ref="F36" dT="2021-06-03T12:59:17.81" personId="{02B88298-12A7-4650-A77C-B97D3B840143}" id="{B91E3A9F-A014-430D-83A6-4CBAE36D5CC8}">
    <text xml:space="preserve">Call off at end of June
</text>
  </threadedComment>
  <threadedComment ref="K36" dT="2021-11-15T18:31:23.62" personId="{02B88298-12A7-4650-A77C-B97D3B840143}" id="{168FF17E-5C3D-43C2-8D3E-0076BF47071A}">
    <text>FINAL INVOICE 11/10</text>
  </threadedComment>
  <threadedComment ref="K37" dT="2021-10-06T12:54:28.05" personId="{02B88298-12A7-4650-A77C-B97D3B840143}" id="{0E02C4CF-B494-4241-BC23-7412ADA5BA48}">
    <text>FINAL INVOICE 07/07/21</text>
  </threadedComment>
  <threadedComment ref="C38" dT="2021-10-06T12:33:52.29" personId="{02B88298-12A7-4650-A77C-B97D3B840143}" id="{93A0BBED-AEF7-4DEB-8749-F91CD837DFB8}">
    <text>NO INVOICES 10/06/21</text>
  </threadedComment>
</ThreadedComments>
</file>

<file path=xl/threadedComments/threadedComment34.xml><?xml version="1.0" encoding="utf-8"?>
<ThreadedComments xmlns="http://schemas.microsoft.com/office/spreadsheetml/2018/threadedcomments" xmlns:x="http://schemas.openxmlformats.org/spreadsheetml/2006/main">
  <threadedComment ref="K3" dT="2021-07-22T17:20:49.88" personId="{02B88298-12A7-4650-A77C-B97D3B840143}" id="{9384BBD7-4CE6-44D5-848A-9F398B0B5624}">
    <text>GANG BOX LEFT ON SITE</text>
  </threadedComment>
</ThreadedComments>
</file>

<file path=xl/threadedComments/threadedComment35.xml><?xml version="1.0" encoding="utf-8"?>
<ThreadedComments xmlns="http://schemas.microsoft.com/office/spreadsheetml/2018/threadedcomments" xmlns:x="http://schemas.openxmlformats.org/spreadsheetml/2006/main">
  <threadedComment ref="K3" dT="2021-05-04T12:56:14.77" personId="{02B88298-12A7-4650-A77C-B97D3B840143}" id="{38C51BF2-0304-47FB-A788-18D6466FEC33}">
    <text>Final invoice 04/29/21</text>
  </threadedComment>
  <threadedComment ref="K4" dT="2021-04-13T19:45:23.32" personId="{02B88298-12A7-4650-A77C-B97D3B840143}" id="{C662B424-3FFF-40EF-AF02-51D9DAF79A6A}">
    <text>FINAL INVOICE 04/12/21</text>
  </threadedComment>
  <threadedComment ref="K5" dT="2021-04-30T14:48:48.18" personId="{02B88298-12A7-4650-A77C-B97D3B840143}" id="{AE1D8B45-A71F-4BCC-B4EF-E46777E60759}">
    <text>Final Invoice 04/27/21</text>
  </threadedComment>
  <threadedComment ref="K6" dT="2021-04-13T19:45:35.44" personId="{02B88298-12A7-4650-A77C-B97D3B840143}" id="{AB9E1E07-551A-4670-9A36-B1F59B4B2EED}">
    <text>FINAL INVOICE 04/12/21</text>
  </threadedComment>
</ThreadedComments>
</file>

<file path=xl/threadedComments/threadedComment36.xml><?xml version="1.0" encoding="utf-8"?>
<ThreadedComments xmlns="http://schemas.microsoft.com/office/spreadsheetml/2018/threadedcomments" xmlns:x="http://schemas.openxmlformats.org/spreadsheetml/2006/main">
  <threadedComment ref="K3" dT="2021-05-14T12:48:10.06" personId="{02B88298-12A7-4650-A77C-B97D3B840143}" id="{AFF0B825-DD03-43FD-BBAA-BDF5906F483F}">
    <text>Final Invoice 05/07/21</text>
  </threadedComment>
</ThreadedComments>
</file>

<file path=xl/threadedComments/threadedComment37.xml><?xml version="1.0" encoding="utf-8"?>
<ThreadedComments xmlns="http://schemas.microsoft.com/office/spreadsheetml/2018/threadedcomments" xmlns:x="http://schemas.openxmlformats.org/spreadsheetml/2006/main">
  <threadedComment ref="K39" dT="2021-04-15T19:50:59.85" personId="{02B88298-12A7-4650-A77C-B97D3B840143}" id="{1F2C137D-1920-4591-B3AD-71759C38D703}" done="1">
    <text>FINAL INVOICE 04/18/21</text>
  </threadedComment>
  <threadedComment ref="F40" dT="2021-05-06T17:20:31.57" personId="{02B88298-12A7-4650-A77C-B97D3B840143}" id="{B8376D1A-7AB9-4E13-85F8-E31E07768EAC}" done="1">
    <text>Hold until 06/01</text>
  </threadedComment>
  <threadedComment ref="K40" dT="2021-06-09T17:13:45.63" personId="{02B88298-12A7-4650-A77C-B97D3B840143}" id="{19DA409F-DCAD-43A7-BDAF-828683A0F497}" done="1">
    <text>Final Invoice 06/01/21</text>
  </threadedComment>
  <threadedComment ref="F42" dT="2021-05-06T17:20:36.78" personId="{02B88298-12A7-4650-A77C-B97D3B840143}" id="{CDFAD7D7-9941-4157-B492-1D8EC6F3A41F}" done="1">
    <text>Hold until 06/01</text>
  </threadedComment>
  <threadedComment ref="K42" dT="2021-06-09T17:17:10.38" personId="{02B88298-12A7-4650-A77C-B97D3B840143}" id="{81EE1ABC-8691-4CBE-99BB-F715726CBCB2}" done="1">
    <text>Final Invoice 06/01/21</text>
  </threadedComment>
  <threadedComment ref="F47" dT="2021-05-06T17:20:41.87" personId="{02B88298-12A7-4650-A77C-B97D3B840143}" id="{CAB25101-AE4B-42DC-856B-9EE7A330866B}" done="1">
    <text>Hold until 06/01</text>
  </threadedComment>
  <threadedComment ref="K47" dT="2021-06-18T14:23:29.19" personId="{02B88298-12A7-4650-A77C-B97D3B840143}" id="{12632123-F2A4-4B96-853F-19F6B47109A0}">
    <text>FINAL INVOICE 06/01/21</text>
  </threadedComment>
  <threadedComment ref="K48" dT="2021-05-14T13:12:38.51" personId="{02B88298-12A7-4650-A77C-B97D3B840143}" id="{141E8C4E-A86D-477B-99F8-4412616A4650}" done="1">
    <text>Final Invoice 05/11/21</text>
  </threadedComment>
</ThreadedComments>
</file>

<file path=xl/threadedComments/threadedComment38.xml><?xml version="1.0" encoding="utf-8"?>
<ThreadedComments xmlns="http://schemas.microsoft.com/office/spreadsheetml/2018/threadedcomments" xmlns:x="http://schemas.openxmlformats.org/spreadsheetml/2006/main">
  <threadedComment ref="L3" dT="2021-12-09T18:37:47.23" personId="{02B88298-12A7-4650-A77C-B97D3B840143}" id="{B4E90D76-6452-4230-A1DC-B21C05243EA1}">
    <text>final invoice 12/07</text>
  </threadedComment>
  <threadedComment ref="L4" dT="2021-12-21T16:24:27.64" personId="{02B88298-12A7-4650-A77C-B97D3B840143}" id="{A8E48311-CB56-4E16-820F-E77DD5C9D057}">
    <text>final invoice 12/07</text>
  </threadedComment>
  <threadedComment ref="L5" dT="2021-12-21T16:22:18.08" personId="{02B88298-12A7-4650-A77C-B97D3B840143}" id="{DD18A32B-153C-493A-B187-7569EC57742B}">
    <text>final invoice 12/07</text>
  </threadedComment>
  <threadedComment ref="L6" dT="2021-12-21T16:17:41.81" personId="{02B88298-12A7-4650-A77C-B97D3B840143}" id="{12017275-CC19-49F4-8023-A8653CEC9D98}">
    <text>final invoice 12/07</text>
  </threadedComment>
  <threadedComment ref="L7" dT="2021-11-29T17:00:25.01" personId="{02B88298-12A7-4650-A77C-B97D3B840143}" id="{CEE3F850-7F29-4D93-BE85-57A75C4C0212}">
    <text>FINAL INVOICE 11/18</text>
  </threadedComment>
</ThreadedComments>
</file>

<file path=xl/threadedComments/threadedComment39.xml><?xml version="1.0" encoding="utf-8"?>
<ThreadedComments xmlns="http://schemas.microsoft.com/office/spreadsheetml/2018/threadedcomments" xmlns:x="http://schemas.openxmlformats.org/spreadsheetml/2006/main">
  <threadedComment ref="L4" dT="2021-10-25T13:42:40.64" personId="{02B88298-12A7-4650-A77C-B97D3B840143}" id="{91D51E53-0BA6-4DF7-9094-886D989DAF86}" done="1">
    <text>FINAL INVOICE 10/20/21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1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2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3.xml"/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4.xml"/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5.xml"/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6.xml"/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7.xml"/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8.xml"/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9.xml"/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0.xml"/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1.xml"/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3.xml"/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4.xml"/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6.xml"/><Relationship Id="rId1" Type="http://schemas.openxmlformats.org/officeDocument/2006/relationships/printerSettings" Target="../printerSettings/printerSettings74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7.xml"/><Relationship Id="rId1" Type="http://schemas.openxmlformats.org/officeDocument/2006/relationships/printerSettings" Target="../printerSettings/printerSettings75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8.xml"/><Relationship Id="rId1" Type="http://schemas.openxmlformats.org/officeDocument/2006/relationships/printerSettings" Target="../printerSettings/printerSettings76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9.xml"/><Relationship Id="rId1" Type="http://schemas.openxmlformats.org/officeDocument/2006/relationships/printerSettings" Target="../printerSettings/printerSettings77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0.xml"/><Relationship Id="rId1" Type="http://schemas.openxmlformats.org/officeDocument/2006/relationships/printerSettings" Target="../printerSettings/printerSettings78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1.xml"/><Relationship Id="rId1" Type="http://schemas.openxmlformats.org/officeDocument/2006/relationships/printerSettings" Target="../printerSettings/printerSettings79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2.xml"/><Relationship Id="rId1" Type="http://schemas.openxmlformats.org/officeDocument/2006/relationships/printerSettings" Target="../printerSettings/printerSettings80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3.xml"/><Relationship Id="rId1" Type="http://schemas.openxmlformats.org/officeDocument/2006/relationships/printerSettings" Target="../printerSettings/printerSettings81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5.xml"/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6.xml"/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7.xml"/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0.xml"/><Relationship Id="rId1" Type="http://schemas.openxmlformats.org/officeDocument/2006/relationships/printerSettings" Target="../printerSettings/printerSettings85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4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.xml"/><Relationship Id="rId3" Type="http://schemas.openxmlformats.org/officeDocument/2006/relationships/hyperlink" Target="mailto:jackson@ccequipmentrental.com" TargetMode="External"/><Relationship Id="rId7" Type="http://schemas.openxmlformats.org/officeDocument/2006/relationships/comments" Target="../comments1.xml"/><Relationship Id="rId2" Type="http://schemas.openxmlformats.org/officeDocument/2006/relationships/hyperlink" Target="mailto:jackson@ccequipmentrental.com" TargetMode="External"/><Relationship Id="rId1" Type="http://schemas.openxmlformats.org/officeDocument/2006/relationships/hyperlink" Target="mailto:jackson@ccequipmentrental.com" TargetMode="External"/><Relationship Id="rId6" Type="http://schemas.openxmlformats.org/officeDocument/2006/relationships/table" Target="../tables/table93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86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94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95.xml"/><Relationship Id="rId1" Type="http://schemas.openxmlformats.org/officeDocument/2006/relationships/vmlDrawing" Target="../drawings/vmlDrawing3.vml"/><Relationship Id="rId4" Type="http://schemas.microsoft.com/office/2017/10/relationships/threadedComment" Target="../threadedComments/threadedComment3.xm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96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hyperlink" Target="tel:1-866-974-0843" TargetMode="External"/><Relationship Id="rId1" Type="http://schemas.openxmlformats.org/officeDocument/2006/relationships/hyperlink" Target="mailto:Matthew.Orr@willscot.com" TargetMode="External"/><Relationship Id="rId6" Type="http://schemas.microsoft.com/office/2017/10/relationships/threadedComment" Target="../threadedComments/threadedComment5.xml"/><Relationship Id="rId5" Type="http://schemas.openxmlformats.org/officeDocument/2006/relationships/comments" Target="../comments5.xml"/><Relationship Id="rId4" Type="http://schemas.openxmlformats.org/officeDocument/2006/relationships/table" Target="../tables/table97.xml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table" Target="../tables/table98.xml"/><Relationship Id="rId1" Type="http://schemas.openxmlformats.org/officeDocument/2006/relationships/vmlDrawing" Target="../drawings/vmlDrawing6.vml"/><Relationship Id="rId4" Type="http://schemas.microsoft.com/office/2017/10/relationships/threadedComment" Target="../threadedComments/threadedComment6.xml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99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2.xml.rels><?xml version="1.0" encoding="UTF-8" standalone="yes"?>
<Relationships xmlns="http://schemas.openxmlformats.org/package/2006/relationships"><Relationship Id="rId8" Type="http://schemas.openxmlformats.org/officeDocument/2006/relationships/hyperlink" Target="mailto:Chelsea.Sellers@ahern.com" TargetMode="External"/><Relationship Id="rId13" Type="http://schemas.openxmlformats.org/officeDocument/2006/relationships/hyperlink" Target="mailto:Chelsea.Sellers@ahern.com" TargetMode="External"/><Relationship Id="rId18" Type="http://schemas.openxmlformats.org/officeDocument/2006/relationships/hyperlink" Target="mailto:frank.perez@ahern.com" TargetMode="External"/><Relationship Id="rId3" Type="http://schemas.openxmlformats.org/officeDocument/2006/relationships/hyperlink" Target="mailto:Phunter1@ur.com" TargetMode="External"/><Relationship Id="rId21" Type="http://schemas.openxmlformats.org/officeDocument/2006/relationships/vmlDrawing" Target="../drawings/vmlDrawing8.vml"/><Relationship Id="rId7" Type="http://schemas.openxmlformats.org/officeDocument/2006/relationships/hyperlink" Target="mailto:Chelsea.Sellers@ahern.com" TargetMode="External"/><Relationship Id="rId12" Type="http://schemas.openxmlformats.org/officeDocument/2006/relationships/hyperlink" Target="mailto:Chelsea.Sellers@ahern.com" TargetMode="External"/><Relationship Id="rId17" Type="http://schemas.openxmlformats.org/officeDocument/2006/relationships/hyperlink" Target="mailto:frank.perez@ahern.com" TargetMode="External"/><Relationship Id="rId2" Type="http://schemas.openxmlformats.org/officeDocument/2006/relationships/hyperlink" Target="mailto:phunter1@ur.com" TargetMode="External"/><Relationship Id="rId16" Type="http://schemas.openxmlformats.org/officeDocument/2006/relationships/hyperlink" Target="mailto:PHunter1@ur.com" TargetMode="External"/><Relationship Id="rId20" Type="http://schemas.openxmlformats.org/officeDocument/2006/relationships/printerSettings" Target="../printerSettings/printerSettings87.bin"/><Relationship Id="rId1" Type="http://schemas.openxmlformats.org/officeDocument/2006/relationships/hyperlink" Target="mailto:phunter1@ur.com" TargetMode="External"/><Relationship Id="rId6" Type="http://schemas.openxmlformats.org/officeDocument/2006/relationships/hyperlink" Target="mailto:Phunter1@ur.com" TargetMode="External"/><Relationship Id="rId11" Type="http://schemas.openxmlformats.org/officeDocument/2006/relationships/hyperlink" Target="mailto:Chelsea.Sellers@ahern.com" TargetMode="External"/><Relationship Id="rId24" Type="http://schemas.microsoft.com/office/2017/10/relationships/threadedComment" Target="../threadedComments/threadedComment8.xml"/><Relationship Id="rId5" Type="http://schemas.openxmlformats.org/officeDocument/2006/relationships/hyperlink" Target="mailto:PHunter1@ur.com" TargetMode="External"/><Relationship Id="rId15" Type="http://schemas.openxmlformats.org/officeDocument/2006/relationships/hyperlink" Target="mailto:Chelsea.Sellers@ahern.com" TargetMode="External"/><Relationship Id="rId23" Type="http://schemas.openxmlformats.org/officeDocument/2006/relationships/comments" Target="../comments8.xml"/><Relationship Id="rId10" Type="http://schemas.openxmlformats.org/officeDocument/2006/relationships/hyperlink" Target="mailto:PHunter1@ur.com" TargetMode="External"/><Relationship Id="rId19" Type="http://schemas.openxmlformats.org/officeDocument/2006/relationships/hyperlink" Target="mailto:PHunter1@ur.com" TargetMode="External"/><Relationship Id="rId4" Type="http://schemas.openxmlformats.org/officeDocument/2006/relationships/hyperlink" Target="mailto:phunter1@ur.com" TargetMode="External"/><Relationship Id="rId9" Type="http://schemas.openxmlformats.org/officeDocument/2006/relationships/hyperlink" Target="mailto:Chelsea.Sellers@ahern.com" TargetMode="External"/><Relationship Id="rId14" Type="http://schemas.openxmlformats.org/officeDocument/2006/relationships/hyperlink" Target="mailto:Chelsea.Sellers@ahern.com" TargetMode="External"/><Relationship Id="rId22" Type="http://schemas.openxmlformats.org/officeDocument/2006/relationships/table" Target="../tables/table101.xm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table" Target="../tables/table102.xml"/><Relationship Id="rId1" Type="http://schemas.openxmlformats.org/officeDocument/2006/relationships/vmlDrawing" Target="../drawings/vmlDrawing9.vml"/><Relationship Id="rId4" Type="http://schemas.microsoft.com/office/2017/10/relationships/threadedComment" Target="../threadedComments/threadedComment9.xml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3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04.xml"/><Relationship Id="rId1" Type="http://schemas.openxmlformats.org/officeDocument/2006/relationships/vmlDrawing" Target="../drawings/vmlDrawing11.vml"/><Relationship Id="rId4" Type="http://schemas.microsoft.com/office/2017/10/relationships/threadedComment" Target="../threadedComments/threadedComment11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7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2.xml"/><Relationship Id="rId3" Type="http://schemas.openxmlformats.org/officeDocument/2006/relationships/hyperlink" Target="mailto:PHUNTER1@UR.COM" TargetMode="External"/><Relationship Id="rId7" Type="http://schemas.openxmlformats.org/officeDocument/2006/relationships/comments" Target="../comments12.xml"/><Relationship Id="rId2" Type="http://schemas.openxmlformats.org/officeDocument/2006/relationships/hyperlink" Target="mailto:PHUNTER1@UR.COM" TargetMode="External"/><Relationship Id="rId1" Type="http://schemas.openxmlformats.org/officeDocument/2006/relationships/hyperlink" Target="mailto:PHUNTER1@UR.COM" TargetMode="External"/><Relationship Id="rId6" Type="http://schemas.openxmlformats.org/officeDocument/2006/relationships/table" Target="../tables/table106.xml"/><Relationship Id="rId5" Type="http://schemas.openxmlformats.org/officeDocument/2006/relationships/vmlDrawing" Target="../drawings/vmlDrawing12.vml"/><Relationship Id="rId4" Type="http://schemas.openxmlformats.org/officeDocument/2006/relationships/hyperlink" Target="mailto:PHUNTER1@UR.COM" TargetMode="External"/></Relationships>
</file>

<file path=xl/worksheets/_rels/sheet10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3.xml"/><Relationship Id="rId3" Type="http://schemas.openxmlformats.org/officeDocument/2006/relationships/hyperlink" Target="mailto:FBREY@MOBILEMINI.COM" TargetMode="External"/><Relationship Id="rId7" Type="http://schemas.openxmlformats.org/officeDocument/2006/relationships/table" Target="../tables/table107.xml"/><Relationship Id="rId2" Type="http://schemas.openxmlformats.org/officeDocument/2006/relationships/hyperlink" Target="mailto:FBREY@MOBILEMINI.COM" TargetMode="External"/><Relationship Id="rId1" Type="http://schemas.openxmlformats.org/officeDocument/2006/relationships/hyperlink" Target="mailto:FBREY@MOBILEMINI.COM" TargetMode="External"/><Relationship Id="rId6" Type="http://schemas.openxmlformats.org/officeDocument/2006/relationships/vmlDrawing" Target="../drawings/vmlDrawing13.vml"/><Relationship Id="rId5" Type="http://schemas.openxmlformats.org/officeDocument/2006/relationships/hyperlink" Target="mailto:FBREY@MOBILEMINI.COM" TargetMode="External"/><Relationship Id="rId4" Type="http://schemas.openxmlformats.org/officeDocument/2006/relationships/hyperlink" Target="mailto:FBREY@MOBILEMINI.COM" TargetMode="External"/><Relationship Id="rId9" Type="http://schemas.microsoft.com/office/2017/10/relationships/threadedComment" Target="../threadedComments/threadedComment13.xml"/></Relationships>
</file>

<file path=xl/worksheets/_rels/sheet109.xml.rels><?xml version="1.0" encoding="UTF-8" standalone="yes"?>
<Relationships xmlns="http://schemas.openxmlformats.org/package/2006/relationships"><Relationship Id="rId8" Type="http://schemas.openxmlformats.org/officeDocument/2006/relationships/hyperlink" Target="mailto:CMCGAUGHEY@UR.COM" TargetMode="External"/><Relationship Id="rId13" Type="http://schemas.openxmlformats.org/officeDocument/2006/relationships/hyperlink" Target="mailto:CMCGAUGHEY@UR.COM" TargetMode="External"/><Relationship Id="rId18" Type="http://schemas.openxmlformats.org/officeDocument/2006/relationships/comments" Target="../comments14.xml"/><Relationship Id="rId3" Type="http://schemas.openxmlformats.org/officeDocument/2006/relationships/hyperlink" Target="mailto:%3cbilly.motroni@equipmentshare.com" TargetMode="External"/><Relationship Id="rId7" Type="http://schemas.openxmlformats.org/officeDocument/2006/relationships/hyperlink" Target="mailto:CMCGAUGHEY@UR.COM" TargetMode="External"/><Relationship Id="rId12" Type="http://schemas.openxmlformats.org/officeDocument/2006/relationships/hyperlink" Target="mailto:CMCGAUGHEY@UR.COM" TargetMode="External"/><Relationship Id="rId17" Type="http://schemas.openxmlformats.org/officeDocument/2006/relationships/table" Target="../tables/table108.xml"/><Relationship Id="rId2" Type="http://schemas.openxmlformats.org/officeDocument/2006/relationships/hyperlink" Target="mailto:%3cbilly.motroni@equipmentshare.com" TargetMode="External"/><Relationship Id="rId16" Type="http://schemas.openxmlformats.org/officeDocument/2006/relationships/vmlDrawing" Target="../drawings/vmlDrawing14.vml"/><Relationship Id="rId1" Type="http://schemas.openxmlformats.org/officeDocument/2006/relationships/hyperlink" Target="mailto:CMCGAUGHEY@UR.COM" TargetMode="External"/><Relationship Id="rId6" Type="http://schemas.openxmlformats.org/officeDocument/2006/relationships/hyperlink" Target="mailto:CMCGAUGHEY@UR.COM" TargetMode="External"/><Relationship Id="rId11" Type="http://schemas.openxmlformats.org/officeDocument/2006/relationships/hyperlink" Target="mailto:CMCGAUGHEY@UR.COM" TargetMode="External"/><Relationship Id="rId5" Type="http://schemas.openxmlformats.org/officeDocument/2006/relationships/hyperlink" Target="mailto:CMCGAUGHEY@UR.COM" TargetMode="External"/><Relationship Id="rId15" Type="http://schemas.openxmlformats.org/officeDocument/2006/relationships/hyperlink" Target="mailto:CMCGAUGHEY@UR.COM" TargetMode="External"/><Relationship Id="rId10" Type="http://schemas.openxmlformats.org/officeDocument/2006/relationships/hyperlink" Target="mailto:CMCGAUGHEY@UR.COM" TargetMode="External"/><Relationship Id="rId19" Type="http://schemas.microsoft.com/office/2017/10/relationships/threadedComment" Target="../threadedComments/threadedComment14.xml"/><Relationship Id="rId4" Type="http://schemas.openxmlformats.org/officeDocument/2006/relationships/hyperlink" Target="mailto:%3cbilly.motroni@equipmentshare.com" TargetMode="External"/><Relationship Id="rId9" Type="http://schemas.openxmlformats.org/officeDocument/2006/relationships/hyperlink" Target="mailto:CMCGAUGHEY@UR.COM" TargetMode="External"/><Relationship Id="rId14" Type="http://schemas.openxmlformats.org/officeDocument/2006/relationships/hyperlink" Target="mailto:CMCGAUGHEY@UR.COM" TargetMode="External"/></Relationships>
</file>

<file path=xl/worksheets/_rels/sheet110.xml.rels><?xml version="1.0" encoding="UTF-8" standalone="yes"?>
<Relationships xmlns="http://schemas.openxmlformats.org/package/2006/relationships"><Relationship Id="rId8" Type="http://schemas.openxmlformats.org/officeDocument/2006/relationships/hyperlink" Target="mailto:FBREY@MOBILEMINI.COM" TargetMode="External"/><Relationship Id="rId13" Type="http://schemas.openxmlformats.org/officeDocument/2006/relationships/hyperlink" Target="mailto:billy.motroni@equipmentshare.com" TargetMode="External"/><Relationship Id="rId18" Type="http://schemas.openxmlformats.org/officeDocument/2006/relationships/hyperlink" Target="mailto:billy.motroni@equipmentshare.com" TargetMode="External"/><Relationship Id="rId26" Type="http://schemas.openxmlformats.org/officeDocument/2006/relationships/hyperlink" Target="mailto:billy.motroni@equipmentshare.com" TargetMode="External"/><Relationship Id="rId3" Type="http://schemas.openxmlformats.org/officeDocument/2006/relationships/hyperlink" Target="mailto:Michael.Macmenamie@willscot.com" TargetMode="External"/><Relationship Id="rId21" Type="http://schemas.openxmlformats.org/officeDocument/2006/relationships/hyperlink" Target="mailto:billy.motroni@equipmentshare.com" TargetMode="External"/><Relationship Id="rId34" Type="http://schemas.microsoft.com/office/2017/10/relationships/threadedComment" Target="../threadedComments/threadedComment15.xml"/><Relationship Id="rId7" Type="http://schemas.openxmlformats.org/officeDocument/2006/relationships/hyperlink" Target="mailto:MSUTTON1@UR.COM" TargetMode="External"/><Relationship Id="rId12" Type="http://schemas.openxmlformats.org/officeDocument/2006/relationships/hyperlink" Target="mailto:billy.motroni@equipmentshare.com" TargetMode="External"/><Relationship Id="rId17" Type="http://schemas.openxmlformats.org/officeDocument/2006/relationships/hyperlink" Target="mailto:FBREY@MOBILEMINI.COM" TargetMode="External"/><Relationship Id="rId25" Type="http://schemas.openxmlformats.org/officeDocument/2006/relationships/hyperlink" Target="mailto:billy.motroni@equipmentshare.com" TargetMode="External"/><Relationship Id="rId33" Type="http://schemas.openxmlformats.org/officeDocument/2006/relationships/comments" Target="../comments15.xml"/><Relationship Id="rId2" Type="http://schemas.openxmlformats.org/officeDocument/2006/relationships/hyperlink" Target="mailto:a1rent@yahoo.com" TargetMode="External"/><Relationship Id="rId16" Type="http://schemas.openxmlformats.org/officeDocument/2006/relationships/hyperlink" Target="mailto:billy.motroni@equipmentshare.com" TargetMode="External"/><Relationship Id="rId20" Type="http://schemas.openxmlformats.org/officeDocument/2006/relationships/hyperlink" Target="mailto:billy.motroni@equipmentshare.com" TargetMode="External"/><Relationship Id="rId29" Type="http://schemas.openxmlformats.org/officeDocument/2006/relationships/hyperlink" Target="mailto:tyler.toncray@sunbeltrentals.com" TargetMode="External"/><Relationship Id="rId1" Type="http://schemas.openxmlformats.org/officeDocument/2006/relationships/hyperlink" Target="mailto:Michael.Macmenamie@willscot.com" TargetMode="External"/><Relationship Id="rId6" Type="http://schemas.openxmlformats.org/officeDocument/2006/relationships/hyperlink" Target="mailto:FBREY@MOBILEMINI.COM" TargetMode="External"/><Relationship Id="rId11" Type="http://schemas.openxmlformats.org/officeDocument/2006/relationships/hyperlink" Target="mailto:billy.motroni@equipmentshare.com" TargetMode="External"/><Relationship Id="rId24" Type="http://schemas.openxmlformats.org/officeDocument/2006/relationships/hyperlink" Target="mailto:billy.motroni@equipmentshare.com" TargetMode="External"/><Relationship Id="rId32" Type="http://schemas.openxmlformats.org/officeDocument/2006/relationships/table" Target="../tables/table109.xml"/><Relationship Id="rId5" Type="http://schemas.openxmlformats.org/officeDocument/2006/relationships/hyperlink" Target="mailto:FBREY@MOBILEMINI.COM" TargetMode="External"/><Relationship Id="rId15" Type="http://schemas.openxmlformats.org/officeDocument/2006/relationships/hyperlink" Target="mailto:billy.motroni@equipmentshare.com" TargetMode="External"/><Relationship Id="rId23" Type="http://schemas.openxmlformats.org/officeDocument/2006/relationships/hyperlink" Target="mailto:billy.motroni@equipmentshare.com" TargetMode="External"/><Relationship Id="rId28" Type="http://schemas.openxmlformats.org/officeDocument/2006/relationships/hyperlink" Target="mailto:billy.motroni@equipmentshare.com" TargetMode="External"/><Relationship Id="rId10" Type="http://schemas.openxmlformats.org/officeDocument/2006/relationships/hyperlink" Target="mailto:billy.motroni@equipmentshare.com" TargetMode="External"/><Relationship Id="rId19" Type="http://schemas.openxmlformats.org/officeDocument/2006/relationships/hyperlink" Target="mailto:billy.motroni@equipmentshare.com" TargetMode="External"/><Relationship Id="rId31" Type="http://schemas.openxmlformats.org/officeDocument/2006/relationships/vmlDrawing" Target="../drawings/vmlDrawing15.vml"/><Relationship Id="rId4" Type="http://schemas.openxmlformats.org/officeDocument/2006/relationships/hyperlink" Target="mailto:MSUTTON1@UR.COM" TargetMode="External"/><Relationship Id="rId9" Type="http://schemas.openxmlformats.org/officeDocument/2006/relationships/hyperlink" Target="mailto:FBREY@MOBILEMINI.COM" TargetMode="External"/><Relationship Id="rId14" Type="http://schemas.openxmlformats.org/officeDocument/2006/relationships/hyperlink" Target="mailto:billy.motroni@equipmentshare.com" TargetMode="External"/><Relationship Id="rId22" Type="http://schemas.openxmlformats.org/officeDocument/2006/relationships/hyperlink" Target="mailto:billy.motroni@equipmentshare.com" TargetMode="External"/><Relationship Id="rId27" Type="http://schemas.openxmlformats.org/officeDocument/2006/relationships/hyperlink" Target="mailto:billy.motroni@equipmentshare.com" TargetMode="External"/><Relationship Id="rId30" Type="http://schemas.openxmlformats.org/officeDocument/2006/relationships/hyperlink" Target="mailto:tyler.toncray@sunbeltrentals.com" TargetMode="Externa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table" Target="../tables/table110.xml"/><Relationship Id="rId1" Type="http://schemas.openxmlformats.org/officeDocument/2006/relationships/vmlDrawing" Target="../drawings/vmlDrawing16.vml"/><Relationship Id="rId4" Type="http://schemas.microsoft.com/office/2017/10/relationships/threadedComment" Target="../threadedComments/threadedComment16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2.xml"/><Relationship Id="rId1" Type="http://schemas.openxmlformats.org/officeDocument/2006/relationships/printerSettings" Target="../printerSettings/printerSettings88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3.xml"/><Relationship Id="rId1" Type="http://schemas.openxmlformats.org/officeDocument/2006/relationships/printerSettings" Target="../printerSettings/printerSettings89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table" Target="../tables/table114.xml"/><Relationship Id="rId1" Type="http://schemas.openxmlformats.org/officeDocument/2006/relationships/vmlDrawing" Target="../drawings/vmlDrawing17.vml"/><Relationship Id="rId4" Type="http://schemas.microsoft.com/office/2017/10/relationships/threadedComment" Target="../threadedComments/threadedComment17.xml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table" Target="../tables/table115.xml"/><Relationship Id="rId1" Type="http://schemas.openxmlformats.org/officeDocument/2006/relationships/vmlDrawing" Target="../drawings/vmlDrawing18.vml"/><Relationship Id="rId4" Type="http://schemas.microsoft.com/office/2017/10/relationships/threadedComment" Target="../threadedComments/threadedComment18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table" Target="../tables/table118.xml"/><Relationship Id="rId1" Type="http://schemas.openxmlformats.org/officeDocument/2006/relationships/vmlDrawing" Target="../drawings/vmlDrawing19.vml"/><Relationship Id="rId4" Type="http://schemas.microsoft.com/office/2017/10/relationships/threadedComment" Target="../threadedComments/threadedComment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120.xml"/><Relationship Id="rId1" Type="http://schemas.openxmlformats.org/officeDocument/2006/relationships/vmlDrawing" Target="../drawings/vmlDrawing20.vml"/><Relationship Id="rId4" Type="http://schemas.microsoft.com/office/2017/10/relationships/threadedComment" Target="../threadedComments/threadedComment20.xml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printerSettings" Target="../printerSettings/printerSettings90.bin"/><Relationship Id="rId1" Type="http://schemas.openxmlformats.org/officeDocument/2006/relationships/hyperlink" Target="mailto:tyler.toncray@sunbeltrentals.com" TargetMode="External"/><Relationship Id="rId6" Type="http://schemas.microsoft.com/office/2017/10/relationships/threadedComment" Target="../threadedComments/threadedComment21.xml"/><Relationship Id="rId5" Type="http://schemas.openxmlformats.org/officeDocument/2006/relationships/comments" Target="../comments21.xml"/><Relationship Id="rId4" Type="http://schemas.openxmlformats.org/officeDocument/2006/relationships/table" Target="../tables/table121.xml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122.xml"/><Relationship Id="rId1" Type="http://schemas.openxmlformats.org/officeDocument/2006/relationships/vmlDrawing" Target="../drawings/vmlDrawing22.vml"/><Relationship Id="rId4" Type="http://schemas.microsoft.com/office/2017/10/relationships/threadedComment" Target="../threadedComments/threadedComment22.xml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123.xml"/><Relationship Id="rId1" Type="http://schemas.openxmlformats.org/officeDocument/2006/relationships/vmlDrawing" Target="../drawings/vmlDrawing23.vml"/><Relationship Id="rId4" Type="http://schemas.microsoft.com/office/2017/10/relationships/threadedComment" Target="../threadedComments/threadedComment23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7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91.bin"/><Relationship Id="rId5" Type="http://schemas.microsoft.com/office/2017/10/relationships/threadedComment" Target="../threadedComments/threadedComment24.xml"/><Relationship Id="rId4" Type="http://schemas.openxmlformats.org/officeDocument/2006/relationships/comments" Target="../comments24.xml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table" Target="../tables/table128.xml"/><Relationship Id="rId1" Type="http://schemas.openxmlformats.org/officeDocument/2006/relationships/vmlDrawing" Target="../drawings/vmlDrawing25.vml"/><Relationship Id="rId4" Type="http://schemas.microsoft.com/office/2017/10/relationships/threadedComment" Target="../threadedComments/threadedComment25.xml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129.xml"/><Relationship Id="rId1" Type="http://schemas.openxmlformats.org/officeDocument/2006/relationships/vmlDrawing" Target="../drawings/vmlDrawing26.vml"/><Relationship Id="rId4" Type="http://schemas.microsoft.com/office/2017/10/relationships/threadedComment" Target="../threadedComments/threadedComment26.xml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0.xml"/><Relationship Id="rId1" Type="http://schemas.openxmlformats.org/officeDocument/2006/relationships/hyperlink" Target="mailto:FBREY@MOBILEMINI.COM" TargetMode="Externa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hyperlink" Target="mailto:msutton1@ur.com" TargetMode="External"/><Relationship Id="rId1" Type="http://schemas.openxmlformats.org/officeDocument/2006/relationships/hyperlink" Target="mailto:msutton1@ur.com" TargetMode="External"/><Relationship Id="rId6" Type="http://schemas.microsoft.com/office/2017/10/relationships/threadedComment" Target="../threadedComments/threadedComment27.xml"/><Relationship Id="rId5" Type="http://schemas.openxmlformats.org/officeDocument/2006/relationships/comments" Target="../comments27.xml"/><Relationship Id="rId4" Type="http://schemas.openxmlformats.org/officeDocument/2006/relationships/table" Target="../tables/table133.xml"/></Relationships>
</file>

<file path=xl/worksheets/_rels/sheet135.xml.rels><?xml version="1.0" encoding="UTF-8" standalone="yes"?>
<Relationships xmlns="http://schemas.openxmlformats.org/package/2006/relationships"><Relationship Id="rId8" Type="http://schemas.openxmlformats.org/officeDocument/2006/relationships/hyperlink" Target="mailto:tyler.toncray@sunbeltrentals.com" TargetMode="External"/><Relationship Id="rId13" Type="http://schemas.openxmlformats.org/officeDocument/2006/relationships/vmlDrawing" Target="../drawings/vmlDrawing28.vml"/><Relationship Id="rId3" Type="http://schemas.openxmlformats.org/officeDocument/2006/relationships/hyperlink" Target="mailto:tyler.toncray@sunbeltrentals.com" TargetMode="External"/><Relationship Id="rId7" Type="http://schemas.openxmlformats.org/officeDocument/2006/relationships/hyperlink" Target="mailto:tyler.toncray@sunbeltrentals.com" TargetMode="External"/><Relationship Id="rId12" Type="http://schemas.openxmlformats.org/officeDocument/2006/relationships/hyperlink" Target="mailto:tyler.toncray@sunbeltrentals.com" TargetMode="External"/><Relationship Id="rId2" Type="http://schemas.openxmlformats.org/officeDocument/2006/relationships/hyperlink" Target="mailto:tyler.toncray@sunbeltrentals.com" TargetMode="External"/><Relationship Id="rId16" Type="http://schemas.microsoft.com/office/2017/10/relationships/threadedComment" Target="../threadedComments/threadedComment28.xml"/><Relationship Id="rId1" Type="http://schemas.openxmlformats.org/officeDocument/2006/relationships/hyperlink" Target="mailto:tyler.toncray@sunbeltrentals.com" TargetMode="External"/><Relationship Id="rId6" Type="http://schemas.openxmlformats.org/officeDocument/2006/relationships/hyperlink" Target="mailto:tyler.toncray@sunbeltrentals.com" TargetMode="External"/><Relationship Id="rId11" Type="http://schemas.openxmlformats.org/officeDocument/2006/relationships/hyperlink" Target="mailto:tyler.toncray@sunbeltrentals.com" TargetMode="External"/><Relationship Id="rId5" Type="http://schemas.openxmlformats.org/officeDocument/2006/relationships/hyperlink" Target="mailto:tyler.toncray@sunbeltrentals.com" TargetMode="External"/><Relationship Id="rId15" Type="http://schemas.openxmlformats.org/officeDocument/2006/relationships/comments" Target="../comments28.xml"/><Relationship Id="rId10" Type="http://schemas.openxmlformats.org/officeDocument/2006/relationships/hyperlink" Target="mailto:tyler.toncray@sunbeltrentals.com" TargetMode="External"/><Relationship Id="rId4" Type="http://schemas.openxmlformats.org/officeDocument/2006/relationships/hyperlink" Target="mailto:tyler.toncray@sunbeltrentals.com" TargetMode="External"/><Relationship Id="rId9" Type="http://schemas.openxmlformats.org/officeDocument/2006/relationships/hyperlink" Target="mailto:tyler.toncray@sunbeltrentals.com" TargetMode="External"/><Relationship Id="rId14" Type="http://schemas.openxmlformats.org/officeDocument/2006/relationships/table" Target="../tables/table134.xml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5.xml"/><Relationship Id="rId2" Type="http://schemas.openxmlformats.org/officeDocument/2006/relationships/hyperlink" Target="mailto:erikp@artsrental.com" TargetMode="External"/><Relationship Id="rId1" Type="http://schemas.openxmlformats.org/officeDocument/2006/relationships/hyperlink" Target="mailto:erikp@artsrental.com" TargetMode="Externa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8.xml.rels><?xml version="1.0" encoding="UTF-8" standalone="yes"?>
<Relationships xmlns="http://schemas.openxmlformats.org/package/2006/relationships"><Relationship Id="rId8" Type="http://schemas.openxmlformats.org/officeDocument/2006/relationships/hyperlink" Target="mailto:cbailey2@ur.com" TargetMode="External"/><Relationship Id="rId13" Type="http://schemas.openxmlformats.org/officeDocument/2006/relationships/hyperlink" Target="mailto:cbailey2@ur.com" TargetMode="External"/><Relationship Id="rId18" Type="http://schemas.openxmlformats.org/officeDocument/2006/relationships/hyperlink" Target="mailto:cbailey2@ur.com" TargetMode="External"/><Relationship Id="rId3" Type="http://schemas.openxmlformats.org/officeDocument/2006/relationships/hyperlink" Target="mailto:cbailey2@ur.com" TargetMode="External"/><Relationship Id="rId21" Type="http://schemas.openxmlformats.org/officeDocument/2006/relationships/table" Target="../tables/table137.xml"/><Relationship Id="rId7" Type="http://schemas.openxmlformats.org/officeDocument/2006/relationships/hyperlink" Target="mailto:fbrey@mobilemini.com" TargetMode="External"/><Relationship Id="rId12" Type="http://schemas.openxmlformats.org/officeDocument/2006/relationships/hyperlink" Target="mailto:cbailey2@ur.com" TargetMode="External"/><Relationship Id="rId17" Type="http://schemas.openxmlformats.org/officeDocument/2006/relationships/hyperlink" Target="mailto:cbailey2@ur.com" TargetMode="External"/><Relationship Id="rId2" Type="http://schemas.openxmlformats.org/officeDocument/2006/relationships/hyperlink" Target="mailto:cbailey2@ur.com" TargetMode="External"/><Relationship Id="rId16" Type="http://schemas.openxmlformats.org/officeDocument/2006/relationships/hyperlink" Target="mailto:cbailey2@ur.com" TargetMode="External"/><Relationship Id="rId20" Type="http://schemas.openxmlformats.org/officeDocument/2006/relationships/vmlDrawing" Target="../drawings/vmlDrawing29.vml"/><Relationship Id="rId1" Type="http://schemas.openxmlformats.org/officeDocument/2006/relationships/hyperlink" Target="mailto:ethan.staley@willscot.com" TargetMode="External"/><Relationship Id="rId6" Type="http://schemas.openxmlformats.org/officeDocument/2006/relationships/hyperlink" Target="mailto:cbailey2@ur.com" TargetMode="External"/><Relationship Id="rId11" Type="http://schemas.openxmlformats.org/officeDocument/2006/relationships/hyperlink" Target="mailto:cbailey2@ur.com" TargetMode="External"/><Relationship Id="rId5" Type="http://schemas.openxmlformats.org/officeDocument/2006/relationships/hyperlink" Target="mailto:cbailey2@ur.com" TargetMode="External"/><Relationship Id="rId15" Type="http://schemas.openxmlformats.org/officeDocument/2006/relationships/hyperlink" Target="mailto:cbailey2@ur.com" TargetMode="External"/><Relationship Id="rId23" Type="http://schemas.microsoft.com/office/2017/10/relationships/threadedComment" Target="../threadedComments/threadedComment29.xml"/><Relationship Id="rId10" Type="http://schemas.openxmlformats.org/officeDocument/2006/relationships/hyperlink" Target="mailto:cbailey2@ur.com" TargetMode="External"/><Relationship Id="rId19" Type="http://schemas.openxmlformats.org/officeDocument/2006/relationships/hyperlink" Target="mailto:cbailey2@ur.com" TargetMode="External"/><Relationship Id="rId4" Type="http://schemas.openxmlformats.org/officeDocument/2006/relationships/hyperlink" Target="mailto:cbailey2@ur.com" TargetMode="External"/><Relationship Id="rId9" Type="http://schemas.openxmlformats.org/officeDocument/2006/relationships/hyperlink" Target="mailto:cbailey2@ur.com" TargetMode="External"/><Relationship Id="rId14" Type="http://schemas.openxmlformats.org/officeDocument/2006/relationships/hyperlink" Target="mailto:cbailey2@ur.com" TargetMode="External"/><Relationship Id="rId22" Type="http://schemas.openxmlformats.org/officeDocument/2006/relationships/comments" Target="../comments29.xml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hyperlink" Target="mailto:jsells@conservmachinery.com" TargetMode="External"/><Relationship Id="rId2" Type="http://schemas.openxmlformats.org/officeDocument/2006/relationships/hyperlink" Target="mailto:jsells@conservmachinery.com" TargetMode="External"/><Relationship Id="rId1" Type="http://schemas.openxmlformats.org/officeDocument/2006/relationships/hyperlink" Target="mailto:john.hammele@willscot.com" TargetMode="External"/><Relationship Id="rId6" Type="http://schemas.openxmlformats.org/officeDocument/2006/relationships/table" Target="../tables/table138.xml"/><Relationship Id="rId5" Type="http://schemas.openxmlformats.org/officeDocument/2006/relationships/hyperlink" Target="mailto:jsells@conservmachinery.com" TargetMode="External"/><Relationship Id="rId4" Type="http://schemas.openxmlformats.org/officeDocument/2006/relationships/hyperlink" Target="mailto:jsells@conservmachinery.com" TargetMode="External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table" Target="../tables/table139.xml"/><Relationship Id="rId1" Type="http://schemas.openxmlformats.org/officeDocument/2006/relationships/vmlDrawing" Target="../drawings/vmlDrawing30.vml"/><Relationship Id="rId4" Type="http://schemas.microsoft.com/office/2017/10/relationships/threadedComment" Target="../threadedComments/threadedComment30.xml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0.xml"/><Relationship Id="rId2" Type="http://schemas.openxmlformats.org/officeDocument/2006/relationships/hyperlink" Target="mailto:mckenna.clark@willscot.com" TargetMode="External"/><Relationship Id="rId1" Type="http://schemas.openxmlformats.org/officeDocument/2006/relationships/hyperlink" Target="mailto:mckenna.clark@willscot.com" TargetMode="External"/></Relationships>
</file>

<file path=xl/worksheets/_rels/sheet142.xml.rels><?xml version="1.0" encoding="UTF-8" standalone="yes"?>
<Relationships xmlns="http://schemas.openxmlformats.org/package/2006/relationships"><Relationship Id="rId13" Type="http://schemas.openxmlformats.org/officeDocument/2006/relationships/hyperlink" Target="mailto:billy.motroni@equipmentshare.com" TargetMode="External"/><Relationship Id="rId18" Type="http://schemas.openxmlformats.org/officeDocument/2006/relationships/hyperlink" Target="mailto:billy.motroni@equipmentshare.com" TargetMode="External"/><Relationship Id="rId26" Type="http://schemas.openxmlformats.org/officeDocument/2006/relationships/hyperlink" Target="mailto:FBrey@mobilemini.com" TargetMode="External"/><Relationship Id="rId39" Type="http://schemas.openxmlformats.org/officeDocument/2006/relationships/hyperlink" Target="mailto:Billy.motroni@equipmentshare.com" TargetMode="External"/><Relationship Id="rId3" Type="http://schemas.openxmlformats.org/officeDocument/2006/relationships/hyperlink" Target="mailto:DVILLIA2@UR.COM" TargetMode="External"/><Relationship Id="rId21" Type="http://schemas.openxmlformats.org/officeDocument/2006/relationships/hyperlink" Target="mailto:billy.motroni@equipmentshare.com" TargetMode="External"/><Relationship Id="rId34" Type="http://schemas.openxmlformats.org/officeDocument/2006/relationships/hyperlink" Target="mailto:rismith3@he-equipment.com" TargetMode="External"/><Relationship Id="rId42" Type="http://schemas.openxmlformats.org/officeDocument/2006/relationships/hyperlink" Target="mailto:Billy.motroni@equipmentshare.com" TargetMode="External"/><Relationship Id="rId47" Type="http://schemas.openxmlformats.org/officeDocument/2006/relationships/hyperlink" Target="mailto:billy.motroni@equipmentshare.com" TargetMode="External"/><Relationship Id="rId50" Type="http://schemas.openxmlformats.org/officeDocument/2006/relationships/hyperlink" Target="mailto:billy.motroni@equipmentshare.com" TargetMode="External"/><Relationship Id="rId7" Type="http://schemas.openxmlformats.org/officeDocument/2006/relationships/hyperlink" Target="mailto:DVILLIA2@UR.COM" TargetMode="External"/><Relationship Id="rId12" Type="http://schemas.openxmlformats.org/officeDocument/2006/relationships/hyperlink" Target="mailto:billy.motroni@equipmentshare.com" TargetMode="External"/><Relationship Id="rId17" Type="http://schemas.openxmlformats.org/officeDocument/2006/relationships/hyperlink" Target="mailto:billy.motroni@equipmentshare.com" TargetMode="External"/><Relationship Id="rId25" Type="http://schemas.openxmlformats.org/officeDocument/2006/relationships/hyperlink" Target="mailto:FBrey@mobilemini.com" TargetMode="External"/><Relationship Id="rId33" Type="http://schemas.openxmlformats.org/officeDocument/2006/relationships/hyperlink" Target="mailto:DVILLIA2@UR.COM" TargetMode="External"/><Relationship Id="rId38" Type="http://schemas.openxmlformats.org/officeDocument/2006/relationships/hyperlink" Target="mailto:Billy.motroni@equipmentshare.com" TargetMode="External"/><Relationship Id="rId46" Type="http://schemas.openxmlformats.org/officeDocument/2006/relationships/hyperlink" Target="mailto:billy.motroni@equipmentshare.com" TargetMode="External"/><Relationship Id="rId2" Type="http://schemas.openxmlformats.org/officeDocument/2006/relationships/hyperlink" Target="mailto:DVILLIA2@UR.COM" TargetMode="External"/><Relationship Id="rId16" Type="http://schemas.openxmlformats.org/officeDocument/2006/relationships/hyperlink" Target="mailto:billy.motroni@equipmentshare.com" TargetMode="External"/><Relationship Id="rId20" Type="http://schemas.openxmlformats.org/officeDocument/2006/relationships/hyperlink" Target="mailto:billy.motroni@equipmentshare.com" TargetMode="External"/><Relationship Id="rId29" Type="http://schemas.openxmlformats.org/officeDocument/2006/relationships/hyperlink" Target="mailto:FBrey@mobilemini.com" TargetMode="External"/><Relationship Id="rId41" Type="http://schemas.openxmlformats.org/officeDocument/2006/relationships/hyperlink" Target="mailto:Billy.motroni@equipmentshare.com" TargetMode="External"/><Relationship Id="rId54" Type="http://schemas.microsoft.com/office/2017/10/relationships/threadedComment" Target="../threadedComments/threadedComment31.xml"/><Relationship Id="rId1" Type="http://schemas.openxmlformats.org/officeDocument/2006/relationships/hyperlink" Target="mailto:Caitlin.Ryan@willscot.com" TargetMode="External"/><Relationship Id="rId6" Type="http://schemas.openxmlformats.org/officeDocument/2006/relationships/hyperlink" Target="mailto:DVILLIA2@UR.COM" TargetMode="External"/><Relationship Id="rId11" Type="http://schemas.openxmlformats.org/officeDocument/2006/relationships/hyperlink" Target="mailto:DVILLIA2@UR.COM" TargetMode="External"/><Relationship Id="rId24" Type="http://schemas.openxmlformats.org/officeDocument/2006/relationships/hyperlink" Target="mailto:FBrey@mobilemini.com" TargetMode="External"/><Relationship Id="rId32" Type="http://schemas.openxmlformats.org/officeDocument/2006/relationships/hyperlink" Target="mailto:DVILLIA2@UR.COM" TargetMode="External"/><Relationship Id="rId37" Type="http://schemas.openxmlformats.org/officeDocument/2006/relationships/hyperlink" Target="mailto:Billy.motroni@equipmentshare.com" TargetMode="External"/><Relationship Id="rId40" Type="http://schemas.openxmlformats.org/officeDocument/2006/relationships/hyperlink" Target="mailto:Billy.motroni@equipmentshare.com" TargetMode="External"/><Relationship Id="rId45" Type="http://schemas.openxmlformats.org/officeDocument/2006/relationships/hyperlink" Target="mailto:billy.motroni@equipmentshare.com" TargetMode="External"/><Relationship Id="rId53" Type="http://schemas.openxmlformats.org/officeDocument/2006/relationships/comments" Target="../comments31.xml"/><Relationship Id="rId5" Type="http://schemas.openxmlformats.org/officeDocument/2006/relationships/hyperlink" Target="mailto:max@jotsrentals.com" TargetMode="External"/><Relationship Id="rId15" Type="http://schemas.openxmlformats.org/officeDocument/2006/relationships/hyperlink" Target="mailto:billy.motroni@equipmentshare.com" TargetMode="External"/><Relationship Id="rId23" Type="http://schemas.openxmlformats.org/officeDocument/2006/relationships/hyperlink" Target="mailto:billy.motroni@equipmentshare.com" TargetMode="External"/><Relationship Id="rId28" Type="http://schemas.openxmlformats.org/officeDocument/2006/relationships/hyperlink" Target="mailto:FBrey@mobilemini.com" TargetMode="External"/><Relationship Id="rId36" Type="http://schemas.openxmlformats.org/officeDocument/2006/relationships/hyperlink" Target="mailto:Billy.motroni@equipmentshare.com" TargetMode="External"/><Relationship Id="rId49" Type="http://schemas.openxmlformats.org/officeDocument/2006/relationships/hyperlink" Target="mailto:billy.motroni@equipmentshare.com" TargetMode="External"/><Relationship Id="rId10" Type="http://schemas.openxmlformats.org/officeDocument/2006/relationships/hyperlink" Target="mailto:DVILLIA2@UR.COM" TargetMode="External"/><Relationship Id="rId19" Type="http://schemas.openxmlformats.org/officeDocument/2006/relationships/hyperlink" Target="mailto:billy.motroni@equipmentshare.com" TargetMode="External"/><Relationship Id="rId31" Type="http://schemas.openxmlformats.org/officeDocument/2006/relationships/hyperlink" Target="mailto:Billy.motroni@equipmentshare.com" TargetMode="External"/><Relationship Id="rId44" Type="http://schemas.openxmlformats.org/officeDocument/2006/relationships/hyperlink" Target="mailto:billy.motroni@equipmentshare.com" TargetMode="External"/><Relationship Id="rId52" Type="http://schemas.openxmlformats.org/officeDocument/2006/relationships/table" Target="../tables/table141.xml"/><Relationship Id="rId4" Type="http://schemas.openxmlformats.org/officeDocument/2006/relationships/hyperlink" Target="mailto:DVILLIA2@UR.COM" TargetMode="External"/><Relationship Id="rId9" Type="http://schemas.openxmlformats.org/officeDocument/2006/relationships/hyperlink" Target="mailto:DVILLIA2@UR.COM" TargetMode="External"/><Relationship Id="rId14" Type="http://schemas.openxmlformats.org/officeDocument/2006/relationships/hyperlink" Target="mailto:billy.motroni@equipmentshare.com" TargetMode="External"/><Relationship Id="rId22" Type="http://schemas.openxmlformats.org/officeDocument/2006/relationships/hyperlink" Target="mailto:billy.motroni@equipmentshare.com" TargetMode="External"/><Relationship Id="rId27" Type="http://schemas.openxmlformats.org/officeDocument/2006/relationships/hyperlink" Target="mailto:FBrey@mobilemini.com" TargetMode="External"/><Relationship Id="rId30" Type="http://schemas.openxmlformats.org/officeDocument/2006/relationships/hyperlink" Target="mailto:jlough@beckatoilfuel.com" TargetMode="External"/><Relationship Id="rId35" Type="http://schemas.openxmlformats.org/officeDocument/2006/relationships/hyperlink" Target="mailto:Billy.motroni@equipmentshare.com" TargetMode="External"/><Relationship Id="rId43" Type="http://schemas.openxmlformats.org/officeDocument/2006/relationships/hyperlink" Target="mailto:tyler.toncray@sunbeltrentals.com" TargetMode="External"/><Relationship Id="rId48" Type="http://schemas.openxmlformats.org/officeDocument/2006/relationships/hyperlink" Target="mailto:chelcylynn33@yahoo.com" TargetMode="External"/><Relationship Id="rId8" Type="http://schemas.openxmlformats.org/officeDocument/2006/relationships/hyperlink" Target="mailto:DVILLIA2@UR.COM" TargetMode="External"/><Relationship Id="rId51" Type="http://schemas.openxmlformats.org/officeDocument/2006/relationships/vmlDrawing" Target="../drawings/vmlDrawing31.vml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142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32.xml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hyperlink" Target="mailto:swallace4@ur.com" TargetMode="External"/><Relationship Id="rId7" Type="http://schemas.microsoft.com/office/2017/10/relationships/threadedComment" Target="../threadedComments/threadedComment33.xml"/><Relationship Id="rId2" Type="http://schemas.openxmlformats.org/officeDocument/2006/relationships/hyperlink" Target="mailto:sanderson@evapar.com" TargetMode="External"/><Relationship Id="rId1" Type="http://schemas.openxmlformats.org/officeDocument/2006/relationships/hyperlink" Target="mailto:jstracner@mss-kpt.com" TargetMode="External"/><Relationship Id="rId6" Type="http://schemas.openxmlformats.org/officeDocument/2006/relationships/comments" Target="../comments33.xml"/><Relationship Id="rId5" Type="http://schemas.openxmlformats.org/officeDocument/2006/relationships/table" Target="../tables/table143.xml"/><Relationship Id="rId4" Type="http://schemas.openxmlformats.org/officeDocument/2006/relationships/vmlDrawing" Target="../drawings/vmlDrawing33.vml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4.xml"/><Relationship Id="rId1" Type="http://schemas.openxmlformats.org/officeDocument/2006/relationships/hyperlink" Target="mailto:fbrey@mobilemini.com" TargetMode="Externa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146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34.xml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7.xml"/><Relationship Id="rId2" Type="http://schemas.openxmlformats.org/officeDocument/2006/relationships/printerSettings" Target="../printerSettings/printerSettings92.bin"/><Relationship Id="rId1" Type="http://schemas.openxmlformats.org/officeDocument/2006/relationships/hyperlink" Target="mailto:billy.motroni@equipmentshare.com" TargetMode="External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hyperlink" Target="mailto:robert.boyd@sunbeltrentals.com" TargetMode="External"/><Relationship Id="rId1" Type="http://schemas.openxmlformats.org/officeDocument/2006/relationships/hyperlink" Target="mailto:robert.boyd@sunbeltrentals.com" TargetMode="External"/><Relationship Id="rId6" Type="http://schemas.microsoft.com/office/2017/10/relationships/threadedComment" Target="../threadedComments/threadedComment35.xml"/><Relationship Id="rId5" Type="http://schemas.openxmlformats.org/officeDocument/2006/relationships/comments" Target="../comments35.xml"/><Relationship Id="rId4" Type="http://schemas.openxmlformats.org/officeDocument/2006/relationships/table" Target="../tables/table148.xml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149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36.xml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table" Target="../tables/table150.xml"/><Relationship Id="rId1" Type="http://schemas.openxmlformats.org/officeDocument/2006/relationships/vmlDrawing" Target="../drawings/vmlDrawing37.vml"/><Relationship Id="rId4" Type="http://schemas.microsoft.com/office/2017/10/relationships/threadedComment" Target="../threadedComments/threadedComment37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5.xml"/><Relationship Id="rId2" Type="http://schemas.openxmlformats.org/officeDocument/2006/relationships/vmlDrawing" Target="../drawings/vmlDrawing38.vml"/><Relationship Id="rId1" Type="http://schemas.openxmlformats.org/officeDocument/2006/relationships/hyperlink" Target="mailto:msutton1@ur.com" TargetMode="External"/><Relationship Id="rId5" Type="http://schemas.microsoft.com/office/2017/10/relationships/threadedComment" Target="../threadedComments/threadedComment38.xml"/><Relationship Id="rId4" Type="http://schemas.openxmlformats.org/officeDocument/2006/relationships/comments" Target="../comments38.xml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table" Target="../tables/table176.xml"/><Relationship Id="rId1" Type="http://schemas.openxmlformats.org/officeDocument/2006/relationships/vmlDrawing" Target="../drawings/vmlDrawing39.vml"/><Relationship Id="rId4" Type="http://schemas.microsoft.com/office/2017/10/relationships/threadedComment" Target="../threadedComments/threadedComment39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9.xml"/><Relationship Id="rId1" Type="http://schemas.openxmlformats.org/officeDocument/2006/relationships/printerSettings" Target="../printerSettings/printerSettings9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8">
    <pageSetUpPr fitToPage="1"/>
  </sheetPr>
  <dimension ref="B2:Q50"/>
  <sheetViews>
    <sheetView workbookViewId="0">
      <selection activeCell="D26" sqref="D26"/>
    </sheetView>
  </sheetViews>
  <sheetFormatPr defaultColWidth="9.140625" defaultRowHeight="12.75" x14ac:dyDescent="0.2"/>
  <cols>
    <col min="1" max="1" width="1.7109375" style="30" customWidth="1"/>
    <col min="2" max="2" width="34" style="33" bestFit="1" customWidth="1"/>
    <col min="3" max="3" width="15.42578125" style="33" bestFit="1" customWidth="1"/>
    <col min="4" max="4" width="14.7109375" style="34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2.85546875" style="39" bestFit="1" customWidth="1"/>
    <col min="11" max="11" width="53.85546875" style="30" bestFit="1" customWidth="1"/>
    <col min="12" max="12" width="19.5703125" style="33" bestFit="1" customWidth="1"/>
    <col min="13" max="13" width="16.85546875" style="33" bestFit="1" customWidth="1"/>
    <col min="14" max="16" width="15.7109375" style="38" customWidth="1"/>
    <col min="17" max="17" width="22.42578125" style="33" customWidth="1"/>
    <col min="18" max="18" width="2.7109375" style="30" customWidth="1"/>
    <col min="19" max="16384" width="9.140625" style="3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19" customFormat="1" ht="15" customHeight="1" x14ac:dyDescent="0.2">
      <c r="B3" s="10" t="s">
        <v>16</v>
      </c>
      <c r="C3" s="11" t="s">
        <v>17</v>
      </c>
      <c r="D3" s="12" t="s">
        <v>18</v>
      </c>
      <c r="E3" s="13">
        <v>41486</v>
      </c>
      <c r="F3" s="14">
        <f t="shared" ref="F3:F48" si="0">IF(E3&lt;&gt;"",E3+(G3*H3),"")</f>
        <v>41822</v>
      </c>
      <c r="G3" s="12">
        <v>12</v>
      </c>
      <c r="H3" s="12">
        <v>28</v>
      </c>
      <c r="I3" s="15">
        <f t="shared" ref="I3:I48" si="1">IF(G3&lt;&gt;"",(J3/G3),"")</f>
        <v>138.32916666666668</v>
      </c>
      <c r="J3" s="15">
        <v>1659.95</v>
      </c>
      <c r="K3" s="16" t="s">
        <v>19</v>
      </c>
      <c r="L3" s="11"/>
      <c r="M3" s="11" t="s">
        <v>20</v>
      </c>
      <c r="N3" s="17"/>
      <c r="O3" s="17"/>
      <c r="P3" s="17"/>
      <c r="Q3" s="18"/>
    </row>
    <row r="4" spans="2:17" s="19" customFormat="1" ht="15" customHeight="1" x14ac:dyDescent="0.2">
      <c r="B4" s="10" t="s">
        <v>16</v>
      </c>
      <c r="C4" s="11" t="s">
        <v>21</v>
      </c>
      <c r="D4" s="12" t="s">
        <v>22</v>
      </c>
      <c r="E4" s="13">
        <v>41486</v>
      </c>
      <c r="F4" s="14">
        <f t="shared" si="0"/>
        <v>41822</v>
      </c>
      <c r="G4" s="12">
        <v>12</v>
      </c>
      <c r="H4" s="12">
        <v>28</v>
      </c>
      <c r="I4" s="15">
        <f t="shared" si="1"/>
        <v>138.32916666666668</v>
      </c>
      <c r="J4" s="15">
        <v>1659.95</v>
      </c>
      <c r="K4" s="16" t="s">
        <v>19</v>
      </c>
      <c r="L4" s="11"/>
      <c r="M4" s="11" t="s">
        <v>20</v>
      </c>
      <c r="N4" s="17"/>
      <c r="O4" s="17"/>
      <c r="P4" s="17"/>
      <c r="Q4" s="18"/>
    </row>
    <row r="5" spans="2:17" s="19" customFormat="1" ht="15" customHeight="1" x14ac:dyDescent="0.2">
      <c r="B5" s="10" t="s">
        <v>23</v>
      </c>
      <c r="C5" s="11" t="s">
        <v>24</v>
      </c>
      <c r="D5" s="12" t="s">
        <v>25</v>
      </c>
      <c r="E5" s="13">
        <v>41487</v>
      </c>
      <c r="F5" s="14">
        <f t="shared" si="0"/>
        <v>41823</v>
      </c>
      <c r="G5" s="12">
        <v>12</v>
      </c>
      <c r="H5" s="12">
        <v>28</v>
      </c>
      <c r="I5" s="15">
        <f t="shared" si="1"/>
        <v>548.5</v>
      </c>
      <c r="J5" s="15">
        <v>6582</v>
      </c>
      <c r="K5" s="16" t="s">
        <v>26</v>
      </c>
      <c r="L5" s="11"/>
      <c r="M5" s="11" t="s">
        <v>27</v>
      </c>
      <c r="N5" s="17"/>
      <c r="O5" s="17"/>
      <c r="P5" s="17"/>
      <c r="Q5" s="18"/>
    </row>
    <row r="6" spans="2:17" s="19" customFormat="1" ht="15" customHeight="1" x14ac:dyDescent="0.2">
      <c r="B6" s="10" t="s">
        <v>23</v>
      </c>
      <c r="C6" s="11" t="s">
        <v>28</v>
      </c>
      <c r="D6" s="12" t="s">
        <v>29</v>
      </c>
      <c r="E6" s="13">
        <v>41487</v>
      </c>
      <c r="F6" s="14">
        <f t="shared" si="0"/>
        <v>41823</v>
      </c>
      <c r="G6" s="12">
        <v>12</v>
      </c>
      <c r="H6" s="12">
        <v>28</v>
      </c>
      <c r="I6" s="15">
        <f t="shared" si="1"/>
        <v>548.5</v>
      </c>
      <c r="J6" s="15">
        <v>6582</v>
      </c>
      <c r="K6" s="16" t="s">
        <v>30</v>
      </c>
      <c r="L6" s="11"/>
      <c r="M6" s="11" t="s">
        <v>27</v>
      </c>
      <c r="N6" s="17"/>
      <c r="O6" s="17"/>
      <c r="P6" s="17"/>
      <c r="Q6" s="18"/>
    </row>
    <row r="7" spans="2:17" s="19" customFormat="1" ht="15" customHeight="1" x14ac:dyDescent="0.2">
      <c r="B7" s="10" t="s">
        <v>31</v>
      </c>
      <c r="C7" s="11" t="s">
        <v>32</v>
      </c>
      <c r="D7" s="12" t="s">
        <v>33</v>
      </c>
      <c r="E7" s="13">
        <v>41492</v>
      </c>
      <c r="F7" s="14">
        <f t="shared" si="0"/>
        <v>41828</v>
      </c>
      <c r="G7" s="12">
        <v>12</v>
      </c>
      <c r="H7" s="12">
        <v>28</v>
      </c>
      <c r="I7" s="15">
        <f t="shared" si="1"/>
        <v>200</v>
      </c>
      <c r="J7" s="15">
        <v>2400</v>
      </c>
      <c r="K7" s="16" t="s">
        <v>34</v>
      </c>
      <c r="L7" s="11"/>
      <c r="M7" s="11" t="s">
        <v>35</v>
      </c>
      <c r="N7" s="17"/>
      <c r="O7" s="17"/>
      <c r="P7" s="17"/>
      <c r="Q7" s="18"/>
    </row>
    <row r="8" spans="2:17" s="19" customFormat="1" ht="15" customHeight="1" x14ac:dyDescent="0.2">
      <c r="B8" s="10" t="s">
        <v>31</v>
      </c>
      <c r="C8" s="11" t="s">
        <v>36</v>
      </c>
      <c r="D8" s="12" t="s">
        <v>37</v>
      </c>
      <c r="E8" s="13">
        <v>41492</v>
      </c>
      <c r="F8" s="14">
        <f>IF(E8&lt;&gt;"",E8+(G8*H8),"")</f>
        <v>41828</v>
      </c>
      <c r="G8" s="12">
        <v>12</v>
      </c>
      <c r="H8" s="12">
        <v>28</v>
      </c>
      <c r="I8" s="15">
        <f t="shared" si="1"/>
        <v>200</v>
      </c>
      <c r="J8" s="15">
        <v>2400</v>
      </c>
      <c r="K8" s="16"/>
      <c r="L8" s="11"/>
      <c r="M8" s="11" t="s">
        <v>35</v>
      </c>
      <c r="N8" s="17"/>
      <c r="O8" s="17"/>
      <c r="P8" s="17"/>
      <c r="Q8" s="18"/>
    </row>
    <row r="9" spans="2:17" s="19" customFormat="1" ht="15" customHeight="1" x14ac:dyDescent="0.2">
      <c r="B9" s="10" t="s">
        <v>38</v>
      </c>
      <c r="C9" s="11" t="s">
        <v>39</v>
      </c>
      <c r="D9" s="12" t="s">
        <v>40</v>
      </c>
      <c r="E9" s="13">
        <v>41493</v>
      </c>
      <c r="F9" s="14">
        <f t="shared" si="0"/>
        <v>41500</v>
      </c>
      <c r="G9" s="12">
        <v>1</v>
      </c>
      <c r="H9" s="12">
        <v>7</v>
      </c>
      <c r="I9" s="15">
        <f t="shared" si="1"/>
        <v>763.88</v>
      </c>
      <c r="J9" s="15">
        <v>763.88</v>
      </c>
      <c r="K9" s="16" t="s">
        <v>41</v>
      </c>
      <c r="L9" s="11" t="s">
        <v>42</v>
      </c>
      <c r="M9" s="11" t="s">
        <v>43</v>
      </c>
      <c r="N9" s="17"/>
      <c r="O9" s="17"/>
      <c r="P9" s="17"/>
      <c r="Q9" s="18"/>
    </row>
    <row r="10" spans="2:17" s="19" customFormat="1" ht="15" customHeight="1" x14ac:dyDescent="0.2">
      <c r="B10" s="10" t="s">
        <v>44</v>
      </c>
      <c r="C10" s="11" t="s">
        <v>45</v>
      </c>
      <c r="D10" s="12" t="s">
        <v>46</v>
      </c>
      <c r="E10" s="13">
        <v>41500</v>
      </c>
      <c r="F10" s="14">
        <f t="shared" si="0"/>
        <v>41507</v>
      </c>
      <c r="G10" s="12">
        <v>1</v>
      </c>
      <c r="H10" s="12">
        <v>7</v>
      </c>
      <c r="I10" s="15">
        <f t="shared" si="1"/>
        <v>790.45</v>
      </c>
      <c r="J10" s="15">
        <v>790.45</v>
      </c>
      <c r="K10" s="16" t="s">
        <v>41</v>
      </c>
      <c r="L10" s="11" t="s">
        <v>47</v>
      </c>
      <c r="M10" s="11" t="s">
        <v>43</v>
      </c>
      <c r="N10" s="17"/>
      <c r="O10" s="17"/>
      <c r="P10" s="17"/>
      <c r="Q10" s="18"/>
    </row>
    <row r="11" spans="2:17" s="19" customFormat="1" ht="15" customHeight="1" x14ac:dyDescent="0.2">
      <c r="B11" s="10" t="s">
        <v>44</v>
      </c>
      <c r="C11" s="12">
        <v>10048112</v>
      </c>
      <c r="D11" s="11" t="s">
        <v>48</v>
      </c>
      <c r="E11" s="13">
        <v>41561</v>
      </c>
      <c r="F11" s="14">
        <f t="shared" si="0"/>
        <v>41897</v>
      </c>
      <c r="G11" s="12">
        <v>12</v>
      </c>
      <c r="H11" s="12">
        <v>28</v>
      </c>
      <c r="I11" s="15">
        <f t="shared" si="1"/>
        <v>1641.38</v>
      </c>
      <c r="J11" s="15">
        <v>19696.560000000001</v>
      </c>
      <c r="K11" s="16" t="s">
        <v>49</v>
      </c>
      <c r="L11" s="11" t="s">
        <v>50</v>
      </c>
      <c r="M11" s="11" t="s">
        <v>43</v>
      </c>
      <c r="N11" s="17"/>
      <c r="O11" s="17"/>
      <c r="P11" s="17"/>
      <c r="Q11" s="18"/>
    </row>
    <row r="12" spans="2:17" s="19" customFormat="1" ht="15" customHeight="1" x14ac:dyDescent="0.2">
      <c r="B12" s="10" t="s">
        <v>51</v>
      </c>
      <c r="C12" s="12" t="s">
        <v>52</v>
      </c>
      <c r="D12" s="11" t="s">
        <v>53</v>
      </c>
      <c r="E12" s="13">
        <v>41561</v>
      </c>
      <c r="F12" s="14">
        <f t="shared" si="0"/>
        <v>41897</v>
      </c>
      <c r="G12" s="12">
        <v>12</v>
      </c>
      <c r="H12" s="12">
        <v>28</v>
      </c>
      <c r="I12" s="15">
        <f t="shared" si="1"/>
        <v>340.23333333333335</v>
      </c>
      <c r="J12" s="15">
        <v>4082.8</v>
      </c>
      <c r="K12" s="16" t="s">
        <v>54</v>
      </c>
      <c r="L12" s="11"/>
      <c r="M12" s="11" t="s">
        <v>43</v>
      </c>
      <c r="N12" s="17"/>
      <c r="O12" s="17"/>
      <c r="P12" s="17"/>
      <c r="Q12" s="18"/>
    </row>
    <row r="13" spans="2:17" s="19" customFormat="1" ht="15" customHeight="1" x14ac:dyDescent="0.2">
      <c r="B13" s="10" t="s">
        <v>51</v>
      </c>
      <c r="C13" s="12" t="s">
        <v>55</v>
      </c>
      <c r="D13" s="11" t="s">
        <v>56</v>
      </c>
      <c r="E13" s="13">
        <v>41561</v>
      </c>
      <c r="F13" s="14">
        <f t="shared" si="0"/>
        <v>41897</v>
      </c>
      <c r="G13" s="12">
        <v>12</v>
      </c>
      <c r="H13" s="12">
        <v>28</v>
      </c>
      <c r="I13" s="15">
        <f t="shared" si="1"/>
        <v>340.23333333333335</v>
      </c>
      <c r="J13" s="15">
        <v>4082.8</v>
      </c>
      <c r="K13" s="16" t="s">
        <v>49</v>
      </c>
      <c r="L13" s="11" t="s">
        <v>57</v>
      </c>
      <c r="M13" s="11" t="s">
        <v>43</v>
      </c>
      <c r="N13" s="17"/>
      <c r="O13" s="17"/>
      <c r="P13" s="17"/>
      <c r="Q13" s="18"/>
    </row>
    <row r="14" spans="2:17" s="19" customFormat="1" ht="15" customHeight="1" x14ac:dyDescent="0.2">
      <c r="B14" s="10" t="s">
        <v>58</v>
      </c>
      <c r="C14" s="12">
        <v>10114746</v>
      </c>
      <c r="D14" s="11" t="s">
        <v>59</v>
      </c>
      <c r="E14" s="13">
        <v>41561</v>
      </c>
      <c r="F14" s="14">
        <f t="shared" si="0"/>
        <v>41617</v>
      </c>
      <c r="G14" s="12">
        <v>2</v>
      </c>
      <c r="H14" s="12">
        <v>28</v>
      </c>
      <c r="I14" s="15">
        <f t="shared" si="1"/>
        <v>1441.46</v>
      </c>
      <c r="J14" s="15">
        <v>2882.92</v>
      </c>
      <c r="K14" s="16" t="s">
        <v>60</v>
      </c>
      <c r="L14" s="11"/>
      <c r="M14" s="11" t="s">
        <v>43</v>
      </c>
      <c r="N14" s="17"/>
      <c r="O14" s="17"/>
      <c r="P14" s="17"/>
      <c r="Q14" s="18"/>
    </row>
    <row r="15" spans="2:17" s="19" customFormat="1" ht="15" customHeight="1" x14ac:dyDescent="0.2">
      <c r="B15" s="10" t="s">
        <v>61</v>
      </c>
      <c r="C15" s="12">
        <v>827570</v>
      </c>
      <c r="D15" s="11" t="s">
        <v>62</v>
      </c>
      <c r="E15" s="13">
        <v>41561</v>
      </c>
      <c r="F15" s="14">
        <f t="shared" si="0"/>
        <v>41617</v>
      </c>
      <c r="G15" s="12">
        <v>2</v>
      </c>
      <c r="H15" s="12">
        <v>28</v>
      </c>
      <c r="I15" s="15">
        <f t="shared" si="1"/>
        <v>1359.3</v>
      </c>
      <c r="J15" s="15">
        <v>2718.6</v>
      </c>
      <c r="K15" s="16" t="s">
        <v>63</v>
      </c>
      <c r="L15" s="11" t="s">
        <v>64</v>
      </c>
      <c r="M15" s="11" t="s">
        <v>43</v>
      </c>
      <c r="N15" s="17"/>
      <c r="O15" s="17"/>
      <c r="P15" s="17"/>
      <c r="Q15" s="18"/>
    </row>
    <row r="16" spans="2:17" s="19" customFormat="1" ht="15" customHeight="1" x14ac:dyDescent="0.2">
      <c r="B16" s="10" t="s">
        <v>65</v>
      </c>
      <c r="C16" s="12">
        <v>9070545</v>
      </c>
      <c r="D16" s="11" t="s">
        <v>66</v>
      </c>
      <c r="E16" s="13">
        <v>41576</v>
      </c>
      <c r="F16" s="14">
        <f t="shared" si="0"/>
        <v>41632</v>
      </c>
      <c r="G16" s="12">
        <v>2</v>
      </c>
      <c r="H16" s="12">
        <v>28</v>
      </c>
      <c r="I16" s="15">
        <f t="shared" si="1"/>
        <v>2957.76</v>
      </c>
      <c r="J16" s="15">
        <v>5915.52</v>
      </c>
      <c r="K16" s="16" t="s">
        <v>67</v>
      </c>
      <c r="L16" s="11" t="s">
        <v>68</v>
      </c>
      <c r="M16" s="11" t="s">
        <v>43</v>
      </c>
      <c r="N16" s="17"/>
      <c r="O16" s="17"/>
      <c r="P16" s="17"/>
      <c r="Q16" s="18"/>
    </row>
    <row r="17" spans="2:17" s="19" customFormat="1" ht="15" customHeight="1" x14ac:dyDescent="0.2">
      <c r="B17" s="10" t="s">
        <v>69</v>
      </c>
      <c r="C17" s="12">
        <v>10018006</v>
      </c>
      <c r="D17" s="11" t="s">
        <v>70</v>
      </c>
      <c r="E17" s="13">
        <v>41582</v>
      </c>
      <c r="F17" s="14">
        <f t="shared" si="0"/>
        <v>41638</v>
      </c>
      <c r="G17" s="12">
        <v>2</v>
      </c>
      <c r="H17" s="12">
        <v>28</v>
      </c>
      <c r="I17" s="15">
        <f t="shared" si="1"/>
        <v>1833.7</v>
      </c>
      <c r="J17" s="15">
        <v>3667.4</v>
      </c>
      <c r="K17" s="16" t="s">
        <v>71</v>
      </c>
      <c r="L17" s="11" t="s">
        <v>72</v>
      </c>
      <c r="M17" s="11" t="s">
        <v>43</v>
      </c>
      <c r="N17" s="17"/>
      <c r="O17" s="17"/>
      <c r="P17" s="17"/>
      <c r="Q17" s="18"/>
    </row>
    <row r="18" spans="2:17" s="29" customFormat="1" ht="15" customHeight="1" x14ac:dyDescent="0.2">
      <c r="B18" s="20" t="s">
        <v>73</v>
      </c>
      <c r="C18" s="21" t="s">
        <v>74</v>
      </c>
      <c r="D18" s="21" t="s">
        <v>75</v>
      </c>
      <c r="E18" s="22">
        <v>41582</v>
      </c>
      <c r="F18" s="23">
        <f>IF(E18&lt;&gt;"",E18+(G18*H18),"")</f>
        <v>41638</v>
      </c>
      <c r="G18" s="24">
        <v>2</v>
      </c>
      <c r="H18" s="24">
        <v>28</v>
      </c>
      <c r="I18" s="25">
        <f t="shared" si="1"/>
        <v>397.8</v>
      </c>
      <c r="J18" s="25">
        <v>795.6</v>
      </c>
      <c r="K18" s="26" t="s">
        <v>76</v>
      </c>
      <c r="L18" s="21"/>
      <c r="M18" s="21" t="s">
        <v>43</v>
      </c>
      <c r="N18" s="27"/>
      <c r="O18" s="27"/>
      <c r="P18" s="27"/>
      <c r="Q18" s="28"/>
    </row>
    <row r="19" spans="2:17" s="19" customFormat="1" ht="15" customHeight="1" x14ac:dyDescent="0.2">
      <c r="B19" s="10" t="s">
        <v>51</v>
      </c>
      <c r="C19" s="11" t="s">
        <v>77</v>
      </c>
      <c r="D19" s="12" t="s">
        <v>78</v>
      </c>
      <c r="E19" s="13">
        <v>41584</v>
      </c>
      <c r="F19" s="14">
        <f t="shared" si="0"/>
        <v>41864</v>
      </c>
      <c r="G19" s="12">
        <v>10</v>
      </c>
      <c r="H19" s="12">
        <v>28</v>
      </c>
      <c r="I19" s="15">
        <f t="shared" si="1"/>
        <v>357.76</v>
      </c>
      <c r="J19" s="15">
        <v>3577.6</v>
      </c>
      <c r="K19" s="16" t="s">
        <v>79</v>
      </c>
      <c r="L19" s="11"/>
      <c r="M19" s="11" t="s">
        <v>43</v>
      </c>
      <c r="N19" s="17"/>
      <c r="O19" s="17"/>
      <c r="P19" s="17"/>
      <c r="Q19" s="18"/>
    </row>
    <row r="20" spans="2:17" s="19" customFormat="1" ht="15" customHeight="1" x14ac:dyDescent="0.2">
      <c r="B20" s="10" t="s">
        <v>51</v>
      </c>
      <c r="C20" s="11" t="s">
        <v>80</v>
      </c>
      <c r="D20" s="12" t="s">
        <v>81</v>
      </c>
      <c r="E20" s="13">
        <v>41584</v>
      </c>
      <c r="F20" s="14">
        <f>IF(E20&lt;&gt;"",E20+(G20*H20),"")</f>
        <v>41864</v>
      </c>
      <c r="G20" s="12">
        <v>10</v>
      </c>
      <c r="H20" s="12">
        <v>28</v>
      </c>
      <c r="I20" s="15">
        <f t="shared" si="1"/>
        <v>340.08000000000004</v>
      </c>
      <c r="J20" s="15">
        <v>3400.8</v>
      </c>
      <c r="K20" s="16" t="s">
        <v>82</v>
      </c>
      <c r="L20" s="11"/>
      <c r="M20" s="11" t="s">
        <v>43</v>
      </c>
      <c r="N20" s="17"/>
      <c r="O20" s="17"/>
      <c r="P20" s="17"/>
      <c r="Q20" s="18"/>
    </row>
    <row r="21" spans="2:17" s="19" customFormat="1" ht="15" customHeight="1" x14ac:dyDescent="0.2">
      <c r="B21" s="10" t="s">
        <v>83</v>
      </c>
      <c r="C21" s="11" t="s">
        <v>84</v>
      </c>
      <c r="D21" s="12" t="s">
        <v>85</v>
      </c>
      <c r="E21" s="13">
        <v>41589</v>
      </c>
      <c r="F21" s="14">
        <f t="shared" si="0"/>
        <v>41645</v>
      </c>
      <c r="G21" s="12">
        <v>2</v>
      </c>
      <c r="H21" s="12">
        <v>28</v>
      </c>
      <c r="I21" s="15">
        <f t="shared" si="1"/>
        <v>472.68</v>
      </c>
      <c r="J21" s="15">
        <v>945.36</v>
      </c>
      <c r="K21" s="16" t="s">
        <v>86</v>
      </c>
      <c r="L21" s="11"/>
      <c r="M21" s="11" t="s">
        <v>43</v>
      </c>
      <c r="N21" s="17"/>
      <c r="O21" s="17"/>
      <c r="P21" s="17"/>
      <c r="Q21" s="18"/>
    </row>
    <row r="22" spans="2:17" s="19" customFormat="1" ht="15" customHeight="1" x14ac:dyDescent="0.2">
      <c r="B22" s="10" t="s">
        <v>87</v>
      </c>
      <c r="C22" s="11" t="s">
        <v>88</v>
      </c>
      <c r="D22" s="12" t="s">
        <v>89</v>
      </c>
      <c r="E22" s="13">
        <v>41646</v>
      </c>
      <c r="F22" s="14">
        <f t="shared" si="0"/>
        <v>41702</v>
      </c>
      <c r="G22" s="12">
        <v>2</v>
      </c>
      <c r="H22" s="12">
        <v>28</v>
      </c>
      <c r="I22" s="15">
        <f t="shared" si="1"/>
        <v>1828.845</v>
      </c>
      <c r="J22" s="15">
        <v>3657.69</v>
      </c>
      <c r="K22" s="16" t="s">
        <v>90</v>
      </c>
      <c r="L22" s="11"/>
      <c r="M22" s="11" t="s">
        <v>43</v>
      </c>
      <c r="N22" s="17"/>
      <c r="O22" s="17"/>
      <c r="P22" s="17"/>
      <c r="Q22" s="18"/>
    </row>
    <row r="23" spans="2:17" s="19" customFormat="1" ht="15" customHeight="1" x14ac:dyDescent="0.2">
      <c r="B23" s="10" t="s">
        <v>91</v>
      </c>
      <c r="C23" s="11" t="s">
        <v>92</v>
      </c>
      <c r="D23" s="12" t="s">
        <v>93</v>
      </c>
      <c r="E23" s="13">
        <v>41675</v>
      </c>
      <c r="F23" s="14">
        <f t="shared" si="0"/>
        <v>41682</v>
      </c>
      <c r="G23" s="12">
        <v>1</v>
      </c>
      <c r="H23" s="12">
        <v>7</v>
      </c>
      <c r="I23" s="15">
        <f t="shared" si="1"/>
        <v>528.9</v>
      </c>
      <c r="J23" s="15">
        <v>528.9</v>
      </c>
      <c r="K23" s="16" t="s">
        <v>71</v>
      </c>
      <c r="L23" s="11" t="s">
        <v>94</v>
      </c>
      <c r="M23" s="11" t="s">
        <v>43</v>
      </c>
      <c r="N23" s="17"/>
      <c r="O23" s="17"/>
      <c r="P23" s="17"/>
      <c r="Q23" s="18"/>
    </row>
    <row r="24" spans="2:17" s="19" customFormat="1" ht="15" customHeight="1" x14ac:dyDescent="0.2">
      <c r="B24" s="10" t="s">
        <v>16</v>
      </c>
      <c r="C24" s="11" t="s">
        <v>95</v>
      </c>
      <c r="D24" s="12" t="s">
        <v>96</v>
      </c>
      <c r="E24" s="13">
        <v>41701</v>
      </c>
      <c r="F24" s="14">
        <f t="shared" si="0"/>
        <v>41897</v>
      </c>
      <c r="G24" s="12">
        <v>7</v>
      </c>
      <c r="H24" s="12">
        <v>28</v>
      </c>
      <c r="I24" s="15">
        <f t="shared" si="1"/>
        <v>202.40285714285713</v>
      </c>
      <c r="J24" s="15">
        <v>1416.82</v>
      </c>
      <c r="K24" s="16" t="s">
        <v>97</v>
      </c>
      <c r="L24" s="11"/>
      <c r="M24" s="11" t="s">
        <v>20</v>
      </c>
      <c r="N24" s="17"/>
      <c r="O24" s="17"/>
      <c r="P24" s="17"/>
      <c r="Q24" s="18"/>
    </row>
    <row r="25" spans="2:17" s="19" customFormat="1" ht="15" customHeight="1" x14ac:dyDescent="0.2">
      <c r="B25" s="10" t="s">
        <v>16</v>
      </c>
      <c r="C25" s="11" t="s">
        <v>98</v>
      </c>
      <c r="D25" s="12" t="s">
        <v>99</v>
      </c>
      <c r="E25" s="13">
        <v>41710</v>
      </c>
      <c r="F25" s="14">
        <f>IF(E25&lt;&gt;"",E25+(G25*H25),"")</f>
        <v>41906</v>
      </c>
      <c r="G25" s="12">
        <v>7</v>
      </c>
      <c r="H25" s="12">
        <v>28</v>
      </c>
      <c r="I25" s="15">
        <f t="shared" si="1"/>
        <v>202.40285714285713</v>
      </c>
      <c r="J25" s="15">
        <v>1416.82</v>
      </c>
      <c r="K25" s="16" t="s">
        <v>100</v>
      </c>
      <c r="L25" s="11"/>
      <c r="M25" s="11" t="s">
        <v>20</v>
      </c>
      <c r="N25" s="17"/>
      <c r="O25" s="17"/>
      <c r="P25" s="17"/>
      <c r="Q25" s="18"/>
    </row>
    <row r="26" spans="2:17" s="19" customFormat="1" ht="15" customHeight="1" x14ac:dyDescent="0.2">
      <c r="B26" s="10" t="s">
        <v>101</v>
      </c>
      <c r="C26" s="11"/>
      <c r="D26" s="12" t="s">
        <v>102</v>
      </c>
      <c r="E26" s="13">
        <v>41698</v>
      </c>
      <c r="F26" s="14">
        <f t="shared" si="0"/>
        <v>41700</v>
      </c>
      <c r="G26" s="12">
        <v>2</v>
      </c>
      <c r="H26" s="12">
        <v>1</v>
      </c>
      <c r="I26" s="15">
        <f t="shared" si="1"/>
        <v>528</v>
      </c>
      <c r="J26" s="15">
        <v>1056</v>
      </c>
      <c r="K26" s="16" t="s">
        <v>103</v>
      </c>
      <c r="L26" s="11" t="s">
        <v>104</v>
      </c>
      <c r="M26" s="11" t="s">
        <v>105</v>
      </c>
      <c r="N26" s="17"/>
      <c r="O26" s="17"/>
      <c r="P26" s="17"/>
      <c r="Q26" s="18"/>
    </row>
    <row r="27" spans="2:17" s="19" customFormat="1" ht="15" customHeight="1" x14ac:dyDescent="0.2">
      <c r="B27" s="10" t="s">
        <v>106</v>
      </c>
      <c r="C27" s="11" t="s">
        <v>107</v>
      </c>
      <c r="D27" s="12" t="s">
        <v>108</v>
      </c>
      <c r="E27" s="13">
        <v>41704</v>
      </c>
      <c r="F27" s="14">
        <f t="shared" si="0"/>
        <v>41760</v>
      </c>
      <c r="G27" s="12">
        <v>2</v>
      </c>
      <c r="H27" s="12">
        <v>28</v>
      </c>
      <c r="I27" s="15">
        <f t="shared" si="1"/>
        <v>656.53</v>
      </c>
      <c r="J27" s="15">
        <v>1313.06</v>
      </c>
      <c r="K27" s="16" t="s">
        <v>109</v>
      </c>
      <c r="L27" s="11"/>
      <c r="M27" s="11" t="s">
        <v>43</v>
      </c>
      <c r="N27" s="17"/>
      <c r="O27" s="17"/>
      <c r="P27" s="17"/>
      <c r="Q27" s="18"/>
    </row>
    <row r="28" spans="2:17" s="19" customFormat="1" ht="15" customHeight="1" x14ac:dyDescent="0.2">
      <c r="B28" s="10" t="s">
        <v>106</v>
      </c>
      <c r="C28" s="11" t="s">
        <v>110</v>
      </c>
      <c r="D28" s="12" t="s">
        <v>111</v>
      </c>
      <c r="E28" s="13">
        <v>41709</v>
      </c>
      <c r="F28" s="14">
        <f t="shared" si="0"/>
        <v>41765</v>
      </c>
      <c r="G28" s="12">
        <v>2</v>
      </c>
      <c r="H28" s="12">
        <v>28</v>
      </c>
      <c r="I28" s="15">
        <f t="shared" si="1"/>
        <v>681.78</v>
      </c>
      <c r="J28" s="15">
        <v>1363.56</v>
      </c>
      <c r="K28" s="16" t="s">
        <v>109</v>
      </c>
      <c r="L28" s="11"/>
      <c r="M28" s="11" t="s">
        <v>43</v>
      </c>
      <c r="N28" s="17"/>
      <c r="O28" s="17"/>
      <c r="P28" s="17"/>
      <c r="Q28" s="18"/>
    </row>
    <row r="29" spans="2:17" s="19" customFormat="1" ht="15" customHeight="1" x14ac:dyDescent="0.2">
      <c r="B29" s="10" t="s">
        <v>112</v>
      </c>
      <c r="C29" s="11" t="s">
        <v>113</v>
      </c>
      <c r="D29" s="12" t="s">
        <v>114</v>
      </c>
      <c r="E29" s="13">
        <v>41719</v>
      </c>
      <c r="F29" s="14">
        <f t="shared" si="0"/>
        <v>41831</v>
      </c>
      <c r="G29" s="12">
        <v>4</v>
      </c>
      <c r="H29" s="12">
        <v>28</v>
      </c>
      <c r="I29" s="15">
        <f t="shared" si="1"/>
        <v>3904.16</v>
      </c>
      <c r="J29" s="15">
        <v>15616.64</v>
      </c>
      <c r="K29" s="16" t="s">
        <v>115</v>
      </c>
      <c r="L29" s="11"/>
      <c r="M29" s="11" t="s">
        <v>116</v>
      </c>
      <c r="N29" s="17"/>
      <c r="O29" s="17"/>
      <c r="P29" s="17"/>
      <c r="Q29" s="18"/>
    </row>
    <row r="30" spans="2:17" s="19" customFormat="1" ht="15" customHeight="1" x14ac:dyDescent="0.2">
      <c r="B30" s="11" t="s">
        <v>117</v>
      </c>
      <c r="C30" s="11" t="s">
        <v>118</v>
      </c>
      <c r="D30" s="12" t="s">
        <v>119</v>
      </c>
      <c r="E30" s="13">
        <v>41730</v>
      </c>
      <c r="F30" s="14">
        <f t="shared" ref="F30:F38" si="2">IF(E30&lt;&gt;"",E30+(G30*H30),"")</f>
        <v>41758</v>
      </c>
      <c r="G30" s="12">
        <v>1</v>
      </c>
      <c r="H30" s="12">
        <v>28</v>
      </c>
      <c r="I30" s="15">
        <f t="shared" ref="I30:I38" si="3">IF(G30&lt;&gt;"",(J30/G30),"")</f>
        <v>719.4</v>
      </c>
      <c r="J30" s="15">
        <v>719.4</v>
      </c>
      <c r="K30" s="16" t="s">
        <v>120</v>
      </c>
      <c r="L30" s="11" t="s">
        <v>121</v>
      </c>
      <c r="M30" s="11" t="s">
        <v>43</v>
      </c>
      <c r="N30" s="17"/>
      <c r="O30" s="17"/>
      <c r="P30" s="17"/>
      <c r="Q30" s="18"/>
    </row>
    <row r="31" spans="2:17" s="19" customFormat="1" ht="15" customHeight="1" x14ac:dyDescent="0.2">
      <c r="B31" s="11" t="s">
        <v>122</v>
      </c>
      <c r="C31" s="11" t="s">
        <v>123</v>
      </c>
      <c r="D31" s="12" t="s">
        <v>124</v>
      </c>
      <c r="E31" s="13">
        <v>41730</v>
      </c>
      <c r="F31" s="14">
        <f t="shared" si="2"/>
        <v>41814</v>
      </c>
      <c r="G31" s="12">
        <v>3</v>
      </c>
      <c r="H31" s="12">
        <v>28</v>
      </c>
      <c r="I31" s="15">
        <f t="shared" si="3"/>
        <v>315.46666666666664</v>
      </c>
      <c r="J31" s="15">
        <v>946.4</v>
      </c>
      <c r="K31" s="16" t="s">
        <v>63</v>
      </c>
      <c r="L31" s="11" t="s">
        <v>125</v>
      </c>
      <c r="M31" s="11" t="s">
        <v>43</v>
      </c>
      <c r="N31" s="17"/>
      <c r="O31" s="17"/>
      <c r="P31" s="17"/>
      <c r="Q31" s="18"/>
    </row>
    <row r="32" spans="2:17" s="19" customFormat="1" ht="15" customHeight="1" x14ac:dyDescent="0.2">
      <c r="B32" s="11" t="s">
        <v>126</v>
      </c>
      <c r="C32" s="11" t="s">
        <v>127</v>
      </c>
      <c r="D32" s="12" t="s">
        <v>128</v>
      </c>
      <c r="E32" s="13">
        <v>41740</v>
      </c>
      <c r="F32" s="14">
        <f t="shared" si="2"/>
        <v>41747</v>
      </c>
      <c r="G32" s="12">
        <v>1</v>
      </c>
      <c r="H32" s="12">
        <v>7</v>
      </c>
      <c r="I32" s="15">
        <f t="shared" si="3"/>
        <v>1110.8</v>
      </c>
      <c r="J32" s="15">
        <v>1110.8</v>
      </c>
      <c r="K32" s="16" t="s">
        <v>129</v>
      </c>
      <c r="L32" s="11" t="s">
        <v>130</v>
      </c>
      <c r="M32" s="11" t="s">
        <v>43</v>
      </c>
      <c r="N32" s="17"/>
      <c r="O32" s="17"/>
      <c r="P32" s="17"/>
      <c r="Q32" s="18"/>
    </row>
    <row r="33" spans="2:17" s="19" customFormat="1" ht="15.75" customHeight="1" x14ac:dyDescent="0.2">
      <c r="B33" s="11" t="s">
        <v>122</v>
      </c>
      <c r="C33" s="11" t="s">
        <v>131</v>
      </c>
      <c r="D33" s="12" t="s">
        <v>132</v>
      </c>
      <c r="E33" s="13">
        <v>41740</v>
      </c>
      <c r="F33" s="14">
        <f t="shared" si="2"/>
        <v>41824</v>
      </c>
      <c r="G33" s="12">
        <v>3</v>
      </c>
      <c r="H33" s="12">
        <v>28</v>
      </c>
      <c r="I33" s="15">
        <f t="shared" si="3"/>
        <v>315.34666666666664</v>
      </c>
      <c r="J33" s="15">
        <v>946.04</v>
      </c>
      <c r="K33" s="16" t="s">
        <v>133</v>
      </c>
      <c r="L33" s="11" t="s">
        <v>134</v>
      </c>
      <c r="M33" s="11" t="s">
        <v>43</v>
      </c>
      <c r="N33" s="17"/>
      <c r="O33" s="17"/>
      <c r="P33" s="17"/>
      <c r="Q33" s="18"/>
    </row>
    <row r="34" spans="2:17" s="19" customFormat="1" ht="15" customHeight="1" x14ac:dyDescent="0.2">
      <c r="B34" s="11" t="s">
        <v>122</v>
      </c>
      <c r="C34" s="11" t="s">
        <v>135</v>
      </c>
      <c r="D34" s="12" t="s">
        <v>136</v>
      </c>
      <c r="E34" s="13">
        <v>41740</v>
      </c>
      <c r="F34" s="14">
        <f t="shared" si="2"/>
        <v>41824</v>
      </c>
      <c r="G34" s="12">
        <v>3</v>
      </c>
      <c r="H34" s="12">
        <v>28</v>
      </c>
      <c r="I34" s="15">
        <f t="shared" si="3"/>
        <v>315.34666666666664</v>
      </c>
      <c r="J34" s="15">
        <v>946.04</v>
      </c>
      <c r="K34" s="16" t="s">
        <v>133</v>
      </c>
      <c r="L34" s="11" t="s">
        <v>137</v>
      </c>
      <c r="M34" s="11" t="s">
        <v>43</v>
      </c>
      <c r="N34" s="17"/>
      <c r="O34" s="17"/>
      <c r="P34" s="17"/>
      <c r="Q34" s="18"/>
    </row>
    <row r="35" spans="2:17" s="19" customFormat="1" ht="15" customHeight="1" x14ac:dyDescent="0.2">
      <c r="B35" s="11" t="s">
        <v>138</v>
      </c>
      <c r="C35" s="11" t="s">
        <v>139</v>
      </c>
      <c r="D35" s="12" t="s">
        <v>140</v>
      </c>
      <c r="E35" s="13">
        <v>41745</v>
      </c>
      <c r="F35" s="14">
        <f t="shared" si="2"/>
        <v>41829</v>
      </c>
      <c r="G35" s="12">
        <v>3</v>
      </c>
      <c r="H35" s="12">
        <v>28</v>
      </c>
      <c r="I35" s="15">
        <f t="shared" si="3"/>
        <v>3924.2666666666664</v>
      </c>
      <c r="J35" s="15">
        <v>11772.8</v>
      </c>
      <c r="K35" s="16" t="s">
        <v>115</v>
      </c>
      <c r="L35" s="11"/>
      <c r="M35" s="11" t="s">
        <v>116</v>
      </c>
      <c r="N35" s="17"/>
      <c r="O35" s="17"/>
      <c r="P35" s="17"/>
      <c r="Q35" s="18"/>
    </row>
    <row r="36" spans="2:17" s="19" customFormat="1" ht="15" customHeight="1" x14ac:dyDescent="0.2">
      <c r="B36" s="11" t="s">
        <v>138</v>
      </c>
      <c r="C36" s="11" t="s">
        <v>141</v>
      </c>
      <c r="D36" s="12" t="s">
        <v>142</v>
      </c>
      <c r="E36" s="13">
        <v>41767</v>
      </c>
      <c r="F36" s="14">
        <f t="shared" si="2"/>
        <v>41879</v>
      </c>
      <c r="G36" s="12">
        <v>4</v>
      </c>
      <c r="H36" s="12">
        <v>28</v>
      </c>
      <c r="I36" s="15">
        <f t="shared" si="3"/>
        <v>3905.2</v>
      </c>
      <c r="J36" s="15">
        <v>15620.8</v>
      </c>
      <c r="K36" s="16" t="s">
        <v>143</v>
      </c>
      <c r="L36" s="11"/>
      <c r="M36" s="11" t="s">
        <v>116</v>
      </c>
      <c r="N36" s="17"/>
      <c r="O36" s="17"/>
      <c r="P36" s="17"/>
      <c r="Q36" s="18"/>
    </row>
    <row r="37" spans="2:17" s="19" customFormat="1" ht="15" customHeight="1" x14ac:dyDescent="0.2">
      <c r="B37" s="11" t="s">
        <v>144</v>
      </c>
      <c r="C37" s="11" t="s">
        <v>145</v>
      </c>
      <c r="D37" s="12" t="s">
        <v>146</v>
      </c>
      <c r="E37" s="13">
        <v>41768</v>
      </c>
      <c r="F37" s="14">
        <f t="shared" si="2"/>
        <v>41880</v>
      </c>
      <c r="G37" s="12">
        <v>4</v>
      </c>
      <c r="H37" s="12">
        <v>28</v>
      </c>
      <c r="I37" s="15">
        <f t="shared" si="3"/>
        <v>1929.2</v>
      </c>
      <c r="J37" s="15">
        <v>7716.8</v>
      </c>
      <c r="K37" s="16" t="s">
        <v>147</v>
      </c>
      <c r="L37" s="11"/>
      <c r="M37" s="11" t="s">
        <v>116</v>
      </c>
      <c r="N37" s="17"/>
      <c r="O37" s="17"/>
      <c r="P37" s="17"/>
      <c r="Q37" s="18"/>
    </row>
    <row r="38" spans="2:17" s="19" customFormat="1" ht="15" customHeight="1" x14ac:dyDescent="0.2">
      <c r="B38" s="11" t="s">
        <v>148</v>
      </c>
      <c r="C38" s="11" t="s">
        <v>149</v>
      </c>
      <c r="D38" s="12" t="s">
        <v>150</v>
      </c>
      <c r="E38" s="13">
        <v>41772</v>
      </c>
      <c r="F38" s="14">
        <f t="shared" si="2"/>
        <v>41828</v>
      </c>
      <c r="G38" s="12">
        <v>2</v>
      </c>
      <c r="H38" s="12">
        <v>28</v>
      </c>
      <c r="I38" s="15">
        <f t="shared" si="3"/>
        <v>998.4</v>
      </c>
      <c r="J38" s="15">
        <v>1996.8</v>
      </c>
      <c r="K38" s="16" t="s">
        <v>151</v>
      </c>
      <c r="L38" s="11"/>
      <c r="M38" s="11" t="s">
        <v>116</v>
      </c>
      <c r="N38" s="17"/>
      <c r="O38" s="17"/>
      <c r="P38" s="17"/>
      <c r="Q38" s="18"/>
    </row>
    <row r="39" spans="2:17" s="19" customFormat="1" ht="15" customHeight="1" x14ac:dyDescent="0.2">
      <c r="B39" s="10" t="s">
        <v>152</v>
      </c>
      <c r="C39" s="11" t="s">
        <v>153</v>
      </c>
      <c r="D39" s="12" t="s">
        <v>154</v>
      </c>
      <c r="E39" s="13">
        <v>41792</v>
      </c>
      <c r="F39" s="14">
        <f t="shared" ref="F39:F47" si="4">IF(E39&lt;&gt;"",E39+(G39*H39),"")</f>
        <v>41876</v>
      </c>
      <c r="G39" s="12">
        <v>3</v>
      </c>
      <c r="H39" s="12">
        <v>28</v>
      </c>
      <c r="I39" s="15">
        <f t="shared" ref="I39:I47" si="5">IF(G39&lt;&gt;"",(J39/G39),"")</f>
        <v>3931.2000000000003</v>
      </c>
      <c r="J39" s="15">
        <v>11793.6</v>
      </c>
      <c r="K39" s="16" t="s">
        <v>155</v>
      </c>
      <c r="L39" s="11"/>
      <c r="M39" s="11" t="s">
        <v>116</v>
      </c>
      <c r="N39" s="17"/>
      <c r="O39" s="17"/>
      <c r="P39" s="17"/>
      <c r="Q39" s="18"/>
    </row>
    <row r="40" spans="2:17" s="19" customFormat="1" ht="15" customHeight="1" x14ac:dyDescent="0.2">
      <c r="B40" s="11" t="s">
        <v>156</v>
      </c>
      <c r="C40" s="11" t="s">
        <v>157</v>
      </c>
      <c r="D40" s="12" t="s">
        <v>158</v>
      </c>
      <c r="E40" s="13">
        <v>41806</v>
      </c>
      <c r="F40" s="14">
        <f t="shared" si="4"/>
        <v>41890</v>
      </c>
      <c r="G40" s="12">
        <v>3</v>
      </c>
      <c r="H40" s="12">
        <v>28</v>
      </c>
      <c r="I40" s="15">
        <f t="shared" si="5"/>
        <v>7255.7333333333336</v>
      </c>
      <c r="J40" s="15">
        <v>21767.200000000001</v>
      </c>
      <c r="K40" s="16" t="s">
        <v>159</v>
      </c>
      <c r="L40" s="11"/>
      <c r="M40" s="11" t="s">
        <v>116</v>
      </c>
      <c r="N40" s="17"/>
      <c r="O40" s="17"/>
      <c r="P40" s="17"/>
      <c r="Q40" s="18"/>
    </row>
    <row r="41" spans="2:17" s="19" customFormat="1" ht="15" customHeight="1" x14ac:dyDescent="0.2">
      <c r="B41" s="11" t="s">
        <v>156</v>
      </c>
      <c r="C41" s="11" t="s">
        <v>160</v>
      </c>
      <c r="D41" s="12" t="s">
        <v>161</v>
      </c>
      <c r="E41" s="13">
        <v>41806</v>
      </c>
      <c r="F41" s="14">
        <f t="shared" si="4"/>
        <v>41890</v>
      </c>
      <c r="G41" s="12">
        <v>3</v>
      </c>
      <c r="H41" s="12">
        <v>28</v>
      </c>
      <c r="I41" s="15">
        <f t="shared" si="5"/>
        <v>3924.2666666666664</v>
      </c>
      <c r="J41" s="15">
        <v>11772.8</v>
      </c>
      <c r="K41" s="16" t="s">
        <v>162</v>
      </c>
      <c r="L41" s="11"/>
      <c r="M41" s="11" t="s">
        <v>116</v>
      </c>
      <c r="N41" s="17"/>
      <c r="O41" s="17"/>
      <c r="P41" s="17"/>
      <c r="Q41" s="18"/>
    </row>
    <row r="42" spans="2:17" s="19" customFormat="1" ht="15" customHeight="1" x14ac:dyDescent="0.2">
      <c r="B42" s="11" t="s">
        <v>163</v>
      </c>
      <c r="C42" s="11" t="s">
        <v>164</v>
      </c>
      <c r="D42" s="12" t="s">
        <v>165</v>
      </c>
      <c r="E42" s="13">
        <v>41806</v>
      </c>
      <c r="F42" s="14">
        <f t="shared" si="4"/>
        <v>41890</v>
      </c>
      <c r="G42" s="12">
        <v>3</v>
      </c>
      <c r="H42" s="12">
        <v>28</v>
      </c>
      <c r="I42" s="15">
        <f t="shared" si="5"/>
        <v>1532.2666666666667</v>
      </c>
      <c r="J42" s="15">
        <v>4596.8</v>
      </c>
      <c r="K42" s="16" t="s">
        <v>115</v>
      </c>
      <c r="L42" s="11"/>
      <c r="M42" s="11" t="s">
        <v>116</v>
      </c>
      <c r="N42" s="17"/>
      <c r="O42" s="17"/>
      <c r="P42" s="17"/>
      <c r="Q42" s="18"/>
    </row>
    <row r="43" spans="2:17" s="19" customFormat="1" ht="15" customHeight="1" x14ac:dyDescent="0.2">
      <c r="B43" s="11" t="s">
        <v>166</v>
      </c>
      <c r="C43" s="11" t="s">
        <v>167</v>
      </c>
      <c r="D43" s="12" t="s">
        <v>168</v>
      </c>
      <c r="E43" s="13">
        <v>41806</v>
      </c>
      <c r="F43" s="14">
        <f t="shared" si="4"/>
        <v>41890</v>
      </c>
      <c r="G43" s="12">
        <v>3</v>
      </c>
      <c r="H43" s="12">
        <v>28</v>
      </c>
      <c r="I43" s="15">
        <f t="shared" si="5"/>
        <v>516.88</v>
      </c>
      <c r="J43" s="15">
        <v>1550.64</v>
      </c>
      <c r="K43" s="16" t="s">
        <v>79</v>
      </c>
      <c r="L43" s="11"/>
      <c r="M43" s="11" t="s">
        <v>43</v>
      </c>
      <c r="N43" s="17"/>
      <c r="O43" s="17"/>
      <c r="P43" s="17"/>
      <c r="Q43" s="18"/>
    </row>
    <row r="44" spans="2:17" s="19" customFormat="1" ht="15" customHeight="1" x14ac:dyDescent="0.2">
      <c r="B44" s="11" t="s">
        <v>169</v>
      </c>
      <c r="C44" s="11" t="s">
        <v>170</v>
      </c>
      <c r="D44" s="12" t="s">
        <v>171</v>
      </c>
      <c r="E44" s="13">
        <v>41919</v>
      </c>
      <c r="F44" s="14">
        <f t="shared" si="4"/>
        <v>42003</v>
      </c>
      <c r="G44" s="12">
        <v>3</v>
      </c>
      <c r="H44" s="12">
        <v>28</v>
      </c>
      <c r="I44" s="15">
        <f t="shared" si="5"/>
        <v>1112.8</v>
      </c>
      <c r="J44" s="15">
        <v>3338.4</v>
      </c>
      <c r="K44" s="16" t="s">
        <v>79</v>
      </c>
      <c r="L44" s="11"/>
      <c r="M44" s="11" t="s">
        <v>43</v>
      </c>
      <c r="N44" s="17"/>
      <c r="O44" s="17"/>
      <c r="P44" s="17"/>
      <c r="Q44" s="18"/>
    </row>
    <row r="45" spans="2:17" s="19" customFormat="1" ht="15" customHeight="1" x14ac:dyDescent="0.2">
      <c r="B45" s="11" t="s">
        <v>169</v>
      </c>
      <c r="C45" s="11" t="s">
        <v>172</v>
      </c>
      <c r="D45" s="12" t="s">
        <v>173</v>
      </c>
      <c r="E45" s="13">
        <v>41919</v>
      </c>
      <c r="F45" s="14">
        <f t="shared" si="4"/>
        <v>42003</v>
      </c>
      <c r="G45" s="12">
        <v>3</v>
      </c>
      <c r="H45" s="12">
        <v>28</v>
      </c>
      <c r="I45" s="15">
        <f t="shared" si="5"/>
        <v>1053.8666666666666</v>
      </c>
      <c r="J45" s="15">
        <v>3161.6</v>
      </c>
      <c r="K45" s="16" t="s">
        <v>174</v>
      </c>
      <c r="L45" s="11"/>
      <c r="M45" s="11" t="s">
        <v>43</v>
      </c>
      <c r="N45" s="17"/>
      <c r="O45" s="17"/>
      <c r="P45" s="17"/>
      <c r="Q45" s="18"/>
    </row>
    <row r="46" spans="2:17" ht="15" customHeight="1" x14ac:dyDescent="0.2">
      <c r="B46" s="76"/>
      <c r="C46" s="76"/>
      <c r="D46" s="45"/>
      <c r="E46" s="43"/>
      <c r="F46" s="44" t="str">
        <f t="shared" si="4"/>
        <v/>
      </c>
      <c r="G46" s="45"/>
      <c r="H46" s="45"/>
      <c r="I46" s="77" t="str">
        <f t="shared" si="5"/>
        <v/>
      </c>
      <c r="J46" s="77"/>
      <c r="K46" s="78"/>
      <c r="L46" s="76"/>
      <c r="M46" s="76"/>
      <c r="N46" s="79"/>
      <c r="O46" s="79"/>
      <c r="P46" s="79"/>
      <c r="Q46" s="80"/>
    </row>
    <row r="47" spans="2:17" ht="15" customHeight="1" x14ac:dyDescent="0.2">
      <c r="B47" s="76"/>
      <c r="C47" s="76"/>
      <c r="D47" s="45"/>
      <c r="E47" s="43"/>
      <c r="F47" s="44" t="str">
        <f t="shared" si="4"/>
        <v/>
      </c>
      <c r="G47" s="45"/>
      <c r="H47" s="45"/>
      <c r="I47" s="77" t="str">
        <f t="shared" si="5"/>
        <v/>
      </c>
      <c r="J47" s="77"/>
      <c r="K47" s="78"/>
      <c r="L47" s="76"/>
      <c r="M47" s="76"/>
      <c r="N47" s="79"/>
      <c r="O47" s="79"/>
      <c r="P47" s="79"/>
      <c r="Q47" s="80"/>
    </row>
    <row r="48" spans="2:17" x14ac:dyDescent="0.2">
      <c r="B48" s="234"/>
      <c r="C48" s="76"/>
      <c r="D48" s="235"/>
      <c r="E48" s="236"/>
      <c r="F48" s="31" t="str">
        <f t="shared" si="0"/>
        <v/>
      </c>
      <c r="G48" s="235"/>
      <c r="H48" s="235"/>
      <c r="I48" s="32" t="str">
        <f t="shared" si="1"/>
        <v/>
      </c>
      <c r="J48" s="32"/>
      <c r="K48" s="229"/>
      <c r="L48" s="115"/>
      <c r="M48" s="115"/>
      <c r="N48" s="237"/>
      <c r="O48" s="237"/>
      <c r="P48" s="237"/>
      <c r="Q48" s="238"/>
    </row>
    <row r="49" spans="2:17" x14ac:dyDescent="0.2">
      <c r="B49" s="76"/>
      <c r="C49" s="115"/>
      <c r="D49" s="45"/>
      <c r="E49" s="43"/>
      <c r="F49" s="44" t="str">
        <f>IF(E49&lt;&gt;"",E49+(G49*H49),"")</f>
        <v/>
      </c>
      <c r="G49" s="45"/>
      <c r="H49" s="45"/>
      <c r="I49" s="77" t="str">
        <f>IF(G49&lt;&gt;"",(J49/G49),"")</f>
        <v/>
      </c>
      <c r="J49" s="77"/>
      <c r="K49" s="78"/>
      <c r="L49" s="76"/>
      <c r="M49" s="76"/>
      <c r="N49" s="79"/>
      <c r="O49" s="79"/>
      <c r="P49" s="79"/>
      <c r="Q49" s="80"/>
    </row>
    <row r="50" spans="2:17" ht="13.5" thickBot="1" x14ac:dyDescent="0.25">
      <c r="I50" s="36" t="s">
        <v>8</v>
      </c>
      <c r="J50" s="37">
        <f>SUM(J3:J49)</f>
        <v>200730.59999999998</v>
      </c>
    </row>
  </sheetData>
  <sheetProtection password="C739" sheet="1"/>
  <dataValidations count="1">
    <dataValidation type="list" allowBlank="1" showInputMessage="1" showErrorMessage="1" sqref="H3:H49" xr:uid="{00000000-0002-0000-0000-000000000000}">
      <formula1>"1, 7, 28, 30"</formula1>
    </dataValidation>
  </dataValidations>
  <printOptions horizontalCentered="1"/>
  <pageMargins left="0.5" right="0.5" top="0.75" bottom="0.75" header="0.5" footer="0.5"/>
  <pageSetup scale="41" fitToHeight="0" orientation="landscape" horizontalDpi="1200" verticalDpi="1200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5">
    <pageSetUpPr fitToPage="1"/>
  </sheetPr>
  <dimension ref="B2:Q32"/>
  <sheetViews>
    <sheetView workbookViewId="0">
      <selection activeCell="D26" sqref="D26"/>
    </sheetView>
  </sheetViews>
  <sheetFormatPr defaultColWidth="9.140625" defaultRowHeight="12.75" x14ac:dyDescent="0.2"/>
  <cols>
    <col min="1" max="1" width="1.7109375" style="30" customWidth="1"/>
    <col min="2" max="2" width="24.5703125" style="33" bestFit="1" customWidth="1"/>
    <col min="3" max="3" width="12.85546875" style="33" customWidth="1"/>
    <col min="4" max="4" width="14.7109375" style="34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44.85546875" style="30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30" customWidth="1"/>
    <col min="19" max="16384" width="9.140625" style="3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19" customFormat="1" ht="15" customHeight="1" x14ac:dyDescent="0.2">
      <c r="B3" s="10" t="s">
        <v>175</v>
      </c>
      <c r="C3" s="11" t="s">
        <v>176</v>
      </c>
      <c r="D3" s="12" t="s">
        <v>177</v>
      </c>
      <c r="E3" s="13">
        <v>41570</v>
      </c>
      <c r="F3" s="14">
        <f t="shared" ref="F3:F31" si="0">IF(E3&lt;&gt;"",E3+(G3*H3),"")</f>
        <v>41906</v>
      </c>
      <c r="G3" s="12">
        <v>12</v>
      </c>
      <c r="H3" s="12">
        <v>28</v>
      </c>
      <c r="I3" s="15">
        <f t="shared" ref="I3:I31" si="1">IF(G3&lt;&gt;"",(J3/G3),"")</f>
        <v>303.56166666666667</v>
      </c>
      <c r="J3" s="15">
        <v>3642.74</v>
      </c>
      <c r="K3" s="16" t="s">
        <v>178</v>
      </c>
      <c r="L3" s="11"/>
      <c r="M3" s="11"/>
      <c r="N3" s="17"/>
      <c r="O3" s="17"/>
      <c r="P3" s="17"/>
      <c r="Q3" s="18"/>
    </row>
    <row r="4" spans="2:17" s="19" customFormat="1" ht="15" customHeight="1" x14ac:dyDescent="0.2">
      <c r="B4" s="10" t="s">
        <v>179</v>
      </c>
      <c r="C4" s="11" t="s">
        <v>180</v>
      </c>
      <c r="D4" s="12" t="s">
        <v>181</v>
      </c>
      <c r="E4" s="13">
        <v>41668</v>
      </c>
      <c r="F4" s="14">
        <f t="shared" si="0"/>
        <v>41696</v>
      </c>
      <c r="G4" s="12">
        <v>1</v>
      </c>
      <c r="H4" s="12">
        <v>28</v>
      </c>
      <c r="I4" s="15">
        <f t="shared" si="1"/>
        <v>1491</v>
      </c>
      <c r="J4" s="15">
        <v>1491</v>
      </c>
      <c r="K4" s="16" t="s">
        <v>182</v>
      </c>
      <c r="L4" s="11" t="s">
        <v>183</v>
      </c>
      <c r="M4" s="11"/>
      <c r="N4" s="17"/>
      <c r="O4" s="17"/>
      <c r="P4" s="17"/>
      <c r="Q4" s="18"/>
    </row>
    <row r="5" spans="2:17" s="19" customFormat="1" ht="15" customHeight="1" x14ac:dyDescent="0.2">
      <c r="B5" s="10" t="s">
        <v>184</v>
      </c>
      <c r="C5" s="11" t="s">
        <v>185</v>
      </c>
      <c r="D5" s="12" t="s">
        <v>186</v>
      </c>
      <c r="E5" s="13">
        <v>41668</v>
      </c>
      <c r="F5" s="14">
        <f t="shared" si="0"/>
        <v>41696</v>
      </c>
      <c r="G5" s="12">
        <v>1</v>
      </c>
      <c r="H5" s="12">
        <v>28</v>
      </c>
      <c r="I5" s="15">
        <f t="shared" si="1"/>
        <v>365.91</v>
      </c>
      <c r="J5" s="15">
        <v>365.91</v>
      </c>
      <c r="K5" s="16" t="s">
        <v>187</v>
      </c>
      <c r="L5" s="11"/>
      <c r="M5" s="11"/>
      <c r="N5" s="17"/>
      <c r="O5" s="17"/>
      <c r="P5" s="17"/>
      <c r="Q5" s="18"/>
    </row>
    <row r="6" spans="2:17" s="19" customFormat="1" ht="15" customHeight="1" x14ac:dyDescent="0.2">
      <c r="B6" s="10" t="s">
        <v>65</v>
      </c>
      <c r="C6" s="11" t="s">
        <v>188</v>
      </c>
      <c r="D6" s="12" t="s">
        <v>189</v>
      </c>
      <c r="E6" s="13">
        <v>41698</v>
      </c>
      <c r="F6" s="14">
        <f t="shared" si="0"/>
        <v>41754</v>
      </c>
      <c r="G6" s="12">
        <v>2</v>
      </c>
      <c r="H6" s="12">
        <v>28</v>
      </c>
      <c r="I6" s="15">
        <f t="shared" si="1"/>
        <v>2054.625</v>
      </c>
      <c r="J6" s="15">
        <v>4109.25</v>
      </c>
      <c r="K6" s="16" t="s">
        <v>187</v>
      </c>
      <c r="L6" s="11"/>
      <c r="M6" s="11"/>
      <c r="N6" s="17"/>
      <c r="O6" s="17"/>
      <c r="P6" s="17"/>
      <c r="Q6" s="18"/>
    </row>
    <row r="7" spans="2:17" s="19" customFormat="1" ht="15" customHeight="1" x14ac:dyDescent="0.2">
      <c r="B7" s="10" t="s">
        <v>190</v>
      </c>
      <c r="C7" s="11" t="s">
        <v>191</v>
      </c>
      <c r="D7" s="12" t="s">
        <v>192</v>
      </c>
      <c r="E7" s="13">
        <v>41698</v>
      </c>
      <c r="F7" s="14">
        <f>IF(E7&lt;&gt;"",E7+(G7*H7),"")</f>
        <v>41754</v>
      </c>
      <c r="G7" s="12">
        <v>2</v>
      </c>
      <c r="H7" s="12">
        <v>28</v>
      </c>
      <c r="I7" s="15">
        <f t="shared" si="1"/>
        <v>1347.84</v>
      </c>
      <c r="J7" s="15">
        <v>2695.68</v>
      </c>
      <c r="K7" s="16" t="s">
        <v>193</v>
      </c>
      <c r="L7" s="11"/>
      <c r="M7" s="11"/>
      <c r="N7" s="17"/>
      <c r="O7" s="17"/>
      <c r="P7" s="17"/>
      <c r="Q7" s="18"/>
    </row>
    <row r="8" spans="2:17" s="19" customFormat="1" ht="15" customHeight="1" x14ac:dyDescent="0.2">
      <c r="B8" s="10" t="s">
        <v>122</v>
      </c>
      <c r="C8" s="11" t="s">
        <v>194</v>
      </c>
      <c r="D8" s="12" t="s">
        <v>195</v>
      </c>
      <c r="E8" s="13">
        <v>41778</v>
      </c>
      <c r="F8" s="14">
        <f t="shared" si="0"/>
        <v>41946</v>
      </c>
      <c r="G8" s="12">
        <v>6</v>
      </c>
      <c r="H8" s="12">
        <v>28</v>
      </c>
      <c r="I8" s="15">
        <f t="shared" si="1"/>
        <v>383.87166666666667</v>
      </c>
      <c r="J8" s="15">
        <v>2303.23</v>
      </c>
      <c r="K8" s="16" t="s">
        <v>196</v>
      </c>
      <c r="L8" s="11"/>
      <c r="M8" s="11"/>
      <c r="N8" s="17"/>
      <c r="O8" s="17"/>
      <c r="P8" s="17"/>
      <c r="Q8" s="18"/>
    </row>
    <row r="9" spans="2:17" s="19" customFormat="1" ht="15" customHeight="1" x14ac:dyDescent="0.2">
      <c r="B9" s="10" t="s">
        <v>197</v>
      </c>
      <c r="C9" s="11" t="s">
        <v>198</v>
      </c>
      <c r="D9" s="12" t="s">
        <v>199</v>
      </c>
      <c r="E9" s="13">
        <v>41778</v>
      </c>
      <c r="F9" s="14">
        <f t="shared" si="0"/>
        <v>41862</v>
      </c>
      <c r="G9" s="12">
        <v>3</v>
      </c>
      <c r="H9" s="12">
        <v>28</v>
      </c>
      <c r="I9" s="15">
        <f t="shared" si="1"/>
        <v>1321.6666666666667</v>
      </c>
      <c r="J9" s="15">
        <v>3965</v>
      </c>
      <c r="K9" s="16" t="s">
        <v>200</v>
      </c>
      <c r="L9" s="11"/>
      <c r="M9" s="11"/>
      <c r="N9" s="17"/>
      <c r="O9" s="17"/>
      <c r="P9" s="17"/>
      <c r="Q9" s="18"/>
    </row>
    <row r="10" spans="2:17" s="19" customFormat="1" ht="15" customHeight="1" x14ac:dyDescent="0.2">
      <c r="B10" s="10" t="s">
        <v>201</v>
      </c>
      <c r="C10" s="11" t="s">
        <v>202</v>
      </c>
      <c r="D10" s="12" t="s">
        <v>203</v>
      </c>
      <c r="E10" s="13">
        <v>41796</v>
      </c>
      <c r="F10" s="14">
        <f t="shared" si="0"/>
        <v>41880</v>
      </c>
      <c r="G10" s="12">
        <v>3</v>
      </c>
      <c r="H10" s="12">
        <v>28</v>
      </c>
      <c r="I10" s="15">
        <f t="shared" si="1"/>
        <v>632.15</v>
      </c>
      <c r="J10" s="15">
        <v>1896.45</v>
      </c>
      <c r="K10" s="16" t="s">
        <v>204</v>
      </c>
      <c r="L10" s="11"/>
      <c r="M10" s="11"/>
      <c r="N10" s="17"/>
      <c r="O10" s="17"/>
      <c r="P10" s="17"/>
      <c r="Q10" s="18"/>
    </row>
    <row r="11" spans="2:17" s="19" customFormat="1" ht="15" customHeight="1" x14ac:dyDescent="0.2">
      <c r="B11" s="10" t="s">
        <v>201</v>
      </c>
      <c r="C11" s="11" t="s">
        <v>205</v>
      </c>
      <c r="D11" s="12" t="s">
        <v>206</v>
      </c>
      <c r="E11" s="13">
        <v>41796</v>
      </c>
      <c r="F11" s="14">
        <f>IF(E11&lt;&gt;"",E11+(G11*H11),"")</f>
        <v>41880</v>
      </c>
      <c r="G11" s="12">
        <v>3</v>
      </c>
      <c r="H11" s="12">
        <v>28</v>
      </c>
      <c r="I11" s="15">
        <f t="shared" si="1"/>
        <v>533.87</v>
      </c>
      <c r="J11" s="15">
        <v>1601.61</v>
      </c>
      <c r="K11" s="16" t="s">
        <v>207</v>
      </c>
      <c r="L11" s="11"/>
      <c r="M11" s="11"/>
      <c r="N11" s="17"/>
      <c r="O11" s="17"/>
      <c r="P11" s="17"/>
      <c r="Q11" s="18"/>
    </row>
    <row r="12" spans="2:17" s="19" customFormat="1" ht="15" customHeight="1" x14ac:dyDescent="0.2">
      <c r="B12" s="10" t="s">
        <v>122</v>
      </c>
      <c r="C12" s="11" t="s">
        <v>208</v>
      </c>
      <c r="D12" s="12" t="s">
        <v>209</v>
      </c>
      <c r="E12" s="13">
        <v>41808</v>
      </c>
      <c r="F12" s="14">
        <f t="shared" si="0"/>
        <v>41892</v>
      </c>
      <c r="G12" s="12">
        <v>3</v>
      </c>
      <c r="H12" s="12">
        <v>28</v>
      </c>
      <c r="I12" s="15">
        <f t="shared" si="1"/>
        <v>380.83666666666664</v>
      </c>
      <c r="J12" s="15">
        <v>1142.51</v>
      </c>
      <c r="K12" s="16" t="s">
        <v>196</v>
      </c>
      <c r="L12" s="11"/>
      <c r="M12" s="11"/>
      <c r="N12" s="17"/>
      <c r="O12" s="17"/>
      <c r="P12" s="17"/>
      <c r="Q12" s="18"/>
    </row>
    <row r="13" spans="2:17" s="19" customFormat="1" ht="15" customHeight="1" x14ac:dyDescent="0.2">
      <c r="B13" s="10" t="s">
        <v>122</v>
      </c>
      <c r="C13" s="11" t="s">
        <v>210</v>
      </c>
      <c r="D13" s="12" t="s">
        <v>211</v>
      </c>
      <c r="E13" s="13">
        <v>41837</v>
      </c>
      <c r="F13" s="14">
        <f>IF(E13&lt;&gt;"",E13+(G13*H13),"")</f>
        <v>41865</v>
      </c>
      <c r="G13" s="12">
        <v>1</v>
      </c>
      <c r="H13" s="12">
        <v>28</v>
      </c>
      <c r="I13" s="15">
        <f>IF(G13&lt;&gt;"",(J13/G13),"")</f>
        <v>641.26</v>
      </c>
      <c r="J13" s="15">
        <v>641.26</v>
      </c>
      <c r="K13" s="16" t="s">
        <v>212</v>
      </c>
      <c r="L13" s="11"/>
      <c r="M13" s="11"/>
      <c r="N13" s="17"/>
      <c r="O13" s="17"/>
      <c r="P13" s="17"/>
      <c r="Q13" s="18"/>
    </row>
    <row r="14" spans="2:17" s="19" customFormat="1" ht="15" customHeight="1" x14ac:dyDescent="0.2">
      <c r="B14" s="10" t="s">
        <v>122</v>
      </c>
      <c r="C14" s="11" t="s">
        <v>213</v>
      </c>
      <c r="D14" s="12" t="s">
        <v>214</v>
      </c>
      <c r="E14" s="13">
        <v>41837</v>
      </c>
      <c r="F14" s="14">
        <f>IF(E14&lt;&gt;"",E14+(G14*H14),"")</f>
        <v>41865</v>
      </c>
      <c r="G14" s="12">
        <v>1</v>
      </c>
      <c r="H14" s="12">
        <v>28</v>
      </c>
      <c r="I14" s="15">
        <f t="shared" si="1"/>
        <v>431.26</v>
      </c>
      <c r="J14" s="15">
        <v>431.26</v>
      </c>
      <c r="K14" s="16" t="s">
        <v>212</v>
      </c>
      <c r="L14" s="11"/>
      <c r="M14" s="11"/>
      <c r="N14" s="17"/>
      <c r="O14" s="17"/>
      <c r="P14" s="17"/>
      <c r="Q14" s="18"/>
    </row>
    <row r="15" spans="2:17" s="19" customFormat="1" ht="15" customHeight="1" x14ac:dyDescent="0.2">
      <c r="B15" s="10" t="s">
        <v>179</v>
      </c>
      <c r="C15" s="11" t="s">
        <v>215</v>
      </c>
      <c r="D15" s="12" t="s">
        <v>216</v>
      </c>
      <c r="E15" s="13">
        <v>42019</v>
      </c>
      <c r="F15" s="14">
        <f t="shared" si="0"/>
        <v>42033</v>
      </c>
      <c r="G15" s="12">
        <v>2</v>
      </c>
      <c r="H15" s="12">
        <v>7</v>
      </c>
      <c r="I15" s="15">
        <f t="shared" si="1"/>
        <v>416.70499999999998</v>
      </c>
      <c r="J15" s="15">
        <v>833.41</v>
      </c>
      <c r="K15" s="16" t="s">
        <v>217</v>
      </c>
      <c r="L15" s="11" t="s">
        <v>218</v>
      </c>
      <c r="M15" s="11"/>
      <c r="N15" s="17"/>
      <c r="O15" s="17"/>
      <c r="P15" s="17"/>
      <c r="Q15" s="18"/>
    </row>
    <row r="16" spans="2:17" s="19" customFormat="1" ht="15" customHeight="1" x14ac:dyDescent="0.25">
      <c r="B16" s="10" t="s">
        <v>122</v>
      </c>
      <c r="C16" s="11" t="s">
        <v>219</v>
      </c>
      <c r="D16" s="12" t="s">
        <v>220</v>
      </c>
      <c r="E16" s="13">
        <v>42025</v>
      </c>
      <c r="F16" s="14">
        <f t="shared" si="0"/>
        <v>42053</v>
      </c>
      <c r="G16" s="12">
        <v>1</v>
      </c>
      <c r="H16" s="12">
        <v>28</v>
      </c>
      <c r="I16" s="15">
        <f t="shared" si="1"/>
        <v>351.57</v>
      </c>
      <c r="J16" s="15">
        <v>351.57</v>
      </c>
      <c r="K16" s="16" t="s">
        <v>221</v>
      </c>
      <c r="L16" s="83">
        <v>8885487</v>
      </c>
      <c r="M16" s="11"/>
      <c r="N16" s="17"/>
      <c r="O16" s="17"/>
      <c r="P16" s="17"/>
      <c r="Q16" s="18"/>
    </row>
    <row r="17" spans="2:17" s="19" customFormat="1" ht="15" customHeight="1" x14ac:dyDescent="0.2">
      <c r="B17" s="10" t="s">
        <v>122</v>
      </c>
      <c r="C17" s="11" t="s">
        <v>222</v>
      </c>
      <c r="D17" s="12" t="s">
        <v>223</v>
      </c>
      <c r="E17" s="13">
        <v>42025</v>
      </c>
      <c r="F17" s="14">
        <f t="shared" si="0"/>
        <v>42053</v>
      </c>
      <c r="G17" s="12">
        <v>1</v>
      </c>
      <c r="H17" s="12">
        <v>28</v>
      </c>
      <c r="I17" s="15">
        <f t="shared" si="1"/>
        <v>562.75</v>
      </c>
      <c r="J17" s="15">
        <v>562.75</v>
      </c>
      <c r="K17" s="16" t="s">
        <v>224</v>
      </c>
      <c r="L17" s="11"/>
      <c r="M17" s="11"/>
      <c r="N17" s="17"/>
      <c r="O17" s="17"/>
      <c r="P17" s="17"/>
      <c r="Q17" s="18"/>
    </row>
    <row r="18" spans="2:17" s="19" customFormat="1" ht="15" customHeight="1" x14ac:dyDescent="0.2">
      <c r="B18" s="11" t="s">
        <v>225</v>
      </c>
      <c r="C18" s="11" t="s">
        <v>226</v>
      </c>
      <c r="D18" s="12" t="s">
        <v>227</v>
      </c>
      <c r="E18" s="13">
        <v>42047</v>
      </c>
      <c r="F18" s="14">
        <f>IF(E18&lt;&gt;"",E18+(G18*H18),"")</f>
        <v>42103</v>
      </c>
      <c r="G18" s="12">
        <v>2</v>
      </c>
      <c r="H18" s="12">
        <v>28</v>
      </c>
      <c r="I18" s="15">
        <f>IF(G18&lt;&gt;"",(J18/G18),"")</f>
        <v>754.47500000000002</v>
      </c>
      <c r="J18" s="15">
        <v>1508.95</v>
      </c>
      <c r="K18" s="16" t="s">
        <v>228</v>
      </c>
      <c r="L18" s="11" t="s">
        <v>229</v>
      </c>
      <c r="M18" s="11"/>
      <c r="N18" s="17"/>
      <c r="O18" s="17"/>
      <c r="P18" s="17"/>
      <c r="Q18" s="18"/>
    </row>
    <row r="19" spans="2:17" s="19" customFormat="1" ht="15" customHeight="1" x14ac:dyDescent="0.2">
      <c r="B19" s="10" t="s">
        <v>230</v>
      </c>
      <c r="C19" s="11" t="s">
        <v>231</v>
      </c>
      <c r="D19" s="12" t="s">
        <v>232</v>
      </c>
      <c r="E19" s="13">
        <v>42025</v>
      </c>
      <c r="F19" s="14">
        <f t="shared" si="0"/>
        <v>42081</v>
      </c>
      <c r="G19" s="12">
        <v>2</v>
      </c>
      <c r="H19" s="12">
        <v>28</v>
      </c>
      <c r="I19" s="15">
        <f t="shared" si="1"/>
        <v>825.02499999999998</v>
      </c>
      <c r="J19" s="15">
        <v>1650.05</v>
      </c>
      <c r="K19" s="16" t="s">
        <v>217</v>
      </c>
      <c r="L19" s="11" t="s">
        <v>233</v>
      </c>
      <c r="M19" s="11"/>
      <c r="N19" s="17"/>
      <c r="O19" s="17"/>
      <c r="P19" s="17"/>
      <c r="Q19" s="18"/>
    </row>
    <row r="20" spans="2:17" s="19" customFormat="1" ht="15" customHeight="1" x14ac:dyDescent="0.2">
      <c r="B20" s="10" t="s">
        <v>234</v>
      </c>
      <c r="C20" s="11"/>
      <c r="D20" s="12" t="s">
        <v>235</v>
      </c>
      <c r="E20" s="13"/>
      <c r="F20" s="14" t="str">
        <f t="shared" si="0"/>
        <v/>
      </c>
      <c r="G20" s="12">
        <v>1</v>
      </c>
      <c r="H20" s="12">
        <v>28</v>
      </c>
      <c r="I20" s="15">
        <f t="shared" si="1"/>
        <v>32097.52</v>
      </c>
      <c r="J20" s="15">
        <v>32097.52</v>
      </c>
      <c r="K20" s="16"/>
      <c r="L20" s="11"/>
      <c r="M20" s="11"/>
      <c r="N20" s="17"/>
      <c r="O20" s="17"/>
      <c r="P20" s="17"/>
      <c r="Q20" s="18"/>
    </row>
    <row r="21" spans="2:17" s="19" customFormat="1" ht="15" customHeight="1" x14ac:dyDescent="0.2">
      <c r="B21" s="10" t="s">
        <v>122</v>
      </c>
      <c r="C21" s="11" t="s">
        <v>236</v>
      </c>
      <c r="D21" s="12" t="s">
        <v>237</v>
      </c>
      <c r="E21" s="13">
        <v>42214</v>
      </c>
      <c r="F21" s="14">
        <f t="shared" si="0"/>
        <v>42242</v>
      </c>
      <c r="G21" s="12">
        <v>1</v>
      </c>
      <c r="H21" s="12">
        <v>28</v>
      </c>
      <c r="I21" s="15">
        <f t="shared" si="1"/>
        <v>551.9</v>
      </c>
      <c r="J21" s="15">
        <v>551.9</v>
      </c>
      <c r="K21" s="16" t="s">
        <v>238</v>
      </c>
      <c r="L21" s="11" t="s">
        <v>239</v>
      </c>
      <c r="M21" s="11"/>
      <c r="N21" s="17"/>
      <c r="O21" s="17"/>
      <c r="P21" s="17"/>
      <c r="Q21" s="18"/>
    </row>
    <row r="22" spans="2:17" s="19" customFormat="1" ht="15" customHeight="1" x14ac:dyDescent="0.2">
      <c r="B22" s="10" t="s">
        <v>122</v>
      </c>
      <c r="C22" s="11" t="s">
        <v>240</v>
      </c>
      <c r="D22" s="12" t="s">
        <v>241</v>
      </c>
      <c r="E22" s="13">
        <v>42261</v>
      </c>
      <c r="F22" s="14">
        <f t="shared" si="0"/>
        <v>42289</v>
      </c>
      <c r="G22" s="12">
        <v>1</v>
      </c>
      <c r="H22" s="12">
        <v>28</v>
      </c>
      <c r="I22" s="15">
        <f t="shared" si="1"/>
        <v>0</v>
      </c>
      <c r="J22" s="15"/>
      <c r="K22" s="16"/>
      <c r="L22" s="11"/>
      <c r="M22" s="11"/>
      <c r="N22" s="17"/>
      <c r="O22" s="17"/>
      <c r="P22" s="17"/>
      <c r="Q22" s="18"/>
    </row>
    <row r="23" spans="2:17" ht="15" customHeight="1" x14ac:dyDescent="0.2">
      <c r="B23" s="75"/>
      <c r="C23" s="76"/>
      <c r="D23" s="45"/>
      <c r="E23" s="43"/>
      <c r="F23" s="44" t="str">
        <f t="shared" si="0"/>
        <v/>
      </c>
      <c r="G23" s="45"/>
      <c r="H23" s="45"/>
      <c r="I23" s="77" t="str">
        <f t="shared" si="1"/>
        <v/>
      </c>
      <c r="J23" s="77"/>
      <c r="K23" s="78"/>
      <c r="L23" s="76"/>
      <c r="M23" s="76"/>
      <c r="N23" s="79"/>
      <c r="O23" s="79"/>
      <c r="P23" s="79"/>
      <c r="Q23" s="80"/>
    </row>
    <row r="24" spans="2:17" ht="15" customHeight="1" x14ac:dyDescent="0.2">
      <c r="B24" s="75"/>
      <c r="C24" s="76"/>
      <c r="D24" s="45"/>
      <c r="E24" s="43"/>
      <c r="F24" s="44" t="str">
        <f t="shared" si="0"/>
        <v/>
      </c>
      <c r="G24" s="45"/>
      <c r="H24" s="45"/>
      <c r="I24" s="77" t="str">
        <f t="shared" si="1"/>
        <v/>
      </c>
      <c r="J24" s="77"/>
      <c r="K24" s="78"/>
      <c r="L24" s="76"/>
      <c r="M24" s="76"/>
      <c r="N24" s="79"/>
      <c r="O24" s="79"/>
      <c r="P24" s="79"/>
      <c r="Q24" s="80"/>
    </row>
    <row r="25" spans="2:17" ht="15" customHeight="1" x14ac:dyDescent="0.2">
      <c r="B25" s="75"/>
      <c r="C25" s="76"/>
      <c r="D25" s="45"/>
      <c r="E25" s="43"/>
      <c r="F25" s="44" t="str">
        <f t="shared" si="0"/>
        <v/>
      </c>
      <c r="G25" s="45"/>
      <c r="H25" s="45"/>
      <c r="I25" s="77" t="str">
        <f t="shared" si="1"/>
        <v/>
      </c>
      <c r="J25" s="77"/>
      <c r="K25" s="78"/>
      <c r="L25" s="76"/>
      <c r="M25" s="76"/>
      <c r="N25" s="79"/>
      <c r="O25" s="79"/>
      <c r="P25" s="79"/>
      <c r="Q25" s="80"/>
    </row>
    <row r="26" spans="2:17" ht="15" customHeight="1" x14ac:dyDescent="0.2">
      <c r="B26" s="75"/>
      <c r="C26" s="76"/>
      <c r="D26" s="45"/>
      <c r="E26" s="43"/>
      <c r="F26" s="44" t="str">
        <f t="shared" si="0"/>
        <v/>
      </c>
      <c r="G26" s="45"/>
      <c r="H26" s="45"/>
      <c r="I26" s="77" t="str">
        <f t="shared" si="1"/>
        <v/>
      </c>
      <c r="J26" s="77"/>
      <c r="K26" s="78"/>
      <c r="L26" s="76"/>
      <c r="M26" s="76"/>
      <c r="N26" s="79"/>
      <c r="O26" s="79"/>
      <c r="P26" s="79"/>
      <c r="Q26" s="80"/>
    </row>
    <row r="27" spans="2:17" ht="15" customHeight="1" x14ac:dyDescent="0.2">
      <c r="B27" s="75"/>
      <c r="C27" s="76"/>
      <c r="D27" s="45"/>
      <c r="E27" s="43"/>
      <c r="F27" s="44" t="str">
        <f t="shared" si="0"/>
        <v/>
      </c>
      <c r="G27" s="45"/>
      <c r="H27" s="45"/>
      <c r="I27" s="77" t="str">
        <f t="shared" si="1"/>
        <v/>
      </c>
      <c r="J27" s="77"/>
      <c r="K27" s="78"/>
      <c r="L27" s="76"/>
      <c r="M27" s="76"/>
      <c r="N27" s="79"/>
      <c r="O27" s="79"/>
      <c r="P27" s="79"/>
      <c r="Q27" s="80"/>
    </row>
    <row r="28" spans="2:17" ht="15" customHeight="1" x14ac:dyDescent="0.2">
      <c r="B28" s="75"/>
      <c r="C28" s="76"/>
      <c r="D28" s="45"/>
      <c r="E28" s="43"/>
      <c r="F28" s="44" t="str">
        <f t="shared" si="0"/>
        <v/>
      </c>
      <c r="G28" s="45"/>
      <c r="H28" s="45"/>
      <c r="I28" s="77" t="str">
        <f t="shared" si="1"/>
        <v/>
      </c>
      <c r="J28" s="77"/>
      <c r="K28" s="78"/>
      <c r="L28" s="76"/>
      <c r="M28" s="76"/>
      <c r="N28" s="79"/>
      <c r="O28" s="79"/>
      <c r="P28" s="79"/>
      <c r="Q28" s="80"/>
    </row>
    <row r="29" spans="2:17" ht="15" customHeight="1" x14ac:dyDescent="0.2">
      <c r="B29" s="75"/>
      <c r="C29" s="76"/>
      <c r="D29" s="45"/>
      <c r="E29" s="43"/>
      <c r="F29" s="44" t="str">
        <f t="shared" si="0"/>
        <v/>
      </c>
      <c r="G29" s="45"/>
      <c r="H29" s="45"/>
      <c r="I29" s="77" t="str">
        <f t="shared" si="1"/>
        <v/>
      </c>
      <c r="J29" s="77"/>
      <c r="K29" s="78"/>
      <c r="L29" s="76"/>
      <c r="M29" s="76"/>
      <c r="N29" s="79"/>
      <c r="O29" s="79"/>
      <c r="P29" s="79"/>
      <c r="Q29" s="80"/>
    </row>
    <row r="30" spans="2:17" ht="15" customHeight="1" x14ac:dyDescent="0.2">
      <c r="B30" s="75"/>
      <c r="C30" s="76"/>
      <c r="D30" s="45"/>
      <c r="E30" s="43"/>
      <c r="F30" s="44" t="str">
        <f t="shared" si="0"/>
        <v/>
      </c>
      <c r="G30" s="45"/>
      <c r="H30" s="45"/>
      <c r="I30" s="77" t="str">
        <f t="shared" si="1"/>
        <v/>
      </c>
      <c r="J30" s="77"/>
      <c r="K30" s="78"/>
      <c r="L30" s="76"/>
      <c r="M30" s="76"/>
      <c r="N30" s="79"/>
      <c r="O30" s="79"/>
      <c r="P30" s="79"/>
      <c r="Q30" s="80"/>
    </row>
    <row r="31" spans="2:17" x14ac:dyDescent="0.2">
      <c r="B31" s="234"/>
      <c r="C31" s="115"/>
      <c r="D31" s="235"/>
      <c r="E31" s="236"/>
      <c r="F31" s="31" t="str">
        <f t="shared" si="0"/>
        <v/>
      </c>
      <c r="G31" s="235"/>
      <c r="H31" s="235"/>
      <c r="I31" s="32" t="str">
        <f t="shared" si="1"/>
        <v/>
      </c>
      <c r="J31" s="32"/>
      <c r="K31" s="229"/>
      <c r="L31" s="115"/>
      <c r="M31" s="115"/>
      <c r="N31" s="237"/>
      <c r="O31" s="237"/>
      <c r="P31" s="237"/>
      <c r="Q31" s="238"/>
    </row>
    <row r="32" spans="2:17" ht="13.5" thickBot="1" x14ac:dyDescent="0.25">
      <c r="I32" s="36" t="s">
        <v>8</v>
      </c>
      <c r="J32" s="81">
        <f>SUM(J3:J31)</f>
        <v>61842.049999999996</v>
      </c>
    </row>
  </sheetData>
  <dataValidations count="1">
    <dataValidation type="list" allowBlank="1" showInputMessage="1" showErrorMessage="1" sqref="H3:H31" xr:uid="{00000000-0002-0000-0100-000000000000}">
      <formula1>"1, 7, 28, 30"</formula1>
    </dataValidation>
  </dataValidations>
  <printOptions horizontalCentered="1"/>
  <pageMargins left="0.5" right="0.5" top="0.75" bottom="0.75" header="0.5" footer="0.5"/>
  <pageSetup scale="45" fitToHeight="0" orientation="landscape" horizontalDpi="1200" verticalDpi="1200" r:id="rId1"/>
  <headerFooter alignWithMargins="0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7">
    <pageSetUpPr fitToPage="1"/>
  </sheetPr>
  <dimension ref="B2:Q32"/>
  <sheetViews>
    <sheetView workbookViewId="0">
      <selection activeCell="D26" sqref="D26"/>
    </sheetView>
  </sheetViews>
  <sheetFormatPr defaultColWidth="9.140625" defaultRowHeight="12.75" x14ac:dyDescent="0.2"/>
  <cols>
    <col min="1" max="1" width="1.7109375" style="30" customWidth="1"/>
    <col min="2" max="2" width="24.5703125" style="33" bestFit="1" customWidth="1"/>
    <col min="3" max="3" width="12.85546875" style="33" customWidth="1"/>
    <col min="4" max="4" width="14.7109375" style="34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56" style="30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30" customWidth="1"/>
    <col min="19" max="16384" width="9.140625" style="3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19" customFormat="1" ht="15" customHeight="1" x14ac:dyDescent="0.2">
      <c r="B3" s="10" t="s">
        <v>242</v>
      </c>
      <c r="C3" s="11" t="s">
        <v>243</v>
      </c>
      <c r="D3" s="12" t="s">
        <v>244</v>
      </c>
      <c r="E3" s="13">
        <v>41614</v>
      </c>
      <c r="F3" s="14">
        <f t="shared" ref="F3:F31" si="0">IF(E3&lt;&gt;"",E3+(G3*H3),"")</f>
        <v>41615</v>
      </c>
      <c r="G3" s="12">
        <v>1</v>
      </c>
      <c r="H3" s="12">
        <v>1</v>
      </c>
      <c r="I3" s="15">
        <f t="shared" ref="I3:I31" si="1">IF(G3&lt;&gt;"",(J3/G3),"")</f>
        <v>720.96</v>
      </c>
      <c r="J3" s="15">
        <v>720.96</v>
      </c>
      <c r="K3" s="16" t="s">
        <v>245</v>
      </c>
      <c r="L3" s="11" t="s">
        <v>246</v>
      </c>
      <c r="M3" s="11"/>
      <c r="N3" s="17"/>
      <c r="O3" s="17"/>
      <c r="P3" s="17"/>
      <c r="Q3" s="18"/>
    </row>
    <row r="4" spans="2:17" s="19" customFormat="1" ht="15" customHeight="1" x14ac:dyDescent="0.2">
      <c r="B4" s="11" t="s">
        <v>247</v>
      </c>
      <c r="C4" s="11" t="s">
        <v>248</v>
      </c>
      <c r="D4" s="12" t="s">
        <v>249</v>
      </c>
      <c r="E4" s="13">
        <v>41647</v>
      </c>
      <c r="F4" s="14">
        <f>IF(E4&lt;&gt;"",E4+(G4*H4),"")</f>
        <v>41927</v>
      </c>
      <c r="G4" s="12">
        <v>10</v>
      </c>
      <c r="H4" s="12">
        <v>28</v>
      </c>
      <c r="I4" s="15">
        <f>IF(G4&lt;&gt;"",(J4/G4),"")</f>
        <v>442.02</v>
      </c>
      <c r="J4" s="15">
        <v>4420.2</v>
      </c>
      <c r="K4" s="16" t="s">
        <v>250</v>
      </c>
      <c r="L4" s="11"/>
      <c r="M4" s="11"/>
      <c r="N4" s="17"/>
      <c r="O4" s="17"/>
      <c r="P4" s="17"/>
      <c r="Q4" s="18"/>
    </row>
    <row r="5" spans="2:17" s="19" customFormat="1" ht="15" customHeight="1" x14ac:dyDescent="0.2">
      <c r="B5" s="10" t="s">
        <v>251</v>
      </c>
      <c r="C5" s="11" t="s">
        <v>252</v>
      </c>
      <c r="D5" s="12" t="s">
        <v>253</v>
      </c>
      <c r="E5" s="13">
        <v>41647</v>
      </c>
      <c r="F5" s="14">
        <f t="shared" si="0"/>
        <v>41843</v>
      </c>
      <c r="G5" s="12">
        <v>7</v>
      </c>
      <c r="H5" s="12">
        <v>28</v>
      </c>
      <c r="I5" s="15">
        <f t="shared" si="1"/>
        <v>2193.7814285714285</v>
      </c>
      <c r="J5" s="15">
        <v>15356.47</v>
      </c>
      <c r="K5" s="16" t="s">
        <v>254</v>
      </c>
      <c r="L5" s="11"/>
      <c r="M5" s="11"/>
      <c r="N5" s="17"/>
      <c r="O5" s="17"/>
      <c r="P5" s="17"/>
      <c r="Q5" s="18"/>
    </row>
    <row r="6" spans="2:17" s="19" customFormat="1" ht="15" customHeight="1" x14ac:dyDescent="0.2">
      <c r="B6" s="10" t="s">
        <v>16</v>
      </c>
      <c r="C6" s="11" t="s">
        <v>255</v>
      </c>
      <c r="D6" s="12" t="s">
        <v>256</v>
      </c>
      <c r="E6" s="13">
        <v>41655</v>
      </c>
      <c r="F6" s="14">
        <f t="shared" si="0"/>
        <v>41935</v>
      </c>
      <c r="G6" s="12">
        <v>10</v>
      </c>
      <c r="H6" s="12">
        <v>28</v>
      </c>
      <c r="I6" s="15">
        <f t="shared" si="1"/>
        <v>187.18800000000002</v>
      </c>
      <c r="J6" s="15">
        <v>1871.88</v>
      </c>
      <c r="K6" s="16" t="s">
        <v>257</v>
      </c>
      <c r="L6" s="11"/>
      <c r="M6" s="11"/>
      <c r="N6" s="17"/>
      <c r="O6" s="17"/>
      <c r="P6" s="17"/>
      <c r="Q6" s="18"/>
    </row>
    <row r="7" spans="2:17" s="19" customFormat="1" ht="15" customHeight="1" x14ac:dyDescent="0.2">
      <c r="B7" s="10" t="s">
        <v>258</v>
      </c>
      <c r="C7" s="11"/>
      <c r="D7" s="12" t="s">
        <v>259</v>
      </c>
      <c r="E7" s="13">
        <v>41660</v>
      </c>
      <c r="F7" s="14">
        <f t="shared" si="0"/>
        <v>41940</v>
      </c>
      <c r="G7" s="12">
        <v>10</v>
      </c>
      <c r="H7" s="12">
        <v>28</v>
      </c>
      <c r="I7" s="15">
        <f t="shared" si="1"/>
        <v>111.08399999999999</v>
      </c>
      <c r="J7" s="15">
        <v>1110.8399999999999</v>
      </c>
      <c r="K7" s="16" t="s">
        <v>260</v>
      </c>
      <c r="L7" s="11"/>
      <c r="M7" s="11"/>
      <c r="N7" s="17"/>
      <c r="O7" s="17"/>
      <c r="P7" s="17"/>
      <c r="Q7" s="18"/>
    </row>
    <row r="8" spans="2:17" s="19" customFormat="1" ht="15" customHeight="1" x14ac:dyDescent="0.2">
      <c r="B8" s="10" t="s">
        <v>44</v>
      </c>
      <c r="C8" s="11" t="s">
        <v>261</v>
      </c>
      <c r="D8" s="12" t="s">
        <v>262</v>
      </c>
      <c r="E8" s="13">
        <v>41695</v>
      </c>
      <c r="F8" s="14">
        <f t="shared" si="0"/>
        <v>41702</v>
      </c>
      <c r="G8" s="12">
        <v>1</v>
      </c>
      <c r="H8" s="12">
        <v>7</v>
      </c>
      <c r="I8" s="15">
        <f t="shared" si="1"/>
        <v>1519.87</v>
      </c>
      <c r="J8" s="15">
        <v>1519.87</v>
      </c>
      <c r="K8" s="16" t="s">
        <v>263</v>
      </c>
      <c r="L8" s="11" t="s">
        <v>264</v>
      </c>
      <c r="M8" s="11"/>
      <c r="N8" s="17"/>
      <c r="O8" s="17"/>
      <c r="P8" s="17"/>
      <c r="Q8" s="18"/>
    </row>
    <row r="9" spans="2:17" s="19" customFormat="1" ht="15" customHeight="1" x14ac:dyDescent="0.2">
      <c r="B9" s="10" t="s">
        <v>265</v>
      </c>
      <c r="C9" s="11"/>
      <c r="D9" s="12" t="s">
        <v>266</v>
      </c>
      <c r="E9" s="13">
        <v>42275</v>
      </c>
      <c r="F9" s="14">
        <f t="shared" si="0"/>
        <v>42289</v>
      </c>
      <c r="G9" s="12">
        <v>2</v>
      </c>
      <c r="H9" s="12">
        <v>7</v>
      </c>
      <c r="I9" s="15">
        <f t="shared" si="1"/>
        <v>2375.0549999999998</v>
      </c>
      <c r="J9" s="15">
        <v>4750.1099999999997</v>
      </c>
      <c r="K9" s="16" t="s">
        <v>267</v>
      </c>
      <c r="L9" s="11"/>
      <c r="M9" s="11"/>
      <c r="N9" s="17"/>
      <c r="O9" s="17"/>
      <c r="P9" s="17"/>
      <c r="Q9" s="18"/>
    </row>
    <row r="10" spans="2:17" ht="15" customHeight="1" x14ac:dyDescent="0.2">
      <c r="B10" s="75"/>
      <c r="C10" s="76"/>
      <c r="D10" s="45"/>
      <c r="E10" s="43"/>
      <c r="F10" s="44" t="str">
        <f t="shared" si="0"/>
        <v/>
      </c>
      <c r="G10" s="45"/>
      <c r="H10" s="45"/>
      <c r="I10" s="77" t="str">
        <f t="shared" si="1"/>
        <v/>
      </c>
      <c r="J10" s="77"/>
      <c r="K10" s="78"/>
      <c r="L10" s="76"/>
      <c r="M10" s="76"/>
      <c r="N10" s="79"/>
      <c r="O10" s="79"/>
      <c r="P10" s="79"/>
      <c r="Q10" s="80"/>
    </row>
    <row r="11" spans="2:17" ht="15" customHeight="1" x14ac:dyDescent="0.2">
      <c r="B11" s="75"/>
      <c r="C11" s="76"/>
      <c r="D11" s="45"/>
      <c r="E11" s="43"/>
      <c r="F11" s="44" t="str">
        <f t="shared" si="0"/>
        <v/>
      </c>
      <c r="G11" s="45"/>
      <c r="H11" s="45"/>
      <c r="I11" s="77" t="str">
        <f t="shared" si="1"/>
        <v/>
      </c>
      <c r="J11" s="77"/>
      <c r="K11" s="78"/>
      <c r="L11" s="76"/>
      <c r="M11" s="76"/>
      <c r="N11" s="79"/>
      <c r="O11" s="79"/>
      <c r="P11" s="79"/>
      <c r="Q11" s="80"/>
    </row>
    <row r="12" spans="2:17" ht="15" customHeight="1" x14ac:dyDescent="0.2">
      <c r="B12" s="75"/>
      <c r="C12" s="76"/>
      <c r="D12" s="45"/>
      <c r="E12" s="43"/>
      <c r="F12" s="44" t="str">
        <f t="shared" si="0"/>
        <v/>
      </c>
      <c r="G12" s="45"/>
      <c r="H12" s="45"/>
      <c r="I12" s="77" t="str">
        <f t="shared" si="1"/>
        <v/>
      </c>
      <c r="J12" s="77"/>
      <c r="K12" s="78"/>
      <c r="L12" s="76"/>
      <c r="M12" s="76"/>
      <c r="N12" s="79"/>
      <c r="O12" s="79"/>
      <c r="P12" s="79"/>
      <c r="Q12" s="80"/>
    </row>
    <row r="13" spans="2:17" ht="15" customHeight="1" x14ac:dyDescent="0.2">
      <c r="B13" s="75"/>
      <c r="C13" s="76"/>
      <c r="D13" s="45"/>
      <c r="E13" s="43"/>
      <c r="F13" s="44" t="str">
        <f t="shared" si="0"/>
        <v/>
      </c>
      <c r="G13" s="45"/>
      <c r="H13" s="45"/>
      <c r="I13" s="77" t="str">
        <f t="shared" si="1"/>
        <v/>
      </c>
      <c r="J13" s="77"/>
      <c r="K13" s="78"/>
      <c r="L13" s="76"/>
      <c r="M13" s="76"/>
      <c r="N13" s="79"/>
      <c r="O13" s="79"/>
      <c r="P13" s="79"/>
      <c r="Q13" s="80"/>
    </row>
    <row r="14" spans="2:17" ht="15" customHeight="1" x14ac:dyDescent="0.2">
      <c r="B14" s="75"/>
      <c r="C14" s="76"/>
      <c r="D14" s="45"/>
      <c r="E14" s="43"/>
      <c r="F14" s="44" t="str">
        <f t="shared" si="0"/>
        <v/>
      </c>
      <c r="G14" s="45"/>
      <c r="H14" s="45"/>
      <c r="I14" s="77" t="str">
        <f t="shared" si="1"/>
        <v/>
      </c>
      <c r="J14" s="77"/>
      <c r="K14" s="78"/>
      <c r="L14" s="76"/>
      <c r="M14" s="76"/>
      <c r="N14" s="79"/>
      <c r="O14" s="79"/>
      <c r="P14" s="79"/>
      <c r="Q14" s="80"/>
    </row>
    <row r="15" spans="2:17" ht="15" customHeight="1" x14ac:dyDescent="0.2">
      <c r="B15" s="75"/>
      <c r="C15" s="76"/>
      <c r="D15" s="45"/>
      <c r="E15" s="43"/>
      <c r="F15" s="44" t="str">
        <f t="shared" si="0"/>
        <v/>
      </c>
      <c r="G15" s="45"/>
      <c r="H15" s="45"/>
      <c r="I15" s="77" t="str">
        <f t="shared" si="1"/>
        <v/>
      </c>
      <c r="J15" s="77"/>
      <c r="K15" s="78"/>
      <c r="L15" s="76"/>
      <c r="M15" s="76"/>
      <c r="N15" s="79"/>
      <c r="O15" s="79"/>
      <c r="P15" s="79"/>
      <c r="Q15" s="80"/>
    </row>
    <row r="16" spans="2:17" ht="15" customHeight="1" x14ac:dyDescent="0.2">
      <c r="B16" s="75"/>
      <c r="C16" s="76"/>
      <c r="D16" s="45"/>
      <c r="E16" s="43"/>
      <c r="F16" s="44" t="str">
        <f t="shared" si="0"/>
        <v/>
      </c>
      <c r="G16" s="45"/>
      <c r="H16" s="45"/>
      <c r="I16" s="77" t="str">
        <f t="shared" si="1"/>
        <v/>
      </c>
      <c r="J16" s="77"/>
      <c r="K16" s="78"/>
      <c r="L16" s="76"/>
      <c r="M16" s="76"/>
      <c r="N16" s="79"/>
      <c r="O16" s="79"/>
      <c r="P16" s="79"/>
      <c r="Q16" s="80"/>
    </row>
    <row r="17" spans="2:17" ht="15" customHeight="1" x14ac:dyDescent="0.2">
      <c r="B17" s="75"/>
      <c r="C17" s="76"/>
      <c r="D17" s="45"/>
      <c r="E17" s="43"/>
      <c r="F17" s="44" t="str">
        <f t="shared" si="0"/>
        <v/>
      </c>
      <c r="G17" s="45"/>
      <c r="H17" s="45"/>
      <c r="I17" s="77" t="str">
        <f t="shared" si="1"/>
        <v/>
      </c>
      <c r="J17" s="77"/>
      <c r="K17" s="78"/>
      <c r="L17" s="76"/>
      <c r="M17" s="76"/>
      <c r="N17" s="79"/>
      <c r="O17" s="79"/>
      <c r="P17" s="79"/>
      <c r="Q17" s="80"/>
    </row>
    <row r="18" spans="2:17" ht="15" customHeight="1" x14ac:dyDescent="0.2">
      <c r="B18" s="75"/>
      <c r="C18" s="76"/>
      <c r="D18" s="45"/>
      <c r="E18" s="43"/>
      <c r="F18" s="44" t="str">
        <f t="shared" si="0"/>
        <v/>
      </c>
      <c r="G18" s="45"/>
      <c r="H18" s="45"/>
      <c r="I18" s="77" t="str">
        <f t="shared" si="1"/>
        <v/>
      </c>
      <c r="J18" s="77"/>
      <c r="K18" s="78"/>
      <c r="L18" s="76"/>
      <c r="M18" s="76"/>
      <c r="N18" s="79"/>
      <c r="O18" s="79"/>
      <c r="P18" s="79"/>
      <c r="Q18" s="80"/>
    </row>
    <row r="19" spans="2:17" ht="15" customHeight="1" x14ac:dyDescent="0.2">
      <c r="B19" s="75"/>
      <c r="C19" s="76"/>
      <c r="D19" s="45"/>
      <c r="E19" s="43"/>
      <c r="F19" s="44" t="str">
        <f t="shared" si="0"/>
        <v/>
      </c>
      <c r="G19" s="45"/>
      <c r="H19" s="45"/>
      <c r="I19" s="77" t="str">
        <f t="shared" si="1"/>
        <v/>
      </c>
      <c r="J19" s="77"/>
      <c r="K19" s="78"/>
      <c r="L19" s="76"/>
      <c r="M19" s="76"/>
      <c r="N19" s="79"/>
      <c r="O19" s="79"/>
      <c r="P19" s="79"/>
      <c r="Q19" s="80"/>
    </row>
    <row r="20" spans="2:17" ht="15" customHeight="1" x14ac:dyDescent="0.2">
      <c r="B20" s="75"/>
      <c r="C20" s="76"/>
      <c r="D20" s="45"/>
      <c r="E20" s="43"/>
      <c r="F20" s="44" t="str">
        <f t="shared" si="0"/>
        <v/>
      </c>
      <c r="G20" s="45"/>
      <c r="H20" s="45"/>
      <c r="I20" s="77" t="str">
        <f t="shared" si="1"/>
        <v/>
      </c>
      <c r="J20" s="77"/>
      <c r="K20" s="78"/>
      <c r="L20" s="76"/>
      <c r="M20" s="76"/>
      <c r="N20" s="79"/>
      <c r="O20" s="79"/>
      <c r="P20" s="79"/>
      <c r="Q20" s="80"/>
    </row>
    <row r="21" spans="2:17" ht="15" customHeight="1" x14ac:dyDescent="0.2">
      <c r="B21" s="75"/>
      <c r="C21" s="76"/>
      <c r="D21" s="45"/>
      <c r="E21" s="43"/>
      <c r="F21" s="44" t="str">
        <f t="shared" si="0"/>
        <v/>
      </c>
      <c r="G21" s="45"/>
      <c r="H21" s="45"/>
      <c r="I21" s="77" t="str">
        <f t="shared" si="1"/>
        <v/>
      </c>
      <c r="J21" s="77"/>
      <c r="K21" s="78"/>
      <c r="L21" s="76"/>
      <c r="M21" s="76"/>
      <c r="N21" s="79"/>
      <c r="O21" s="79"/>
      <c r="P21" s="79"/>
      <c r="Q21" s="80"/>
    </row>
    <row r="22" spans="2:17" ht="15" customHeight="1" x14ac:dyDescent="0.2">
      <c r="B22" s="75"/>
      <c r="C22" s="76"/>
      <c r="D22" s="45"/>
      <c r="E22" s="43"/>
      <c r="F22" s="44" t="str">
        <f t="shared" si="0"/>
        <v/>
      </c>
      <c r="G22" s="45"/>
      <c r="H22" s="45"/>
      <c r="I22" s="77" t="str">
        <f t="shared" si="1"/>
        <v/>
      </c>
      <c r="J22" s="77"/>
      <c r="K22" s="78"/>
      <c r="L22" s="76"/>
      <c r="M22" s="76"/>
      <c r="N22" s="79"/>
      <c r="O22" s="79"/>
      <c r="P22" s="79"/>
      <c r="Q22" s="80"/>
    </row>
    <row r="23" spans="2:17" ht="15" customHeight="1" x14ac:dyDescent="0.2">
      <c r="B23" s="75"/>
      <c r="C23" s="76"/>
      <c r="D23" s="45"/>
      <c r="E23" s="43"/>
      <c r="F23" s="44" t="str">
        <f t="shared" si="0"/>
        <v/>
      </c>
      <c r="G23" s="45"/>
      <c r="H23" s="45"/>
      <c r="I23" s="77" t="str">
        <f t="shared" si="1"/>
        <v/>
      </c>
      <c r="J23" s="77"/>
      <c r="K23" s="78"/>
      <c r="L23" s="76"/>
      <c r="M23" s="76"/>
      <c r="N23" s="79"/>
      <c r="O23" s="79"/>
      <c r="P23" s="79"/>
      <c r="Q23" s="80"/>
    </row>
    <row r="24" spans="2:17" ht="15" customHeight="1" x14ac:dyDescent="0.2">
      <c r="B24" s="75"/>
      <c r="C24" s="76"/>
      <c r="D24" s="45"/>
      <c r="E24" s="43"/>
      <c r="F24" s="44" t="str">
        <f t="shared" si="0"/>
        <v/>
      </c>
      <c r="G24" s="45"/>
      <c r="H24" s="45"/>
      <c r="I24" s="77" t="str">
        <f t="shared" si="1"/>
        <v/>
      </c>
      <c r="J24" s="77"/>
      <c r="K24" s="78"/>
      <c r="L24" s="76"/>
      <c r="M24" s="76"/>
      <c r="N24" s="79"/>
      <c r="O24" s="79"/>
      <c r="P24" s="79"/>
      <c r="Q24" s="80"/>
    </row>
    <row r="25" spans="2:17" ht="15" customHeight="1" x14ac:dyDescent="0.2">
      <c r="B25" s="75"/>
      <c r="C25" s="76"/>
      <c r="D25" s="45"/>
      <c r="E25" s="43"/>
      <c r="F25" s="44" t="str">
        <f t="shared" si="0"/>
        <v/>
      </c>
      <c r="G25" s="45"/>
      <c r="H25" s="45"/>
      <c r="I25" s="77" t="str">
        <f t="shared" si="1"/>
        <v/>
      </c>
      <c r="J25" s="77"/>
      <c r="K25" s="78"/>
      <c r="L25" s="76"/>
      <c r="M25" s="76"/>
      <c r="N25" s="79"/>
      <c r="O25" s="79"/>
      <c r="P25" s="79"/>
      <c r="Q25" s="80"/>
    </row>
    <row r="26" spans="2:17" ht="15" customHeight="1" x14ac:dyDescent="0.2">
      <c r="B26" s="75"/>
      <c r="C26" s="76"/>
      <c r="D26" s="45"/>
      <c r="E26" s="43"/>
      <c r="F26" s="44" t="str">
        <f t="shared" si="0"/>
        <v/>
      </c>
      <c r="G26" s="45"/>
      <c r="H26" s="45"/>
      <c r="I26" s="77" t="str">
        <f t="shared" si="1"/>
        <v/>
      </c>
      <c r="J26" s="77"/>
      <c r="K26" s="78"/>
      <c r="L26" s="76"/>
      <c r="M26" s="76"/>
      <c r="N26" s="79"/>
      <c r="O26" s="79"/>
      <c r="P26" s="79"/>
      <c r="Q26" s="80"/>
    </row>
    <row r="27" spans="2:17" ht="15" customHeight="1" x14ac:dyDescent="0.2">
      <c r="B27" s="75"/>
      <c r="C27" s="76"/>
      <c r="D27" s="45"/>
      <c r="E27" s="43"/>
      <c r="F27" s="44" t="str">
        <f t="shared" si="0"/>
        <v/>
      </c>
      <c r="G27" s="45"/>
      <c r="H27" s="45"/>
      <c r="I27" s="77" t="str">
        <f t="shared" si="1"/>
        <v/>
      </c>
      <c r="J27" s="77"/>
      <c r="K27" s="78"/>
      <c r="L27" s="76"/>
      <c r="M27" s="76"/>
      <c r="N27" s="79"/>
      <c r="O27" s="79"/>
      <c r="P27" s="79"/>
      <c r="Q27" s="80"/>
    </row>
    <row r="28" spans="2:17" ht="15" customHeight="1" x14ac:dyDescent="0.2">
      <c r="B28" s="75"/>
      <c r="C28" s="76"/>
      <c r="D28" s="45"/>
      <c r="E28" s="43"/>
      <c r="F28" s="44" t="str">
        <f t="shared" si="0"/>
        <v/>
      </c>
      <c r="G28" s="45"/>
      <c r="H28" s="45"/>
      <c r="I28" s="77" t="str">
        <f t="shared" si="1"/>
        <v/>
      </c>
      <c r="J28" s="77"/>
      <c r="K28" s="78"/>
      <c r="L28" s="76"/>
      <c r="M28" s="76"/>
      <c r="N28" s="79"/>
      <c r="O28" s="79"/>
      <c r="P28" s="79"/>
      <c r="Q28" s="80"/>
    </row>
    <row r="29" spans="2:17" ht="15" customHeight="1" x14ac:dyDescent="0.2">
      <c r="B29" s="75"/>
      <c r="C29" s="76"/>
      <c r="D29" s="45"/>
      <c r="E29" s="43"/>
      <c r="F29" s="44" t="str">
        <f t="shared" si="0"/>
        <v/>
      </c>
      <c r="G29" s="45"/>
      <c r="H29" s="45"/>
      <c r="I29" s="77" t="str">
        <f t="shared" si="1"/>
        <v/>
      </c>
      <c r="J29" s="77"/>
      <c r="K29" s="78"/>
      <c r="L29" s="76"/>
      <c r="M29" s="76"/>
      <c r="N29" s="79"/>
      <c r="O29" s="79"/>
      <c r="P29" s="79"/>
      <c r="Q29" s="80"/>
    </row>
    <row r="30" spans="2:17" ht="15" customHeight="1" x14ac:dyDescent="0.2">
      <c r="B30" s="75"/>
      <c r="C30" s="76"/>
      <c r="D30" s="45"/>
      <c r="E30" s="43"/>
      <c r="F30" s="44" t="str">
        <f t="shared" si="0"/>
        <v/>
      </c>
      <c r="G30" s="45"/>
      <c r="H30" s="45"/>
      <c r="I30" s="77" t="str">
        <f t="shared" si="1"/>
        <v/>
      </c>
      <c r="J30" s="77"/>
      <c r="K30" s="78"/>
      <c r="L30" s="76"/>
      <c r="M30" s="76"/>
      <c r="N30" s="79"/>
      <c r="O30" s="79"/>
      <c r="P30" s="79"/>
      <c r="Q30" s="80"/>
    </row>
    <row r="31" spans="2:17" x14ac:dyDescent="0.2">
      <c r="B31" s="234"/>
      <c r="C31" s="115"/>
      <c r="D31" s="235"/>
      <c r="E31" s="236"/>
      <c r="F31" s="31" t="str">
        <f t="shared" si="0"/>
        <v/>
      </c>
      <c r="G31" s="235"/>
      <c r="H31" s="235"/>
      <c r="I31" s="32" t="str">
        <f t="shared" si="1"/>
        <v/>
      </c>
      <c r="J31" s="32"/>
      <c r="K31" s="229"/>
      <c r="L31" s="115"/>
      <c r="M31" s="115"/>
      <c r="N31" s="237"/>
      <c r="O31" s="237"/>
      <c r="P31" s="237"/>
      <c r="Q31" s="238"/>
    </row>
    <row r="32" spans="2:17" ht="13.5" thickBot="1" x14ac:dyDescent="0.25">
      <c r="I32" s="36" t="s">
        <v>8</v>
      </c>
      <c r="J32" s="81">
        <f>SUM(J3:J31)</f>
        <v>29750.329999999998</v>
      </c>
    </row>
  </sheetData>
  <dataValidations count="1">
    <dataValidation type="list" allowBlank="1" showInputMessage="1" showErrorMessage="1" sqref="H3:H31" xr:uid="{00000000-0002-0000-0200-000000000000}">
      <formula1>"1, 7, 28, 30"</formula1>
    </dataValidation>
  </dataValidations>
  <printOptions horizontalCentered="1"/>
  <pageMargins left="0.5" right="0.5" top="0.75" bottom="0.75" header="0.5" footer="0.5"/>
  <pageSetup scale="43" fitToHeight="0" orientation="landscape" horizontalDpi="1200" verticalDpi="1200" r:id="rId1"/>
  <headerFooter alignWithMargins="0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1">
    <pageSetUpPr fitToPage="1"/>
  </sheetPr>
  <dimension ref="B2:Q31"/>
  <sheetViews>
    <sheetView workbookViewId="0">
      <selection activeCell="D26" sqref="D2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3.5703125" style="54" bestFit="1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268</v>
      </c>
      <c r="C3" s="59" t="s">
        <v>269</v>
      </c>
      <c r="D3" s="60" t="s">
        <v>270</v>
      </c>
      <c r="E3" s="13">
        <v>41661</v>
      </c>
      <c r="F3" s="14">
        <f t="shared" ref="F3:F30" si="0">IF(E3&lt;&gt;"",E3+(G3*H3),"")</f>
        <v>41969</v>
      </c>
      <c r="G3" s="12">
        <v>11</v>
      </c>
      <c r="H3" s="12">
        <v>28</v>
      </c>
      <c r="I3" s="61">
        <f t="shared" ref="I3:I30" si="1">IF(G3&lt;&gt;"",(J3/G3),"")</f>
        <v>510.99727272727273</v>
      </c>
      <c r="J3" s="61">
        <v>5620.97</v>
      </c>
      <c r="K3" s="62" t="s">
        <v>271</v>
      </c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16</v>
      </c>
      <c r="C4" s="59" t="s">
        <v>272</v>
      </c>
      <c r="D4" s="60" t="s">
        <v>273</v>
      </c>
      <c r="E4" s="13">
        <v>41676</v>
      </c>
      <c r="F4" s="14">
        <f t="shared" si="0"/>
        <v>41956</v>
      </c>
      <c r="G4" s="12">
        <v>10</v>
      </c>
      <c r="H4" s="12">
        <v>28</v>
      </c>
      <c r="I4" s="61">
        <f t="shared" si="1"/>
        <v>165.8</v>
      </c>
      <c r="J4" s="61">
        <v>1658</v>
      </c>
      <c r="K4" s="62" t="s">
        <v>274</v>
      </c>
      <c r="L4" s="59"/>
      <c r="M4" s="59"/>
      <c r="N4" s="63"/>
      <c r="O4" s="63"/>
      <c r="P4" s="63"/>
      <c r="Q4" s="64"/>
    </row>
    <row r="5" spans="2:17" s="65" customFormat="1" ht="15" customHeight="1" x14ac:dyDescent="0.2">
      <c r="B5" s="58" t="s">
        <v>275</v>
      </c>
      <c r="C5" s="59" t="s">
        <v>276</v>
      </c>
      <c r="D5" s="60" t="s">
        <v>277</v>
      </c>
      <c r="E5" s="13">
        <v>41690</v>
      </c>
      <c r="F5" s="14">
        <f t="shared" si="0"/>
        <v>41718</v>
      </c>
      <c r="G5" s="12">
        <v>1</v>
      </c>
      <c r="H5" s="12">
        <v>28</v>
      </c>
      <c r="I5" s="61">
        <f t="shared" si="1"/>
        <v>3604</v>
      </c>
      <c r="J5" s="61">
        <v>3604</v>
      </c>
      <c r="K5" s="62" t="s">
        <v>278</v>
      </c>
      <c r="L5" s="59" t="s">
        <v>279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16</v>
      </c>
      <c r="C6" s="59" t="s">
        <v>280</v>
      </c>
      <c r="D6" s="60" t="s">
        <v>281</v>
      </c>
      <c r="E6" s="13">
        <v>41753</v>
      </c>
      <c r="F6" s="14">
        <f t="shared" si="0"/>
        <v>41837</v>
      </c>
      <c r="G6" s="12">
        <v>3</v>
      </c>
      <c r="H6" s="12">
        <v>28</v>
      </c>
      <c r="I6" s="61">
        <f t="shared" si="1"/>
        <v>289.0266666666667</v>
      </c>
      <c r="J6" s="61">
        <v>867.08</v>
      </c>
      <c r="K6" s="62" t="s">
        <v>274</v>
      </c>
      <c r="L6" s="59"/>
      <c r="M6" s="82" t="s">
        <v>282</v>
      </c>
      <c r="N6" s="63"/>
      <c r="O6" s="63"/>
      <c r="P6" s="63" t="s">
        <v>283</v>
      </c>
      <c r="Q6" s="64"/>
    </row>
    <row r="7" spans="2:17" s="65" customFormat="1" ht="15" customHeight="1" x14ac:dyDescent="0.2">
      <c r="B7" s="58" t="s">
        <v>284</v>
      </c>
      <c r="C7" s="59" t="s">
        <v>285</v>
      </c>
      <c r="D7" s="60" t="s">
        <v>286</v>
      </c>
      <c r="E7" s="13">
        <v>41792</v>
      </c>
      <c r="F7" s="14">
        <f t="shared" si="0"/>
        <v>41820</v>
      </c>
      <c r="G7" s="12">
        <v>1</v>
      </c>
      <c r="H7" s="12">
        <v>28</v>
      </c>
      <c r="I7" s="61">
        <f t="shared" si="1"/>
        <v>2278.9899999999998</v>
      </c>
      <c r="J7" s="61">
        <v>2278.9899999999998</v>
      </c>
      <c r="K7" s="62" t="s">
        <v>287</v>
      </c>
      <c r="L7" s="59"/>
      <c r="M7" s="59"/>
      <c r="N7" s="63"/>
      <c r="O7" s="63"/>
      <c r="P7" s="63"/>
      <c r="Q7" s="64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14029.04</v>
      </c>
    </row>
  </sheetData>
  <sheetProtection password="C739" sheet="1"/>
  <dataValidations count="1">
    <dataValidation type="list" allowBlank="1" showInputMessage="1" showErrorMessage="1" sqref="H3:H30" xr:uid="{00000000-0002-0000-03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2">
    <pageSetUpPr fitToPage="1"/>
  </sheetPr>
  <dimension ref="B2:Q31"/>
  <sheetViews>
    <sheetView workbookViewId="0">
      <selection activeCell="D26" sqref="D2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122</v>
      </c>
      <c r="C3" s="59" t="s">
        <v>288</v>
      </c>
      <c r="D3" s="60" t="s">
        <v>289</v>
      </c>
      <c r="E3" s="13">
        <v>41837</v>
      </c>
      <c r="F3" s="14">
        <f t="shared" ref="F3:F30" si="0">IF(E3&lt;&gt;"",E3+(G3*H3),"")</f>
        <v>41893</v>
      </c>
      <c r="G3" s="12">
        <v>2</v>
      </c>
      <c r="H3" s="12">
        <v>28</v>
      </c>
      <c r="I3" s="61">
        <f t="shared" ref="I3:I30" si="1">IF(G3&lt;&gt;"",(J3/G3),"")</f>
        <v>350</v>
      </c>
      <c r="J3" s="61">
        <v>700</v>
      </c>
      <c r="K3" s="62" t="s">
        <v>290</v>
      </c>
      <c r="L3" s="59" t="s">
        <v>291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201</v>
      </c>
      <c r="C4" s="59" t="s">
        <v>292</v>
      </c>
      <c r="D4" s="60" t="s">
        <v>289</v>
      </c>
      <c r="E4" s="13">
        <v>41837</v>
      </c>
      <c r="F4" s="14">
        <f>IF(E4&lt;&gt;"",E4+(G4*H4),"")</f>
        <v>41893</v>
      </c>
      <c r="G4" s="12">
        <v>2</v>
      </c>
      <c r="H4" s="12">
        <v>28</v>
      </c>
      <c r="I4" s="61">
        <f t="shared" si="1"/>
        <v>650</v>
      </c>
      <c r="J4" s="61">
        <v>1300</v>
      </c>
      <c r="K4" s="62" t="s">
        <v>293</v>
      </c>
      <c r="L4" s="59" t="s">
        <v>294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295</v>
      </c>
      <c r="C5" s="59" t="s">
        <v>296</v>
      </c>
      <c r="D5" s="60" t="s">
        <v>297</v>
      </c>
      <c r="E5" s="13">
        <v>41892</v>
      </c>
      <c r="F5" s="14">
        <f t="shared" si="0"/>
        <v>41920</v>
      </c>
      <c r="G5" s="12">
        <v>1</v>
      </c>
      <c r="H5" s="12">
        <v>28</v>
      </c>
      <c r="I5" s="61">
        <f t="shared" si="1"/>
        <v>2054.21</v>
      </c>
      <c r="J5" s="61">
        <v>2054.21</v>
      </c>
      <c r="K5" s="62" t="s">
        <v>293</v>
      </c>
      <c r="L5" s="59" t="s">
        <v>298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122</v>
      </c>
      <c r="C6" s="59" t="s">
        <v>299</v>
      </c>
      <c r="D6" s="60" t="s">
        <v>300</v>
      </c>
      <c r="E6" s="13">
        <v>42108</v>
      </c>
      <c r="F6" s="14">
        <f t="shared" si="0"/>
        <v>42136</v>
      </c>
      <c r="G6" s="12">
        <v>1</v>
      </c>
      <c r="H6" s="12">
        <v>28</v>
      </c>
      <c r="I6" s="61">
        <f t="shared" si="1"/>
        <v>765.35</v>
      </c>
      <c r="J6" s="61">
        <v>765.35</v>
      </c>
      <c r="K6" s="62" t="s">
        <v>301</v>
      </c>
      <c r="L6" s="59" t="s">
        <v>302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122</v>
      </c>
      <c r="C7" s="59" t="s">
        <v>303</v>
      </c>
      <c r="D7" s="60" t="s">
        <v>304</v>
      </c>
      <c r="E7" s="13">
        <v>42108</v>
      </c>
      <c r="F7" s="14">
        <f>IF(E7&lt;&gt;"",E7+(G7*H7),"")</f>
        <v>42136</v>
      </c>
      <c r="G7" s="12">
        <v>1</v>
      </c>
      <c r="H7" s="12">
        <v>28</v>
      </c>
      <c r="I7" s="61">
        <f t="shared" si="1"/>
        <v>415.55</v>
      </c>
      <c r="J7" s="61">
        <v>415.55</v>
      </c>
      <c r="K7" s="62" t="s">
        <v>301</v>
      </c>
      <c r="L7" s="59" t="s">
        <v>305</v>
      </c>
      <c r="M7" s="59"/>
      <c r="N7" s="63"/>
      <c r="O7" s="63"/>
      <c r="P7" s="63"/>
      <c r="Q7" s="64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5235.1100000000006</v>
      </c>
    </row>
  </sheetData>
  <sheetProtection password="C739" sheet="1"/>
  <dataValidations count="1">
    <dataValidation type="list" allowBlank="1" showInputMessage="1" showErrorMessage="1" sqref="H3:H30" xr:uid="{00000000-0002-0000-04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02">
    <pageSetUpPr fitToPage="1"/>
  </sheetPr>
  <dimension ref="B2:Q29"/>
  <sheetViews>
    <sheetView workbookViewId="0">
      <selection activeCell="D26" sqref="D2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5.42578125" style="54" bestFit="1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41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306</v>
      </c>
      <c r="C3" s="59"/>
      <c r="D3" s="60" t="s">
        <v>307</v>
      </c>
      <c r="E3" s="13">
        <v>41912</v>
      </c>
      <c r="F3" s="14">
        <f t="shared" ref="F3:F28" si="0">IF(E3&lt;&gt;"",E3+(G3*H3),"")</f>
        <v>41968</v>
      </c>
      <c r="G3" s="12">
        <v>2</v>
      </c>
      <c r="H3" s="12">
        <v>28</v>
      </c>
      <c r="I3" s="61">
        <f t="shared" ref="I3:I28" si="1">IF(G3&lt;&gt;"",(J3/G3),"")</f>
        <v>1674.8</v>
      </c>
      <c r="J3" s="61">
        <v>3349.6</v>
      </c>
      <c r="K3" s="62" t="s">
        <v>308</v>
      </c>
      <c r="L3" s="59" t="s">
        <v>309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44</v>
      </c>
      <c r="C4" s="59"/>
      <c r="D4" s="60" t="s">
        <v>310</v>
      </c>
      <c r="E4" s="13">
        <v>41960</v>
      </c>
      <c r="F4" s="14">
        <f t="shared" si="0"/>
        <v>41988</v>
      </c>
      <c r="G4" s="12">
        <v>1</v>
      </c>
      <c r="H4" s="12">
        <v>28</v>
      </c>
      <c r="I4" s="61">
        <f t="shared" si="1"/>
        <v>1600.6</v>
      </c>
      <c r="J4" s="61">
        <v>1600.6</v>
      </c>
      <c r="K4" s="62" t="s">
        <v>311</v>
      </c>
      <c r="L4" s="59" t="s">
        <v>312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313</v>
      </c>
      <c r="C5" s="59" t="s">
        <v>314</v>
      </c>
      <c r="D5" s="60" t="s">
        <v>315</v>
      </c>
      <c r="E5" s="13">
        <v>42114</v>
      </c>
      <c r="F5" s="14">
        <f t="shared" si="0"/>
        <v>42282</v>
      </c>
      <c r="G5" s="12">
        <v>6</v>
      </c>
      <c r="H5" s="12">
        <v>28</v>
      </c>
      <c r="I5" s="61">
        <f t="shared" si="1"/>
        <v>647.74833333333333</v>
      </c>
      <c r="J5" s="61">
        <v>3886.49</v>
      </c>
      <c r="K5" s="62" t="s">
        <v>316</v>
      </c>
      <c r="L5" s="59" t="s">
        <v>20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317</v>
      </c>
      <c r="C6" s="59" t="s">
        <v>318</v>
      </c>
      <c r="D6" s="60" t="s">
        <v>319</v>
      </c>
      <c r="E6" s="13">
        <v>42137</v>
      </c>
      <c r="F6" s="14">
        <f t="shared" si="0"/>
        <v>42144</v>
      </c>
      <c r="G6" s="12">
        <v>1</v>
      </c>
      <c r="H6" s="12">
        <v>7</v>
      </c>
      <c r="I6" s="61">
        <f t="shared" si="1"/>
        <v>874.5</v>
      </c>
      <c r="J6" s="61">
        <v>874.5</v>
      </c>
      <c r="K6" s="62" t="s">
        <v>320</v>
      </c>
      <c r="L6" s="59" t="s">
        <v>312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234</v>
      </c>
      <c r="C7" s="59"/>
      <c r="D7" s="60" t="s">
        <v>321</v>
      </c>
      <c r="E7" s="13">
        <v>42153</v>
      </c>
      <c r="F7" s="14">
        <f t="shared" si="0"/>
        <v>42181</v>
      </c>
      <c r="G7" s="12">
        <v>1</v>
      </c>
      <c r="H7" s="12">
        <v>28</v>
      </c>
      <c r="I7" s="61">
        <f t="shared" si="1"/>
        <v>298.70999999999998</v>
      </c>
      <c r="J7" s="61">
        <v>298.70999999999998</v>
      </c>
      <c r="K7" s="62" t="s">
        <v>322</v>
      </c>
      <c r="L7" s="59" t="s">
        <v>323</v>
      </c>
      <c r="M7" s="59"/>
      <c r="N7" s="63"/>
      <c r="O7" s="63"/>
      <c r="P7" s="63"/>
      <c r="Q7" s="64"/>
    </row>
    <row r="8" spans="2:17" s="65" customFormat="1" ht="15" customHeight="1" x14ac:dyDescent="0.2">
      <c r="B8" s="58" t="s">
        <v>275</v>
      </c>
      <c r="C8" s="59" t="s">
        <v>324</v>
      </c>
      <c r="D8" s="60" t="s">
        <v>325</v>
      </c>
      <c r="E8" s="13">
        <v>42163</v>
      </c>
      <c r="F8" s="14">
        <f t="shared" si="0"/>
        <v>42191</v>
      </c>
      <c r="G8" s="12">
        <v>1</v>
      </c>
      <c r="H8" s="12">
        <v>28</v>
      </c>
      <c r="I8" s="61">
        <f t="shared" si="1"/>
        <v>1758.38</v>
      </c>
      <c r="J8" s="61">
        <v>1758.38</v>
      </c>
      <c r="K8" s="62" t="s">
        <v>326</v>
      </c>
      <c r="L8" s="59" t="s">
        <v>327</v>
      </c>
      <c r="M8" s="59"/>
      <c r="N8" s="63"/>
      <c r="O8" s="63"/>
      <c r="P8" s="63"/>
      <c r="Q8" s="64"/>
    </row>
    <row r="9" spans="2:17" s="65" customFormat="1" ht="15" customHeight="1" x14ac:dyDescent="0.2">
      <c r="B9" s="58" t="s">
        <v>328</v>
      </c>
      <c r="C9" s="59" t="s">
        <v>329</v>
      </c>
      <c r="D9" s="60" t="s">
        <v>330</v>
      </c>
      <c r="E9" s="13">
        <v>42173</v>
      </c>
      <c r="F9" s="14">
        <f t="shared" si="0"/>
        <v>42229</v>
      </c>
      <c r="G9" s="12">
        <v>2</v>
      </c>
      <c r="H9" s="12">
        <v>28</v>
      </c>
      <c r="I9" s="61">
        <f t="shared" si="1"/>
        <v>297.73500000000001</v>
      </c>
      <c r="J9" s="61">
        <v>595.47</v>
      </c>
      <c r="K9" s="62" t="s">
        <v>331</v>
      </c>
      <c r="L9" s="59"/>
      <c r="M9" s="59"/>
      <c r="N9" s="63"/>
      <c r="O9" s="63"/>
      <c r="P9" s="63"/>
      <c r="Q9" s="64"/>
    </row>
    <row r="10" spans="2:17" s="65" customFormat="1" ht="15" customHeight="1" x14ac:dyDescent="0.2">
      <c r="B10" s="58" t="s">
        <v>44</v>
      </c>
      <c r="C10" s="59" t="s">
        <v>332</v>
      </c>
      <c r="D10" s="60" t="s">
        <v>333</v>
      </c>
      <c r="E10" s="13">
        <v>42198</v>
      </c>
      <c r="F10" s="14">
        <f t="shared" si="0"/>
        <v>42254</v>
      </c>
      <c r="G10" s="12">
        <v>2</v>
      </c>
      <c r="H10" s="12">
        <v>28</v>
      </c>
      <c r="I10" s="61">
        <f t="shared" si="1"/>
        <v>1653.6</v>
      </c>
      <c r="J10" s="61">
        <v>3307.2</v>
      </c>
      <c r="K10" s="62" t="s">
        <v>334</v>
      </c>
      <c r="L10" s="59"/>
      <c r="M10" s="59"/>
      <c r="N10" s="63"/>
      <c r="O10" s="63"/>
      <c r="P10" s="63"/>
      <c r="Q10" s="64"/>
    </row>
    <row r="11" spans="2:17" s="65" customFormat="1" ht="15" customHeight="1" x14ac:dyDescent="0.2">
      <c r="B11" s="58" t="s">
        <v>328</v>
      </c>
      <c r="C11" s="59" t="s">
        <v>335</v>
      </c>
      <c r="D11" s="60" t="s">
        <v>336</v>
      </c>
      <c r="E11" s="13">
        <v>42205</v>
      </c>
      <c r="F11" s="14">
        <f t="shared" si="0"/>
        <v>42261</v>
      </c>
      <c r="G11" s="12">
        <v>2</v>
      </c>
      <c r="H11" s="12">
        <v>28</v>
      </c>
      <c r="I11" s="61">
        <f t="shared" si="1"/>
        <v>297.73500000000001</v>
      </c>
      <c r="J11" s="61">
        <v>595.47</v>
      </c>
      <c r="K11" s="62" t="s">
        <v>331</v>
      </c>
      <c r="L11" s="59"/>
      <c r="M11" s="59"/>
      <c r="N11" s="63"/>
      <c r="O11" s="63"/>
      <c r="P11" s="63"/>
      <c r="Q11" s="64"/>
    </row>
    <row r="12" spans="2:17" s="65" customFormat="1" ht="15" customHeight="1" x14ac:dyDescent="0.2">
      <c r="B12" s="58" t="s">
        <v>275</v>
      </c>
      <c r="C12" s="59" t="s">
        <v>337</v>
      </c>
      <c r="D12" s="60" t="s">
        <v>338</v>
      </c>
      <c r="E12" s="13">
        <v>42205</v>
      </c>
      <c r="F12" s="14">
        <f t="shared" si="0"/>
        <v>42212</v>
      </c>
      <c r="G12" s="12">
        <v>1</v>
      </c>
      <c r="H12" s="12">
        <v>7</v>
      </c>
      <c r="I12" s="61">
        <f t="shared" si="1"/>
        <v>969</v>
      </c>
      <c r="J12" s="61">
        <v>969</v>
      </c>
      <c r="K12" s="62" t="s">
        <v>339</v>
      </c>
      <c r="L12" s="59" t="s">
        <v>340</v>
      </c>
      <c r="M12" s="59"/>
      <c r="N12" s="63"/>
      <c r="O12" s="63"/>
      <c r="P12" s="63"/>
      <c r="Q12" s="64"/>
    </row>
    <row r="13" spans="2:17" s="65" customFormat="1" ht="15" customHeight="1" x14ac:dyDescent="0.2">
      <c r="B13" s="58" t="s">
        <v>341</v>
      </c>
      <c r="C13" s="59" t="s">
        <v>342</v>
      </c>
      <c r="D13" s="60" t="s">
        <v>343</v>
      </c>
      <c r="E13" s="13">
        <v>42216</v>
      </c>
      <c r="F13" s="14">
        <f t="shared" si="0"/>
        <v>42272</v>
      </c>
      <c r="G13" s="12">
        <v>2</v>
      </c>
      <c r="H13" s="12">
        <v>28</v>
      </c>
      <c r="I13" s="61">
        <f t="shared" si="1"/>
        <v>1377.0350000000001</v>
      </c>
      <c r="J13" s="61">
        <v>2754.07</v>
      </c>
      <c r="K13" s="62" t="s">
        <v>344</v>
      </c>
      <c r="L13" s="59"/>
      <c r="M13" s="59"/>
      <c r="N13" s="63"/>
      <c r="O13" s="63"/>
      <c r="P13" s="63"/>
      <c r="Q13" s="64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x14ac:dyDescent="0.2">
      <c r="B28" s="230"/>
      <c r="C28" s="233"/>
      <c r="D28" s="231"/>
      <c r="E28" s="236"/>
      <c r="F28" s="31" t="str">
        <f t="shared" si="0"/>
        <v/>
      </c>
      <c r="G28" s="235"/>
      <c r="H28" s="235"/>
      <c r="I28" s="51" t="str">
        <f t="shared" si="1"/>
        <v/>
      </c>
      <c r="J28" s="52"/>
      <c r="K28" s="239"/>
      <c r="L28" s="233"/>
      <c r="M28" s="233"/>
      <c r="N28" s="240"/>
      <c r="O28" s="240"/>
      <c r="P28" s="240"/>
      <c r="Q28" s="241"/>
    </row>
    <row r="29" spans="2:17" ht="13.5" thickBot="1" x14ac:dyDescent="0.25">
      <c r="I29" s="36" t="s">
        <v>8</v>
      </c>
      <c r="J29" s="56">
        <f>SUM(J3:J28)</f>
        <v>19989.489999999998</v>
      </c>
    </row>
  </sheetData>
  <sheetProtection password="C739" sheet="1"/>
  <dataValidations count="1">
    <dataValidation type="list" allowBlank="1" showInputMessage="1" showErrorMessage="1" sqref="H3:H28" xr:uid="{00000000-0002-0000-0500-000000000000}">
      <formula1>"1, 7, 28, 30"</formula1>
    </dataValidation>
  </dataValidations>
  <printOptions horizontalCentered="1"/>
  <pageMargins left="0.5" right="0.5" top="0.75" bottom="0.75" header="0.5" footer="0.5"/>
  <pageSetup scale="45" fitToHeight="0" orientation="landscape" horizontalDpi="1200" verticalDpi="1200" r:id="rId1"/>
  <headerFooter alignWithMargins="0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3">
    <pageSetUpPr fitToPage="1"/>
  </sheetPr>
  <dimension ref="B2:Q45"/>
  <sheetViews>
    <sheetView topLeftCell="A14" workbookViewId="0">
      <selection activeCell="D26" sqref="D26"/>
    </sheetView>
  </sheetViews>
  <sheetFormatPr defaultColWidth="9.140625" defaultRowHeight="12.75" x14ac:dyDescent="0.2"/>
  <cols>
    <col min="1" max="1" width="1.7109375" style="30" customWidth="1"/>
    <col min="2" max="2" width="26.7109375" style="33" bestFit="1" customWidth="1"/>
    <col min="3" max="3" width="14.5703125" style="33" bestFit="1" customWidth="1"/>
    <col min="4" max="4" width="14.7109375" style="34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2.5703125" style="39" bestFit="1" customWidth="1"/>
    <col min="11" max="11" width="57.42578125" style="30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30" customWidth="1"/>
    <col min="19" max="16384" width="9.140625" style="3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19" customFormat="1" ht="15" customHeight="1" x14ac:dyDescent="0.2">
      <c r="B3" s="10" t="s">
        <v>328</v>
      </c>
      <c r="C3" s="11" t="s">
        <v>345</v>
      </c>
      <c r="D3" s="12" t="s">
        <v>346</v>
      </c>
      <c r="E3" s="13">
        <v>41926</v>
      </c>
      <c r="F3" s="14">
        <f t="shared" ref="F3:F44" si="0">IF(E3&lt;&gt;"",E3+(G3*H3),"")</f>
        <v>42262</v>
      </c>
      <c r="G3" s="12">
        <v>12</v>
      </c>
      <c r="H3" s="12">
        <v>28</v>
      </c>
      <c r="I3" s="15">
        <f t="shared" ref="I3:I44" si="1">IF(G3&lt;&gt;"",(J3/G3),"")</f>
        <v>183.38750000000002</v>
      </c>
      <c r="J3" s="15">
        <v>2200.65</v>
      </c>
      <c r="K3" s="16" t="s">
        <v>347</v>
      </c>
      <c r="L3" s="11" t="s">
        <v>20</v>
      </c>
      <c r="M3" s="11"/>
      <c r="N3" s="17"/>
      <c r="O3" s="17"/>
      <c r="P3" s="17"/>
      <c r="Q3" s="18"/>
    </row>
    <row r="4" spans="2:17" s="19" customFormat="1" ht="15" customHeight="1" x14ac:dyDescent="0.2">
      <c r="B4" s="10" t="s">
        <v>328</v>
      </c>
      <c r="C4" s="11" t="s">
        <v>348</v>
      </c>
      <c r="D4" s="12" t="s">
        <v>349</v>
      </c>
      <c r="E4" s="13">
        <v>41926</v>
      </c>
      <c r="F4" s="14">
        <f>IF(E4&lt;&gt;"",E4+(G4*H4),"")</f>
        <v>42262</v>
      </c>
      <c r="G4" s="12">
        <v>12</v>
      </c>
      <c r="H4" s="12">
        <v>28</v>
      </c>
      <c r="I4" s="15">
        <f t="shared" si="1"/>
        <v>183.38750000000002</v>
      </c>
      <c r="J4" s="15">
        <v>2200.65</v>
      </c>
      <c r="K4" s="16" t="s">
        <v>347</v>
      </c>
      <c r="L4" s="11" t="s">
        <v>20</v>
      </c>
      <c r="M4" s="11"/>
      <c r="N4" s="17"/>
      <c r="O4" s="17"/>
      <c r="P4" s="17"/>
      <c r="Q4" s="18"/>
    </row>
    <row r="5" spans="2:17" s="19" customFormat="1" ht="15" customHeight="1" x14ac:dyDescent="0.2">
      <c r="B5" s="10" t="s">
        <v>350</v>
      </c>
      <c r="C5" s="11" t="s">
        <v>351</v>
      </c>
      <c r="D5" s="12" t="s">
        <v>352</v>
      </c>
      <c r="E5" s="13">
        <v>41943</v>
      </c>
      <c r="F5" s="14">
        <f t="shared" si="0"/>
        <v>42279</v>
      </c>
      <c r="G5" s="12">
        <v>12</v>
      </c>
      <c r="H5" s="12">
        <v>28</v>
      </c>
      <c r="I5" s="15">
        <f t="shared" si="1"/>
        <v>393.08333333333331</v>
      </c>
      <c r="J5" s="15">
        <v>4717</v>
      </c>
      <c r="K5" s="16" t="s">
        <v>353</v>
      </c>
      <c r="L5" s="11" t="s">
        <v>354</v>
      </c>
      <c r="M5" s="11"/>
      <c r="N5" s="17"/>
      <c r="O5" s="17"/>
      <c r="P5" s="17"/>
      <c r="Q5" s="18"/>
    </row>
    <row r="6" spans="2:17" s="19" customFormat="1" ht="15" customHeight="1" x14ac:dyDescent="0.2">
      <c r="B6" s="10" t="s">
        <v>355</v>
      </c>
      <c r="C6" s="11" t="s">
        <v>356</v>
      </c>
      <c r="D6" s="12" t="s">
        <v>357</v>
      </c>
      <c r="E6" s="13">
        <v>41942</v>
      </c>
      <c r="F6" s="14">
        <f t="shared" si="0"/>
        <v>42278</v>
      </c>
      <c r="G6" s="12">
        <v>12</v>
      </c>
      <c r="H6" s="12">
        <v>28</v>
      </c>
      <c r="I6" s="15">
        <f t="shared" si="1"/>
        <v>419.14166666666665</v>
      </c>
      <c r="J6" s="15">
        <v>5029.7</v>
      </c>
      <c r="K6" s="16" t="s">
        <v>358</v>
      </c>
      <c r="L6" s="11" t="s">
        <v>43</v>
      </c>
      <c r="M6" s="11"/>
      <c r="N6" s="17"/>
      <c r="O6" s="17"/>
      <c r="P6" s="17"/>
      <c r="Q6" s="18"/>
    </row>
    <row r="7" spans="2:17" s="19" customFormat="1" ht="15" customHeight="1" x14ac:dyDescent="0.2">
      <c r="B7" s="10" t="s">
        <v>275</v>
      </c>
      <c r="C7" s="11" t="s">
        <v>359</v>
      </c>
      <c r="D7" s="12" t="s">
        <v>360</v>
      </c>
      <c r="E7" s="13">
        <v>41942</v>
      </c>
      <c r="F7" s="14">
        <f>IF(E7&lt;&gt;"",E7+(G7*H7),"")</f>
        <v>42054</v>
      </c>
      <c r="G7" s="12">
        <v>4</v>
      </c>
      <c r="H7" s="12">
        <v>28</v>
      </c>
      <c r="I7" s="15">
        <f t="shared" si="1"/>
        <v>1462.8</v>
      </c>
      <c r="J7" s="15">
        <v>5851.2</v>
      </c>
      <c r="K7" s="16" t="s">
        <v>361</v>
      </c>
      <c r="L7" s="11" t="s">
        <v>43</v>
      </c>
      <c r="M7" s="11"/>
      <c r="N7" s="17"/>
      <c r="O7" s="17"/>
      <c r="P7" s="17"/>
      <c r="Q7" s="18"/>
    </row>
    <row r="8" spans="2:17" s="19" customFormat="1" ht="15" customHeight="1" x14ac:dyDescent="0.2">
      <c r="B8" s="10" t="s">
        <v>362</v>
      </c>
      <c r="C8" s="11" t="s">
        <v>363</v>
      </c>
      <c r="D8" s="12" t="s">
        <v>364</v>
      </c>
      <c r="E8" s="13">
        <v>41946</v>
      </c>
      <c r="F8" s="14">
        <f t="shared" si="0"/>
        <v>42058</v>
      </c>
      <c r="G8" s="12">
        <v>4</v>
      </c>
      <c r="H8" s="12">
        <v>28</v>
      </c>
      <c r="I8" s="15">
        <f t="shared" si="1"/>
        <v>1822.14</v>
      </c>
      <c r="J8" s="15">
        <v>7288.56</v>
      </c>
      <c r="K8" s="16" t="s">
        <v>365</v>
      </c>
      <c r="L8" s="11" t="s">
        <v>366</v>
      </c>
      <c r="M8" s="11"/>
      <c r="N8" s="17"/>
      <c r="O8" s="17"/>
      <c r="P8" s="17"/>
      <c r="Q8" s="18"/>
    </row>
    <row r="9" spans="2:17" s="19" customFormat="1" ht="15" customHeight="1" x14ac:dyDescent="0.2">
      <c r="B9" s="10" t="s">
        <v>328</v>
      </c>
      <c r="C9" s="11" t="s">
        <v>367</v>
      </c>
      <c r="D9" s="12" t="s">
        <v>368</v>
      </c>
      <c r="E9" s="13">
        <v>41948</v>
      </c>
      <c r="F9" s="14">
        <f t="shared" si="0"/>
        <v>42284</v>
      </c>
      <c r="G9" s="12">
        <v>12</v>
      </c>
      <c r="H9" s="12">
        <v>28</v>
      </c>
      <c r="I9" s="15">
        <f t="shared" si="1"/>
        <v>183.38750000000002</v>
      </c>
      <c r="J9" s="15">
        <v>2200.65</v>
      </c>
      <c r="K9" s="16" t="s">
        <v>369</v>
      </c>
      <c r="L9" s="11" t="s">
        <v>20</v>
      </c>
      <c r="M9" s="11"/>
      <c r="N9" s="17"/>
      <c r="O9" s="17"/>
      <c r="P9" s="17"/>
      <c r="Q9" s="18"/>
    </row>
    <row r="10" spans="2:17" s="19" customFormat="1" ht="15" customHeight="1" x14ac:dyDescent="0.2">
      <c r="B10" s="10" t="s">
        <v>87</v>
      </c>
      <c r="C10" s="11" t="s">
        <v>370</v>
      </c>
      <c r="D10" s="12" t="s">
        <v>371</v>
      </c>
      <c r="E10" s="13">
        <v>41953</v>
      </c>
      <c r="F10" s="14">
        <f t="shared" si="0"/>
        <v>42065</v>
      </c>
      <c r="G10" s="12">
        <v>4</v>
      </c>
      <c r="H10" s="12">
        <v>28</v>
      </c>
      <c r="I10" s="15">
        <f t="shared" si="1"/>
        <v>1669.5</v>
      </c>
      <c r="J10" s="15">
        <v>6678</v>
      </c>
      <c r="K10" s="16" t="s">
        <v>372</v>
      </c>
      <c r="L10" s="11" t="s">
        <v>43</v>
      </c>
      <c r="M10" s="11"/>
      <c r="N10" s="17"/>
      <c r="O10" s="17"/>
      <c r="P10" s="17"/>
      <c r="Q10" s="18"/>
    </row>
    <row r="11" spans="2:17" s="19" customFormat="1" ht="15" customHeight="1" x14ac:dyDescent="0.2">
      <c r="B11" s="10" t="s">
        <v>373</v>
      </c>
      <c r="C11" s="11" t="s">
        <v>374</v>
      </c>
      <c r="D11" s="12" t="s">
        <v>375</v>
      </c>
      <c r="E11" s="13">
        <v>41953</v>
      </c>
      <c r="F11" s="14">
        <f>IF(E11&lt;&gt;"",E11+(G11*H11),"")</f>
        <v>41960</v>
      </c>
      <c r="G11" s="12">
        <v>1</v>
      </c>
      <c r="H11" s="12">
        <v>7</v>
      </c>
      <c r="I11" s="15">
        <f t="shared" si="1"/>
        <v>793.95</v>
      </c>
      <c r="J11" s="15">
        <v>793.95</v>
      </c>
      <c r="K11" s="16" t="s">
        <v>82</v>
      </c>
      <c r="L11" s="11" t="s">
        <v>43</v>
      </c>
      <c r="M11" s="11"/>
      <c r="N11" s="17"/>
      <c r="O11" s="17"/>
      <c r="P11" s="17"/>
      <c r="Q11" s="18"/>
    </row>
    <row r="12" spans="2:17" s="19" customFormat="1" ht="15" customHeight="1" x14ac:dyDescent="0.2">
      <c r="B12" s="10" t="s">
        <v>350</v>
      </c>
      <c r="C12" s="11" t="s">
        <v>376</v>
      </c>
      <c r="D12" s="12" t="s">
        <v>377</v>
      </c>
      <c r="E12" s="13">
        <v>41954</v>
      </c>
      <c r="F12" s="14">
        <f>IF(E12&lt;&gt;"",E12+(G12*H12),"")</f>
        <v>42290</v>
      </c>
      <c r="G12" s="12">
        <v>12</v>
      </c>
      <c r="H12" s="12">
        <v>28</v>
      </c>
      <c r="I12" s="15">
        <f>IF(G12&lt;&gt;"",(J12/G12),"")</f>
        <v>401.91666666666669</v>
      </c>
      <c r="J12" s="15">
        <v>4823</v>
      </c>
      <c r="K12" s="16" t="s">
        <v>378</v>
      </c>
      <c r="L12" s="11" t="s">
        <v>379</v>
      </c>
      <c r="M12" s="11"/>
      <c r="N12" s="17"/>
      <c r="O12" s="17"/>
      <c r="P12" s="17"/>
      <c r="Q12" s="18"/>
    </row>
    <row r="13" spans="2:17" s="19" customFormat="1" ht="15" customHeight="1" x14ac:dyDescent="0.2">
      <c r="B13" s="10" t="s">
        <v>65</v>
      </c>
      <c r="C13" s="11" t="s">
        <v>380</v>
      </c>
      <c r="D13" s="12" t="s">
        <v>381</v>
      </c>
      <c r="E13" s="13">
        <v>41956</v>
      </c>
      <c r="F13" s="14">
        <f t="shared" si="0"/>
        <v>42068</v>
      </c>
      <c r="G13" s="12">
        <v>4</v>
      </c>
      <c r="H13" s="12">
        <v>28</v>
      </c>
      <c r="I13" s="15">
        <f t="shared" si="1"/>
        <v>1775.5</v>
      </c>
      <c r="J13" s="15">
        <v>7102</v>
      </c>
      <c r="K13" s="16" t="s">
        <v>382</v>
      </c>
      <c r="L13" s="11" t="s">
        <v>43</v>
      </c>
      <c r="M13" s="11"/>
      <c r="N13" s="17"/>
      <c r="O13" s="17"/>
      <c r="P13" s="17"/>
      <c r="Q13" s="18"/>
    </row>
    <row r="14" spans="2:17" s="19" customFormat="1" ht="15" customHeight="1" x14ac:dyDescent="0.2">
      <c r="B14" s="10" t="s">
        <v>383</v>
      </c>
      <c r="C14" s="11" t="s">
        <v>384</v>
      </c>
      <c r="D14" s="12" t="s">
        <v>385</v>
      </c>
      <c r="E14" s="13">
        <v>41985</v>
      </c>
      <c r="F14" s="14">
        <f t="shared" si="0"/>
        <v>42321</v>
      </c>
      <c r="G14" s="12">
        <v>12</v>
      </c>
      <c r="H14" s="12">
        <v>28</v>
      </c>
      <c r="I14" s="15">
        <f t="shared" si="1"/>
        <v>428.58333333333331</v>
      </c>
      <c r="J14" s="15">
        <v>5143</v>
      </c>
      <c r="K14" s="16" t="s">
        <v>358</v>
      </c>
      <c r="L14" s="11" t="s">
        <v>43</v>
      </c>
      <c r="M14" s="11"/>
      <c r="N14" s="17"/>
      <c r="O14" s="17"/>
      <c r="P14" s="17"/>
      <c r="Q14" s="18"/>
    </row>
    <row r="15" spans="2:17" s="19" customFormat="1" ht="15" customHeight="1" x14ac:dyDescent="0.2">
      <c r="B15" s="10" t="s">
        <v>386</v>
      </c>
      <c r="C15" s="11" t="s">
        <v>387</v>
      </c>
      <c r="D15" s="12" t="s">
        <v>388</v>
      </c>
      <c r="E15" s="13">
        <v>42005</v>
      </c>
      <c r="F15" s="14">
        <f t="shared" si="0"/>
        <v>42089</v>
      </c>
      <c r="G15" s="12">
        <v>3</v>
      </c>
      <c r="H15" s="12">
        <v>28</v>
      </c>
      <c r="I15" s="15">
        <f t="shared" si="1"/>
        <v>1514.0333333333335</v>
      </c>
      <c r="J15" s="15">
        <v>4542.1000000000004</v>
      </c>
      <c r="K15" s="16" t="s">
        <v>389</v>
      </c>
      <c r="L15" s="11" t="s">
        <v>43</v>
      </c>
      <c r="M15" s="11"/>
      <c r="N15" s="17"/>
      <c r="O15" s="17"/>
      <c r="P15" s="17"/>
      <c r="Q15" s="18"/>
    </row>
    <row r="16" spans="2:17" s="19" customFormat="1" ht="15" customHeight="1" x14ac:dyDescent="0.2">
      <c r="B16" s="10" t="s">
        <v>390</v>
      </c>
      <c r="C16" s="11" t="s">
        <v>391</v>
      </c>
      <c r="D16" s="12" t="s">
        <v>392</v>
      </c>
      <c r="E16" s="13">
        <v>42005</v>
      </c>
      <c r="F16" s="14">
        <f>IF(E16&lt;&gt;"",E16+(G16*H16),"")</f>
        <v>42089</v>
      </c>
      <c r="G16" s="12">
        <v>3</v>
      </c>
      <c r="H16" s="12">
        <v>28</v>
      </c>
      <c r="I16" s="15">
        <f t="shared" si="1"/>
        <v>969.9</v>
      </c>
      <c r="J16" s="15">
        <v>2909.7</v>
      </c>
      <c r="K16" s="16" t="s">
        <v>393</v>
      </c>
      <c r="L16" s="11" t="s">
        <v>43</v>
      </c>
      <c r="M16" s="11"/>
      <c r="N16" s="17"/>
      <c r="O16" s="17"/>
      <c r="P16" s="17"/>
      <c r="Q16" s="18"/>
    </row>
    <row r="17" spans="2:17" s="19" customFormat="1" ht="15" customHeight="1" x14ac:dyDescent="0.2">
      <c r="B17" s="10" t="s">
        <v>394</v>
      </c>
      <c r="C17" s="11" t="s">
        <v>395</v>
      </c>
      <c r="D17" s="12" t="s">
        <v>396</v>
      </c>
      <c r="E17" s="13">
        <v>42019</v>
      </c>
      <c r="F17" s="14">
        <f t="shared" si="0"/>
        <v>42047</v>
      </c>
      <c r="G17" s="12">
        <v>1</v>
      </c>
      <c r="H17" s="12">
        <v>28</v>
      </c>
      <c r="I17" s="15">
        <f t="shared" si="1"/>
        <v>1716.67</v>
      </c>
      <c r="J17" s="15">
        <v>1716.67</v>
      </c>
      <c r="K17" s="16" t="s">
        <v>397</v>
      </c>
      <c r="L17" s="11" t="s">
        <v>43</v>
      </c>
      <c r="M17" s="11"/>
      <c r="N17" s="17"/>
      <c r="O17" s="17"/>
      <c r="P17" s="17"/>
      <c r="Q17" s="18"/>
    </row>
    <row r="18" spans="2:17" s="19" customFormat="1" ht="15" customHeight="1" x14ac:dyDescent="0.2">
      <c r="B18" s="10" t="s">
        <v>328</v>
      </c>
      <c r="C18" s="11" t="s">
        <v>398</v>
      </c>
      <c r="D18" s="12" t="s">
        <v>399</v>
      </c>
      <c r="E18" s="13">
        <v>42032</v>
      </c>
      <c r="F18" s="14">
        <f t="shared" si="0"/>
        <v>42200</v>
      </c>
      <c r="G18" s="12">
        <v>6</v>
      </c>
      <c r="H18" s="12">
        <v>28</v>
      </c>
      <c r="I18" s="15">
        <f t="shared" si="1"/>
        <v>223.08833333333334</v>
      </c>
      <c r="J18" s="15">
        <v>1338.53</v>
      </c>
      <c r="K18" s="16" t="s">
        <v>347</v>
      </c>
      <c r="L18" s="11" t="s">
        <v>20</v>
      </c>
      <c r="M18" s="11"/>
      <c r="N18" s="17"/>
      <c r="O18" s="17"/>
      <c r="P18" s="17"/>
      <c r="Q18" s="18"/>
    </row>
    <row r="19" spans="2:17" s="19" customFormat="1" ht="15" customHeight="1" x14ac:dyDescent="0.2">
      <c r="B19" s="10" t="s">
        <v>400</v>
      </c>
      <c r="C19" s="11" t="s">
        <v>401</v>
      </c>
      <c r="D19" s="12" t="s">
        <v>402</v>
      </c>
      <c r="E19" s="13">
        <v>42037</v>
      </c>
      <c r="F19" s="14">
        <f t="shared" si="0"/>
        <v>42121</v>
      </c>
      <c r="G19" s="12">
        <v>3</v>
      </c>
      <c r="H19" s="12">
        <v>28</v>
      </c>
      <c r="I19" s="15">
        <f t="shared" si="1"/>
        <v>1514.0333333333335</v>
      </c>
      <c r="J19" s="15">
        <v>4542.1000000000004</v>
      </c>
      <c r="K19" s="16" t="s">
        <v>389</v>
      </c>
      <c r="L19" s="11" t="s">
        <v>43</v>
      </c>
      <c r="M19" s="11"/>
      <c r="N19" s="17"/>
      <c r="O19" s="17"/>
      <c r="P19" s="17"/>
      <c r="Q19" s="18"/>
    </row>
    <row r="20" spans="2:17" s="19" customFormat="1" ht="15" customHeight="1" x14ac:dyDescent="0.2">
      <c r="B20" s="10" t="s">
        <v>390</v>
      </c>
      <c r="C20" s="11" t="s">
        <v>403</v>
      </c>
      <c r="D20" s="12" t="s">
        <v>404</v>
      </c>
      <c r="E20" s="13">
        <v>42037</v>
      </c>
      <c r="F20" s="14">
        <f>IF(E20&lt;&gt;"",E20+(G20*H20),"")</f>
        <v>42121</v>
      </c>
      <c r="G20" s="12">
        <v>3</v>
      </c>
      <c r="H20" s="12">
        <v>28</v>
      </c>
      <c r="I20" s="15">
        <f t="shared" si="1"/>
        <v>969.9</v>
      </c>
      <c r="J20" s="15">
        <v>2909.7</v>
      </c>
      <c r="K20" s="16" t="s">
        <v>405</v>
      </c>
      <c r="L20" s="11" t="s">
        <v>406</v>
      </c>
      <c r="M20" s="11"/>
      <c r="N20" s="17"/>
      <c r="O20" s="17"/>
      <c r="P20" s="17"/>
      <c r="Q20" s="18"/>
    </row>
    <row r="21" spans="2:17" s="19" customFormat="1" ht="15" customHeight="1" x14ac:dyDescent="0.2">
      <c r="B21" s="10" t="s">
        <v>122</v>
      </c>
      <c r="C21" s="11" t="s">
        <v>407</v>
      </c>
      <c r="D21" s="12" t="s">
        <v>408</v>
      </c>
      <c r="E21" s="13">
        <v>42044</v>
      </c>
      <c r="F21" s="14">
        <f t="shared" si="0"/>
        <v>42212</v>
      </c>
      <c r="G21" s="12">
        <v>6</v>
      </c>
      <c r="H21" s="12">
        <v>28</v>
      </c>
      <c r="I21" s="15">
        <f t="shared" si="1"/>
        <v>463.28</v>
      </c>
      <c r="J21" s="15">
        <v>2779.68</v>
      </c>
      <c r="K21" s="16" t="s">
        <v>409</v>
      </c>
      <c r="L21" s="11" t="s">
        <v>43</v>
      </c>
      <c r="M21" s="11"/>
      <c r="N21" s="17"/>
      <c r="O21" s="17"/>
      <c r="P21" s="17"/>
      <c r="Q21" s="18"/>
    </row>
    <row r="22" spans="2:17" s="19" customFormat="1" ht="15" customHeight="1" x14ac:dyDescent="0.2">
      <c r="B22" s="10" t="s">
        <v>410</v>
      </c>
      <c r="C22" s="11" t="s">
        <v>411</v>
      </c>
      <c r="D22" s="12" t="s">
        <v>412</v>
      </c>
      <c r="E22" s="13">
        <v>42072</v>
      </c>
      <c r="F22" s="14">
        <f t="shared" si="0"/>
        <v>42240</v>
      </c>
      <c r="G22" s="12">
        <v>6</v>
      </c>
      <c r="H22" s="12">
        <v>28</v>
      </c>
      <c r="I22" s="15">
        <f t="shared" si="1"/>
        <v>449.79333333333335</v>
      </c>
      <c r="J22" s="15">
        <v>2698.76</v>
      </c>
      <c r="K22" s="62" t="s">
        <v>413</v>
      </c>
      <c r="L22" s="11" t="s">
        <v>414</v>
      </c>
      <c r="M22" s="11"/>
      <c r="N22" s="17"/>
      <c r="O22" s="17"/>
      <c r="P22" s="17"/>
      <c r="Q22" s="18"/>
    </row>
    <row r="23" spans="2:17" s="19" customFormat="1" ht="15" customHeight="1" x14ac:dyDescent="0.2">
      <c r="B23" s="10" t="s">
        <v>415</v>
      </c>
      <c r="C23" s="11" t="s">
        <v>416</v>
      </c>
      <c r="D23" s="12" t="s">
        <v>417</v>
      </c>
      <c r="E23" s="13">
        <v>42072</v>
      </c>
      <c r="F23" s="14">
        <f>IF(E23&lt;&gt;"",E23+(G23*H23),"")</f>
        <v>42240</v>
      </c>
      <c r="G23" s="12">
        <v>6</v>
      </c>
      <c r="H23" s="12">
        <v>28</v>
      </c>
      <c r="I23" s="15">
        <f t="shared" si="1"/>
        <v>538.83333333333337</v>
      </c>
      <c r="J23" s="15">
        <v>3233</v>
      </c>
      <c r="K23" s="62" t="s">
        <v>418</v>
      </c>
      <c r="L23" s="11" t="s">
        <v>414</v>
      </c>
      <c r="M23" s="11"/>
      <c r="N23" s="17"/>
      <c r="O23" s="17"/>
      <c r="P23" s="17"/>
      <c r="Q23" s="18"/>
    </row>
    <row r="24" spans="2:17" s="19" customFormat="1" ht="15" customHeight="1" x14ac:dyDescent="0.2">
      <c r="B24" s="10" t="s">
        <v>419</v>
      </c>
      <c r="C24" s="11" t="s">
        <v>420</v>
      </c>
      <c r="D24" s="12" t="s">
        <v>421</v>
      </c>
      <c r="E24" s="13">
        <v>42079</v>
      </c>
      <c r="F24" s="14">
        <f t="shared" si="0"/>
        <v>42247</v>
      </c>
      <c r="G24" s="12">
        <v>6</v>
      </c>
      <c r="H24" s="12">
        <v>28</v>
      </c>
      <c r="I24" s="15">
        <f t="shared" si="1"/>
        <v>998.34333333333336</v>
      </c>
      <c r="J24" s="15">
        <v>5990.06</v>
      </c>
      <c r="K24" s="16"/>
      <c r="L24" s="11" t="s">
        <v>414</v>
      </c>
      <c r="M24" s="11"/>
      <c r="N24" s="17"/>
      <c r="O24" s="17"/>
      <c r="P24" s="17"/>
      <c r="Q24" s="18"/>
    </row>
    <row r="25" spans="2:17" s="19" customFormat="1" ht="15" customHeight="1" x14ac:dyDescent="0.2">
      <c r="B25" s="10" t="s">
        <v>328</v>
      </c>
      <c r="C25" s="11" t="s">
        <v>422</v>
      </c>
      <c r="D25" s="12" t="s">
        <v>423</v>
      </c>
      <c r="E25" s="13">
        <v>42080</v>
      </c>
      <c r="F25" s="14">
        <f t="shared" si="0"/>
        <v>42248</v>
      </c>
      <c r="G25" s="12">
        <v>6</v>
      </c>
      <c r="H25" s="12">
        <v>28</v>
      </c>
      <c r="I25" s="15">
        <f t="shared" si="1"/>
        <v>223.08833333333334</v>
      </c>
      <c r="J25" s="15">
        <v>1338.53</v>
      </c>
      <c r="K25" s="16" t="s">
        <v>424</v>
      </c>
      <c r="L25" s="11" t="s">
        <v>20</v>
      </c>
      <c r="M25" s="11"/>
      <c r="N25" s="17"/>
      <c r="O25" s="17"/>
      <c r="P25" s="17"/>
      <c r="Q25" s="18"/>
    </row>
    <row r="26" spans="2:17" s="19" customFormat="1" ht="15" customHeight="1" x14ac:dyDescent="0.2">
      <c r="B26" s="10" t="s">
        <v>425</v>
      </c>
      <c r="C26" s="11" t="s">
        <v>426</v>
      </c>
      <c r="D26" s="12" t="s">
        <v>427</v>
      </c>
      <c r="E26" s="13">
        <v>42096</v>
      </c>
      <c r="F26" s="14">
        <f t="shared" si="0"/>
        <v>42124</v>
      </c>
      <c r="G26" s="12">
        <v>1</v>
      </c>
      <c r="H26" s="12">
        <v>28</v>
      </c>
      <c r="I26" s="15">
        <f t="shared" si="1"/>
        <v>3864.23</v>
      </c>
      <c r="J26" s="15">
        <v>3864.23</v>
      </c>
      <c r="K26" s="16" t="s">
        <v>361</v>
      </c>
      <c r="L26" s="11" t="s">
        <v>43</v>
      </c>
      <c r="M26" s="11"/>
      <c r="N26" s="17"/>
      <c r="O26" s="17"/>
      <c r="P26" s="17"/>
      <c r="Q26" s="18"/>
    </row>
    <row r="27" spans="2:17" s="19" customFormat="1" ht="15" customHeight="1" x14ac:dyDescent="0.2">
      <c r="B27" s="10" t="s">
        <v>61</v>
      </c>
      <c r="C27" s="11" t="s">
        <v>428</v>
      </c>
      <c r="D27" s="12" t="s">
        <v>429</v>
      </c>
      <c r="E27" s="13">
        <v>42097</v>
      </c>
      <c r="F27" s="14">
        <f t="shared" si="0"/>
        <v>42153</v>
      </c>
      <c r="G27" s="12">
        <v>2</v>
      </c>
      <c r="H27" s="12">
        <v>28</v>
      </c>
      <c r="I27" s="15">
        <f t="shared" si="1"/>
        <v>1710.31</v>
      </c>
      <c r="J27" s="15">
        <v>3420.62</v>
      </c>
      <c r="K27" s="16" t="s">
        <v>430</v>
      </c>
      <c r="L27" s="11" t="s">
        <v>43</v>
      </c>
      <c r="M27" s="11"/>
      <c r="N27" s="17"/>
      <c r="O27" s="17"/>
      <c r="P27" s="17"/>
      <c r="Q27" s="18"/>
    </row>
    <row r="28" spans="2:17" s="19" customFormat="1" ht="15" customHeight="1" x14ac:dyDescent="0.2">
      <c r="B28" s="10" t="s">
        <v>328</v>
      </c>
      <c r="C28" s="11" t="s">
        <v>431</v>
      </c>
      <c r="D28" s="12" t="s">
        <v>432</v>
      </c>
      <c r="E28" s="13">
        <v>42104</v>
      </c>
      <c r="F28" s="14">
        <f t="shared" si="0"/>
        <v>42272</v>
      </c>
      <c r="G28" s="12">
        <v>6</v>
      </c>
      <c r="H28" s="12">
        <v>28</v>
      </c>
      <c r="I28" s="15">
        <f t="shared" si="1"/>
        <v>223.08833333333334</v>
      </c>
      <c r="J28" s="15">
        <v>1338.53</v>
      </c>
      <c r="K28" s="16" t="s">
        <v>433</v>
      </c>
      <c r="L28" s="11" t="s">
        <v>20</v>
      </c>
      <c r="M28" s="11"/>
      <c r="N28" s="17"/>
      <c r="O28" s="17"/>
      <c r="P28" s="17"/>
      <c r="Q28" s="18"/>
    </row>
    <row r="29" spans="2:17" s="19" customFormat="1" ht="15" customHeight="1" x14ac:dyDescent="0.2">
      <c r="B29" s="11" t="s">
        <v>434</v>
      </c>
      <c r="C29" s="11" t="s">
        <v>435</v>
      </c>
      <c r="D29" s="12" t="s">
        <v>436</v>
      </c>
      <c r="E29" s="13">
        <v>42103</v>
      </c>
      <c r="F29" s="14">
        <f>IF(E29&lt;&gt;"",E29+(G29*H29),"")</f>
        <v>42271</v>
      </c>
      <c r="G29" s="12">
        <v>6</v>
      </c>
      <c r="H29" s="12">
        <v>28</v>
      </c>
      <c r="I29" s="15">
        <f>IF(G29&lt;&gt;"",(J29/G29),"")</f>
        <v>315.17333333333335</v>
      </c>
      <c r="J29" s="15">
        <v>1891.04</v>
      </c>
      <c r="K29" s="62" t="s">
        <v>413</v>
      </c>
      <c r="L29" s="11" t="s">
        <v>414</v>
      </c>
      <c r="M29" s="11"/>
      <c r="N29" s="17"/>
      <c r="O29" s="17"/>
      <c r="P29" s="17"/>
      <c r="Q29" s="18"/>
    </row>
    <row r="30" spans="2:17" s="19" customFormat="1" ht="15" customHeight="1" x14ac:dyDescent="0.2">
      <c r="B30" s="11" t="s">
        <v>434</v>
      </c>
      <c r="C30" s="11" t="s">
        <v>437</v>
      </c>
      <c r="D30" s="12" t="s">
        <v>438</v>
      </c>
      <c r="E30" s="13">
        <v>42103</v>
      </c>
      <c r="F30" s="14">
        <f>IF(E30&lt;&gt;"",E30+(G30*H30),"")</f>
        <v>42271</v>
      </c>
      <c r="G30" s="12">
        <v>6</v>
      </c>
      <c r="H30" s="12">
        <v>28</v>
      </c>
      <c r="I30" s="15">
        <f>IF(G30&lt;&gt;"",(J30/G30),"")</f>
        <v>284.96333333333331</v>
      </c>
      <c r="J30" s="15">
        <v>1709.78</v>
      </c>
      <c r="K30" s="16" t="s">
        <v>439</v>
      </c>
      <c r="L30" s="11" t="s">
        <v>414</v>
      </c>
      <c r="M30" s="11"/>
      <c r="N30" s="17"/>
      <c r="O30" s="17"/>
      <c r="P30" s="17"/>
      <c r="Q30" s="18"/>
    </row>
    <row r="31" spans="2:17" s="19" customFormat="1" ht="15" customHeight="1" x14ac:dyDescent="0.2">
      <c r="B31" s="11" t="s">
        <v>434</v>
      </c>
      <c r="C31" s="11" t="s">
        <v>440</v>
      </c>
      <c r="D31" s="12" t="s">
        <v>441</v>
      </c>
      <c r="E31" s="13">
        <v>42110</v>
      </c>
      <c r="F31" s="14">
        <f>IF(E31&lt;&gt;"",E31+(G31*H31),"")</f>
        <v>42278</v>
      </c>
      <c r="G31" s="12">
        <v>6</v>
      </c>
      <c r="H31" s="12">
        <v>28</v>
      </c>
      <c r="I31" s="15">
        <f>IF(G31&lt;&gt;"",(J31/G31),"")</f>
        <v>405.09666666666664</v>
      </c>
      <c r="J31" s="15">
        <v>2430.58</v>
      </c>
      <c r="K31" s="16" t="s">
        <v>442</v>
      </c>
      <c r="L31" s="11" t="s">
        <v>414</v>
      </c>
      <c r="M31" s="11"/>
      <c r="N31" s="17"/>
      <c r="O31" s="17"/>
      <c r="P31" s="17"/>
      <c r="Q31" s="18"/>
    </row>
    <row r="32" spans="2:17" s="19" customFormat="1" ht="15" customHeight="1" x14ac:dyDescent="0.2">
      <c r="B32" s="11" t="s">
        <v>434</v>
      </c>
      <c r="C32" s="11" t="s">
        <v>443</v>
      </c>
      <c r="D32" s="12" t="s">
        <v>444</v>
      </c>
      <c r="E32" s="13">
        <v>42110</v>
      </c>
      <c r="F32" s="14">
        <f>IF(E32&lt;&gt;"",E32+(G32*H32),"")</f>
        <v>42278</v>
      </c>
      <c r="G32" s="12">
        <v>6</v>
      </c>
      <c r="H32" s="12">
        <v>28</v>
      </c>
      <c r="I32" s="15">
        <f>IF(G32&lt;&gt;"",(J32/G32),"")</f>
        <v>375.06333333333333</v>
      </c>
      <c r="J32" s="15">
        <v>2250.38</v>
      </c>
      <c r="K32" s="16" t="s">
        <v>442</v>
      </c>
      <c r="L32" s="11" t="s">
        <v>414</v>
      </c>
      <c r="M32" s="11"/>
      <c r="N32" s="17"/>
      <c r="O32" s="17"/>
      <c r="P32" s="17"/>
      <c r="Q32" s="18"/>
    </row>
    <row r="33" spans="2:17" s="19" customFormat="1" ht="15" customHeight="1" x14ac:dyDescent="0.2">
      <c r="B33" s="10" t="s">
        <v>400</v>
      </c>
      <c r="C33" s="11" t="s">
        <v>445</v>
      </c>
      <c r="D33" s="12" t="s">
        <v>446</v>
      </c>
      <c r="E33" s="13">
        <v>42115</v>
      </c>
      <c r="F33" s="14">
        <f t="shared" si="0"/>
        <v>42227</v>
      </c>
      <c r="G33" s="12">
        <v>4</v>
      </c>
      <c r="H33" s="12">
        <v>28</v>
      </c>
      <c r="I33" s="15">
        <f t="shared" si="1"/>
        <v>1527.99</v>
      </c>
      <c r="J33" s="15">
        <v>6111.96</v>
      </c>
      <c r="K33" s="62" t="s">
        <v>418</v>
      </c>
      <c r="L33" s="11" t="s">
        <v>414</v>
      </c>
      <c r="M33" s="11"/>
      <c r="N33" s="17"/>
      <c r="O33" s="17"/>
      <c r="P33" s="17"/>
      <c r="Q33" s="18"/>
    </row>
    <row r="34" spans="2:17" s="19" customFormat="1" ht="15" customHeight="1" x14ac:dyDescent="0.2">
      <c r="B34" s="10" t="s">
        <v>400</v>
      </c>
      <c r="C34" s="11" t="s">
        <v>447</v>
      </c>
      <c r="D34" s="12" t="s">
        <v>448</v>
      </c>
      <c r="E34" s="13">
        <v>42115</v>
      </c>
      <c r="F34" s="14">
        <f t="shared" ref="F34:F43" si="2">IF(E34&lt;&gt;"",E34+(G34*H34),"")</f>
        <v>42227</v>
      </c>
      <c r="G34" s="12">
        <v>4</v>
      </c>
      <c r="H34" s="12">
        <v>28</v>
      </c>
      <c r="I34" s="15">
        <f>IF(G34&lt;&gt;"",(J34/G34),"")</f>
        <v>1477.64</v>
      </c>
      <c r="J34" s="15">
        <v>5910.56</v>
      </c>
      <c r="K34" s="62" t="s">
        <v>449</v>
      </c>
      <c r="L34" s="11" t="s">
        <v>414</v>
      </c>
      <c r="M34" s="11"/>
      <c r="N34" s="17"/>
      <c r="O34" s="17"/>
      <c r="P34" s="17"/>
      <c r="Q34" s="18"/>
    </row>
    <row r="35" spans="2:17" s="19" customFormat="1" ht="15" customHeight="1" x14ac:dyDescent="0.2">
      <c r="B35" s="11" t="s">
        <v>434</v>
      </c>
      <c r="C35" s="11" t="s">
        <v>450</v>
      </c>
      <c r="D35" s="12" t="s">
        <v>451</v>
      </c>
      <c r="E35" s="13">
        <v>42130</v>
      </c>
      <c r="F35" s="14">
        <f t="shared" si="2"/>
        <v>42242</v>
      </c>
      <c r="G35" s="12">
        <v>4</v>
      </c>
      <c r="H35" s="12">
        <v>28</v>
      </c>
      <c r="I35" s="15">
        <f>IF(G35&lt;&gt;"",(J35/G35),"")</f>
        <v>881.39</v>
      </c>
      <c r="J35" s="15">
        <v>3525.56</v>
      </c>
      <c r="K35" s="62" t="s">
        <v>413</v>
      </c>
      <c r="L35" s="11" t="s">
        <v>414</v>
      </c>
      <c r="M35" s="11"/>
      <c r="N35" s="17"/>
      <c r="O35" s="17"/>
      <c r="P35" s="17"/>
      <c r="Q35" s="18"/>
    </row>
    <row r="36" spans="2:17" s="19" customFormat="1" ht="15" customHeight="1" x14ac:dyDescent="0.2">
      <c r="B36" s="11" t="s">
        <v>434</v>
      </c>
      <c r="C36" s="11" t="s">
        <v>452</v>
      </c>
      <c r="D36" s="12" t="s">
        <v>453</v>
      </c>
      <c r="E36" s="13">
        <v>42130</v>
      </c>
      <c r="F36" s="14">
        <f t="shared" si="2"/>
        <v>42242</v>
      </c>
      <c r="G36" s="12">
        <v>4</v>
      </c>
      <c r="H36" s="12">
        <v>28</v>
      </c>
      <c r="I36" s="15">
        <f>IF(G36&lt;&gt;"",(J36/G36),"")</f>
        <v>831.04</v>
      </c>
      <c r="J36" s="15">
        <v>3324.16</v>
      </c>
      <c r="K36" s="16" t="s">
        <v>454</v>
      </c>
      <c r="L36" s="11" t="s">
        <v>414</v>
      </c>
      <c r="M36" s="11"/>
      <c r="N36" s="17"/>
      <c r="O36" s="17"/>
      <c r="P36" s="17"/>
      <c r="Q36" s="18"/>
    </row>
    <row r="37" spans="2:17" s="19" customFormat="1" ht="15" customHeight="1" x14ac:dyDescent="0.2">
      <c r="B37" s="11" t="s">
        <v>434</v>
      </c>
      <c r="C37" s="11" t="s">
        <v>455</v>
      </c>
      <c r="D37" s="12" t="s">
        <v>456</v>
      </c>
      <c r="E37" s="13">
        <v>42130</v>
      </c>
      <c r="F37" s="14">
        <f t="shared" si="2"/>
        <v>42242</v>
      </c>
      <c r="G37" s="12">
        <v>4</v>
      </c>
      <c r="H37" s="12">
        <v>28</v>
      </c>
      <c r="I37" s="15">
        <f>IF(G37&lt;&gt;"",(J37/G37),"")</f>
        <v>831.04</v>
      </c>
      <c r="J37" s="15">
        <v>3324.16</v>
      </c>
      <c r="K37" s="16" t="s">
        <v>454</v>
      </c>
      <c r="L37" s="11" t="s">
        <v>414</v>
      </c>
      <c r="M37" s="11"/>
      <c r="N37" s="17"/>
      <c r="O37" s="17"/>
      <c r="P37" s="17"/>
      <c r="Q37" s="18"/>
    </row>
    <row r="38" spans="2:17" s="19" customFormat="1" ht="15" customHeight="1" x14ac:dyDescent="0.2">
      <c r="B38" s="11" t="s">
        <v>434</v>
      </c>
      <c r="C38" s="11" t="s">
        <v>457</v>
      </c>
      <c r="D38" s="12" t="s">
        <v>458</v>
      </c>
      <c r="E38" s="13">
        <v>42130</v>
      </c>
      <c r="F38" s="14">
        <f t="shared" si="2"/>
        <v>42242</v>
      </c>
      <c r="G38" s="12">
        <v>4</v>
      </c>
      <c r="H38" s="12">
        <v>28</v>
      </c>
      <c r="I38" s="15">
        <f t="shared" si="1"/>
        <v>831.04</v>
      </c>
      <c r="J38" s="15">
        <v>3324.16</v>
      </c>
      <c r="K38" s="16" t="s">
        <v>454</v>
      </c>
      <c r="L38" s="11" t="s">
        <v>414</v>
      </c>
      <c r="M38" s="11"/>
      <c r="N38" s="17"/>
      <c r="O38" s="17"/>
      <c r="P38" s="17"/>
      <c r="Q38" s="18"/>
    </row>
    <row r="39" spans="2:17" s="19" customFormat="1" ht="15" customHeight="1" x14ac:dyDescent="0.2">
      <c r="B39" s="11" t="s">
        <v>373</v>
      </c>
      <c r="C39" s="11" t="s">
        <v>459</v>
      </c>
      <c r="D39" s="12" t="s">
        <v>460</v>
      </c>
      <c r="E39" s="13">
        <v>42143</v>
      </c>
      <c r="F39" s="14">
        <f t="shared" si="2"/>
        <v>42199</v>
      </c>
      <c r="G39" s="12">
        <v>2</v>
      </c>
      <c r="H39" s="12">
        <v>28</v>
      </c>
      <c r="I39" s="15">
        <f t="shared" si="1"/>
        <v>1874.385</v>
      </c>
      <c r="J39" s="15">
        <v>3748.77</v>
      </c>
      <c r="K39" s="16" t="s">
        <v>461</v>
      </c>
      <c r="L39" s="11" t="s">
        <v>43</v>
      </c>
      <c r="M39" s="11"/>
      <c r="N39" s="17"/>
      <c r="O39" s="17"/>
      <c r="P39" s="17"/>
      <c r="Q39" s="18"/>
    </row>
    <row r="40" spans="2:17" s="19" customFormat="1" ht="15" customHeight="1" x14ac:dyDescent="0.2">
      <c r="B40" s="11" t="s">
        <v>462</v>
      </c>
      <c r="C40" s="11" t="s">
        <v>463</v>
      </c>
      <c r="D40" s="12" t="s">
        <v>464</v>
      </c>
      <c r="E40" s="13">
        <v>42187</v>
      </c>
      <c r="F40" s="14">
        <f t="shared" si="2"/>
        <v>42271</v>
      </c>
      <c r="G40" s="12">
        <v>3</v>
      </c>
      <c r="H40" s="12">
        <v>28</v>
      </c>
      <c r="I40" s="15">
        <f>IF(G40&lt;&gt;"",(J40/G40),"")</f>
        <v>337.43333333333334</v>
      </c>
      <c r="J40" s="15">
        <v>1012.3</v>
      </c>
      <c r="K40" s="16"/>
      <c r="L40" s="11"/>
      <c r="M40" s="11"/>
      <c r="N40" s="17"/>
      <c r="O40" s="17"/>
      <c r="P40" s="17"/>
      <c r="Q40" s="18"/>
    </row>
    <row r="41" spans="2:17" s="19" customFormat="1" ht="15" customHeight="1" x14ac:dyDescent="0.2">
      <c r="B41" s="11" t="s">
        <v>317</v>
      </c>
      <c r="C41" s="11" t="s">
        <v>465</v>
      </c>
      <c r="D41" s="12" t="s">
        <v>466</v>
      </c>
      <c r="E41" s="13">
        <v>42199</v>
      </c>
      <c r="F41" s="14">
        <f t="shared" si="2"/>
        <v>42227</v>
      </c>
      <c r="G41" s="12">
        <v>1</v>
      </c>
      <c r="H41" s="12">
        <v>28</v>
      </c>
      <c r="I41" s="15">
        <f>IF(G41&lt;&gt;"",(J41/G41),"")</f>
        <v>2052</v>
      </c>
      <c r="J41" s="15">
        <v>2052</v>
      </c>
      <c r="K41" s="16" t="s">
        <v>467</v>
      </c>
      <c r="L41" s="11"/>
      <c r="M41" s="11"/>
      <c r="N41" s="17"/>
      <c r="O41" s="17"/>
      <c r="P41" s="17"/>
      <c r="Q41" s="18"/>
    </row>
    <row r="42" spans="2:17" ht="15" customHeight="1" x14ac:dyDescent="0.2">
      <c r="B42" s="76"/>
      <c r="C42" s="76"/>
      <c r="D42" s="45"/>
      <c r="E42" s="43"/>
      <c r="F42" s="44"/>
      <c r="G42" s="45"/>
      <c r="H42" s="45"/>
      <c r="I42" s="77"/>
      <c r="J42" s="77"/>
      <c r="K42" s="78"/>
      <c r="L42" s="76"/>
      <c r="M42" s="76"/>
      <c r="N42" s="79"/>
      <c r="O42" s="79"/>
      <c r="P42" s="79"/>
      <c r="Q42" s="80"/>
    </row>
    <row r="43" spans="2:17" ht="15" customHeight="1" x14ac:dyDescent="0.2">
      <c r="B43" s="76"/>
      <c r="C43" s="76"/>
      <c r="D43" s="45"/>
      <c r="E43" s="43"/>
      <c r="F43" s="44" t="str">
        <f t="shared" si="2"/>
        <v/>
      </c>
      <c r="G43" s="45"/>
      <c r="H43" s="45"/>
      <c r="I43" s="77" t="str">
        <f>IF(G43&lt;&gt;"",(J43/G43),"")</f>
        <v/>
      </c>
      <c r="J43" s="77"/>
      <c r="K43" s="78"/>
      <c r="L43" s="76"/>
      <c r="M43" s="76"/>
      <c r="N43" s="79"/>
      <c r="O43" s="79"/>
      <c r="P43" s="79"/>
      <c r="Q43" s="80"/>
    </row>
    <row r="44" spans="2:17" x14ac:dyDescent="0.2">
      <c r="B44" s="234"/>
      <c r="C44" s="115"/>
      <c r="D44" s="235"/>
      <c r="E44" s="236"/>
      <c r="F44" s="31" t="str">
        <f t="shared" si="0"/>
        <v/>
      </c>
      <c r="G44" s="235"/>
      <c r="H44" s="235"/>
      <c r="I44" s="32" t="str">
        <f t="shared" si="1"/>
        <v/>
      </c>
      <c r="J44" s="32"/>
      <c r="K44" s="229"/>
      <c r="L44" s="115"/>
      <c r="M44" s="115"/>
      <c r="N44" s="237"/>
      <c r="O44" s="237"/>
      <c r="P44" s="237"/>
      <c r="Q44" s="238"/>
    </row>
    <row r="45" spans="2:17" ht="13.5" thickBot="1" x14ac:dyDescent="0.25">
      <c r="I45" s="36" t="s">
        <v>8</v>
      </c>
      <c r="J45" s="81">
        <f>SUM(J3:J44)</f>
        <v>137265.97999999995</v>
      </c>
    </row>
  </sheetData>
  <dataValidations count="1">
    <dataValidation type="list" allowBlank="1" showInputMessage="1" showErrorMessage="1" sqref="H3:H44" xr:uid="{00000000-0002-0000-0600-000000000000}">
      <formula1>"1, 7, 28, 30"</formula1>
    </dataValidation>
  </dataValidations>
  <printOptions horizontalCentered="1"/>
  <pageMargins left="0.5" right="0.5" top="0.75" bottom="0.75" header="0.5" footer="0.5"/>
  <pageSetup scale="42" fitToHeight="0" orientation="landscape" horizontalDpi="1200" verticalDpi="1200" r:id="rId1"/>
  <headerFooter alignWithMargins="0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>
    <pageSetUpPr fitToPage="1"/>
  </sheetPr>
  <dimension ref="B2:Q31"/>
  <sheetViews>
    <sheetView workbookViewId="0">
      <selection activeCell="D26" sqref="D2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4.42578125" style="54" bestFit="1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46.285156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328</v>
      </c>
      <c r="C3" s="59" t="s">
        <v>468</v>
      </c>
      <c r="D3" s="60" t="s">
        <v>469</v>
      </c>
      <c r="E3" s="13">
        <v>42090</v>
      </c>
      <c r="F3" s="14">
        <f t="shared" ref="F3:F30" si="0">IF(E3&lt;&gt;"",E3+(G3*H3),"")</f>
        <v>42202</v>
      </c>
      <c r="G3" s="12">
        <v>4</v>
      </c>
      <c r="H3" s="12">
        <v>28</v>
      </c>
      <c r="I3" s="61">
        <f t="shared" ref="I3:I30" si="1">IF(G3&lt;&gt;"",(J3/G3),"")</f>
        <v>262.83749999999998</v>
      </c>
      <c r="J3" s="61">
        <v>1051.3499999999999</v>
      </c>
      <c r="K3" s="62" t="s">
        <v>470</v>
      </c>
      <c r="L3" s="59" t="s">
        <v>471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201</v>
      </c>
      <c r="C4" s="59" t="s">
        <v>472</v>
      </c>
      <c r="D4" s="60" t="s">
        <v>473</v>
      </c>
      <c r="E4" s="13">
        <v>42153</v>
      </c>
      <c r="F4" s="14">
        <f t="shared" si="0"/>
        <v>42181</v>
      </c>
      <c r="G4" s="12">
        <v>1</v>
      </c>
      <c r="H4" s="12">
        <v>28</v>
      </c>
      <c r="I4" s="61">
        <f t="shared" si="1"/>
        <v>804.01</v>
      </c>
      <c r="J4" s="61">
        <v>804.01</v>
      </c>
      <c r="K4" s="62" t="s">
        <v>449</v>
      </c>
      <c r="L4" s="59"/>
      <c r="M4" s="59"/>
      <c r="N4" s="63"/>
      <c r="O4" s="63"/>
      <c r="P4" s="63"/>
      <c r="Q4" s="64"/>
    </row>
    <row r="5" spans="2:17" s="65" customFormat="1" ht="15" customHeight="1" x14ac:dyDescent="0.2">
      <c r="B5" s="58" t="s">
        <v>106</v>
      </c>
      <c r="C5" s="59" t="s">
        <v>474</v>
      </c>
      <c r="D5" s="60" t="s">
        <v>475</v>
      </c>
      <c r="E5" s="13">
        <v>42268</v>
      </c>
      <c r="F5" s="14">
        <f t="shared" si="0"/>
        <v>42324</v>
      </c>
      <c r="G5" s="12">
        <v>2</v>
      </c>
      <c r="H5" s="12">
        <v>28</v>
      </c>
      <c r="I5" s="61">
        <f t="shared" si="1"/>
        <v>628.04999999999995</v>
      </c>
      <c r="J5" s="61">
        <v>1256.0999999999999</v>
      </c>
      <c r="K5" s="62" t="s">
        <v>476</v>
      </c>
      <c r="L5" s="59"/>
      <c r="M5" s="59"/>
      <c r="N5" s="63"/>
      <c r="O5" s="63"/>
      <c r="P5" s="63"/>
      <c r="Q5" s="64"/>
    </row>
    <row r="6" spans="2:17" s="65" customFormat="1" ht="15" customHeight="1" x14ac:dyDescent="0.2">
      <c r="B6" s="58" t="s">
        <v>106</v>
      </c>
      <c r="C6" s="59" t="s">
        <v>477</v>
      </c>
      <c r="D6" s="60" t="s">
        <v>478</v>
      </c>
      <c r="E6" s="13">
        <v>42268</v>
      </c>
      <c r="F6" s="14">
        <f>IF(E6&lt;&gt;"",E6+(G6*H6),"")</f>
        <v>42324</v>
      </c>
      <c r="G6" s="12">
        <v>2</v>
      </c>
      <c r="H6" s="12">
        <v>28</v>
      </c>
      <c r="I6" s="61">
        <f t="shared" si="1"/>
        <v>537.95000000000005</v>
      </c>
      <c r="J6" s="61">
        <v>1075.9000000000001</v>
      </c>
      <c r="K6" s="62" t="s">
        <v>476</v>
      </c>
      <c r="L6" s="59"/>
      <c r="M6" s="59"/>
      <c r="N6" s="63"/>
      <c r="O6" s="63"/>
      <c r="P6" s="63"/>
      <c r="Q6" s="64"/>
    </row>
    <row r="7" spans="2:17" s="65" customFormat="1" ht="15" customHeight="1" x14ac:dyDescent="0.2">
      <c r="B7" s="58" t="s">
        <v>479</v>
      </c>
      <c r="C7" s="59" t="s">
        <v>480</v>
      </c>
      <c r="D7" s="60" t="s">
        <v>481</v>
      </c>
      <c r="E7" s="13">
        <v>42268</v>
      </c>
      <c r="F7" s="14">
        <f>IF(E7&lt;&gt;"",E7+(G7*H7),"")</f>
        <v>42324</v>
      </c>
      <c r="G7" s="12">
        <v>2</v>
      </c>
      <c r="H7" s="12">
        <v>28</v>
      </c>
      <c r="I7" s="61">
        <f t="shared" si="1"/>
        <v>1452.4649999999999</v>
      </c>
      <c r="J7" s="61">
        <v>2904.93</v>
      </c>
      <c r="K7" s="62" t="s">
        <v>413</v>
      </c>
      <c r="L7" s="59"/>
      <c r="M7" s="59"/>
      <c r="N7" s="63"/>
      <c r="O7" s="63"/>
      <c r="P7" s="63"/>
      <c r="Q7" s="64"/>
    </row>
    <row r="8" spans="2:17" s="65" customFormat="1" ht="15" customHeight="1" x14ac:dyDescent="0.2">
      <c r="B8" s="58" t="s">
        <v>479</v>
      </c>
      <c r="C8" s="59" t="s">
        <v>482</v>
      </c>
      <c r="D8" s="60" t="s">
        <v>483</v>
      </c>
      <c r="E8" s="13">
        <v>42268</v>
      </c>
      <c r="F8" s="14">
        <f>IF(E8&lt;&gt;"",E8+(G8*H8),"")</f>
        <v>42324</v>
      </c>
      <c r="G8" s="12">
        <v>2</v>
      </c>
      <c r="H8" s="12">
        <v>28</v>
      </c>
      <c r="I8" s="61">
        <f t="shared" si="1"/>
        <v>1452.4649999999999</v>
      </c>
      <c r="J8" s="61">
        <v>2904.93</v>
      </c>
      <c r="K8" s="62" t="s">
        <v>484</v>
      </c>
      <c r="L8" s="59" t="s">
        <v>485</v>
      </c>
      <c r="M8" s="59"/>
      <c r="N8" s="63"/>
      <c r="O8" s="63"/>
      <c r="P8" s="63"/>
      <c r="Q8" s="64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9997.2200000000012</v>
      </c>
    </row>
  </sheetData>
  <dataValidations count="1">
    <dataValidation type="list" allowBlank="1" showInputMessage="1" showErrorMessage="1" sqref="H3:H30" xr:uid="{00000000-0002-0000-0700-000000000000}">
      <formula1>"1, 7, 28, 30"</formula1>
    </dataValidation>
  </dataValidations>
  <printOptions horizontalCentered="1"/>
  <pageMargins left="0.5" right="0.5" top="0.75" bottom="0.75" header="0.5" footer="0.5"/>
  <pageSetup scale="44" fitToHeight="0" orientation="landscape" horizontalDpi="1200" verticalDpi="1200" r:id="rId1"/>
  <headerFooter alignWithMargins="0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5">
    <pageSetUpPr fitToPage="1"/>
  </sheetPr>
  <dimension ref="B2:Q34"/>
  <sheetViews>
    <sheetView workbookViewId="0">
      <selection activeCell="D26" sqref="D26"/>
    </sheetView>
  </sheetViews>
  <sheetFormatPr defaultColWidth="9.140625" defaultRowHeight="12.75" x14ac:dyDescent="0.2"/>
  <cols>
    <col min="1" max="1" width="1.7109375" style="30" customWidth="1"/>
    <col min="2" max="2" width="30" style="33" bestFit="1" customWidth="1"/>
    <col min="3" max="3" width="13.85546875" style="33" bestFit="1" customWidth="1"/>
    <col min="4" max="4" width="14.7109375" style="34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57" style="30" bestFit="1" customWidth="1"/>
    <col min="12" max="12" width="23.710937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30" customWidth="1"/>
    <col min="19" max="16384" width="9.140625" style="3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19" customFormat="1" ht="15" customHeight="1" x14ac:dyDescent="0.2">
      <c r="B3" s="10" t="s">
        <v>486</v>
      </c>
      <c r="C3" s="11"/>
      <c r="D3" s="12" t="s">
        <v>487</v>
      </c>
      <c r="E3" s="13">
        <v>41988</v>
      </c>
      <c r="F3" s="14">
        <f t="shared" ref="F3:F33" si="0">IF(E3&lt;&gt;"",E3+(G3*H3),"")</f>
        <v>42044</v>
      </c>
      <c r="G3" s="12">
        <v>2</v>
      </c>
      <c r="H3" s="12">
        <v>28</v>
      </c>
      <c r="I3" s="15">
        <f t="shared" ref="I3:I33" si="1">IF(G3&lt;&gt;"",(J3/G3),"")</f>
        <v>739.125</v>
      </c>
      <c r="J3" s="15">
        <v>1478.25</v>
      </c>
      <c r="K3" s="16" t="s">
        <v>488</v>
      </c>
      <c r="L3" s="11" t="s">
        <v>489</v>
      </c>
      <c r="M3" s="11"/>
      <c r="N3" s="17"/>
      <c r="O3" s="17"/>
      <c r="P3" s="17"/>
      <c r="Q3" s="18"/>
    </row>
    <row r="4" spans="2:17" s="19" customFormat="1" ht="15" customHeight="1" x14ac:dyDescent="0.2">
      <c r="B4" s="10" t="s">
        <v>490</v>
      </c>
      <c r="C4" s="11"/>
      <c r="D4" s="12" t="s">
        <v>491</v>
      </c>
      <c r="E4" s="13">
        <v>41989</v>
      </c>
      <c r="F4" s="14">
        <f t="shared" si="0"/>
        <v>42157</v>
      </c>
      <c r="G4" s="12">
        <v>6</v>
      </c>
      <c r="H4" s="12">
        <v>28</v>
      </c>
      <c r="I4" s="15">
        <f t="shared" si="1"/>
        <v>164.25</v>
      </c>
      <c r="J4" s="15">
        <v>985.5</v>
      </c>
      <c r="K4" s="16" t="s">
        <v>492</v>
      </c>
      <c r="L4" s="11" t="s">
        <v>489</v>
      </c>
      <c r="M4" s="11"/>
      <c r="N4" s="17"/>
      <c r="O4" s="17"/>
      <c r="P4" s="17"/>
      <c r="Q4" s="18"/>
    </row>
    <row r="5" spans="2:17" s="19" customFormat="1" ht="15" customHeight="1" x14ac:dyDescent="0.2">
      <c r="B5" s="10" t="s">
        <v>493</v>
      </c>
      <c r="C5" s="11" t="s">
        <v>494</v>
      </c>
      <c r="D5" s="12" t="s">
        <v>495</v>
      </c>
      <c r="E5" s="13">
        <v>42032</v>
      </c>
      <c r="F5" s="14">
        <f t="shared" si="0"/>
        <v>42200</v>
      </c>
      <c r="G5" s="12">
        <v>6</v>
      </c>
      <c r="H5" s="12">
        <v>28</v>
      </c>
      <c r="I5" s="15">
        <f t="shared" si="1"/>
        <v>344.75500000000005</v>
      </c>
      <c r="J5" s="15">
        <v>2068.5300000000002</v>
      </c>
      <c r="K5" s="16" t="s">
        <v>496</v>
      </c>
      <c r="L5" s="11" t="s">
        <v>20</v>
      </c>
      <c r="M5" s="11"/>
      <c r="N5" s="17"/>
      <c r="O5" s="17"/>
      <c r="P5" s="17"/>
      <c r="Q5" s="18"/>
    </row>
    <row r="6" spans="2:17" s="19" customFormat="1" ht="15" customHeight="1" x14ac:dyDescent="0.2">
      <c r="B6" s="10" t="s">
        <v>394</v>
      </c>
      <c r="C6" s="11" t="s">
        <v>497</v>
      </c>
      <c r="D6" s="12" t="s">
        <v>498</v>
      </c>
      <c r="E6" s="13">
        <v>42086</v>
      </c>
      <c r="F6" s="14">
        <f t="shared" si="0"/>
        <v>42114</v>
      </c>
      <c r="G6" s="12">
        <v>1</v>
      </c>
      <c r="H6" s="12">
        <v>28</v>
      </c>
      <c r="I6" s="15">
        <f t="shared" si="1"/>
        <v>1684.08</v>
      </c>
      <c r="J6" s="15">
        <v>1684.08</v>
      </c>
      <c r="K6" s="16" t="s">
        <v>499</v>
      </c>
      <c r="L6" s="11" t="s">
        <v>500</v>
      </c>
      <c r="M6" s="11"/>
      <c r="N6" s="17"/>
      <c r="O6" s="17"/>
      <c r="P6" s="17"/>
      <c r="Q6" s="18"/>
    </row>
    <row r="7" spans="2:17" s="19" customFormat="1" ht="15" customHeight="1" x14ac:dyDescent="0.2">
      <c r="B7" s="10" t="s">
        <v>87</v>
      </c>
      <c r="C7" s="11" t="s">
        <v>501</v>
      </c>
      <c r="D7" s="12" t="s">
        <v>502</v>
      </c>
      <c r="E7" s="13">
        <v>42093</v>
      </c>
      <c r="F7" s="14">
        <f t="shared" si="0"/>
        <v>42149</v>
      </c>
      <c r="G7" s="12">
        <v>2</v>
      </c>
      <c r="H7" s="12">
        <v>28</v>
      </c>
      <c r="I7" s="15">
        <f t="shared" si="1"/>
        <v>1769.07</v>
      </c>
      <c r="J7" s="15">
        <v>3538.14</v>
      </c>
      <c r="K7" s="16" t="s">
        <v>503</v>
      </c>
      <c r="L7" s="11" t="s">
        <v>504</v>
      </c>
      <c r="M7" s="11"/>
      <c r="N7" s="17"/>
      <c r="O7" s="17"/>
      <c r="P7" s="17"/>
      <c r="Q7" s="18"/>
    </row>
    <row r="8" spans="2:17" s="19" customFormat="1" ht="15" customHeight="1" x14ac:dyDescent="0.2">
      <c r="B8" s="10" t="s">
        <v>373</v>
      </c>
      <c r="C8" s="11" t="s">
        <v>505</v>
      </c>
      <c r="D8" s="12" t="s">
        <v>506</v>
      </c>
      <c r="E8" s="13">
        <v>42093</v>
      </c>
      <c r="F8" s="14">
        <f t="shared" si="0"/>
        <v>42149</v>
      </c>
      <c r="G8" s="12">
        <v>2</v>
      </c>
      <c r="H8" s="12">
        <v>28</v>
      </c>
      <c r="I8" s="15">
        <f t="shared" si="1"/>
        <v>1645.9</v>
      </c>
      <c r="J8" s="15">
        <v>3291.8</v>
      </c>
      <c r="K8" s="16" t="s">
        <v>503</v>
      </c>
      <c r="L8" s="11" t="s">
        <v>504</v>
      </c>
      <c r="M8" s="11"/>
      <c r="N8" s="17"/>
      <c r="O8" s="17"/>
      <c r="P8" s="17"/>
      <c r="Q8" s="18"/>
    </row>
    <row r="9" spans="2:17" s="19" customFormat="1" ht="15" customHeight="1" x14ac:dyDescent="0.2">
      <c r="B9" s="10" t="s">
        <v>51</v>
      </c>
      <c r="C9" s="11" t="s">
        <v>507</v>
      </c>
      <c r="D9" s="12" t="s">
        <v>508</v>
      </c>
      <c r="E9" s="13">
        <v>42110</v>
      </c>
      <c r="F9" s="14">
        <f t="shared" si="0"/>
        <v>42222</v>
      </c>
      <c r="G9" s="12">
        <v>4</v>
      </c>
      <c r="H9" s="12">
        <v>28</v>
      </c>
      <c r="I9" s="15">
        <f t="shared" si="1"/>
        <v>414.2</v>
      </c>
      <c r="J9" s="15">
        <v>1656.8</v>
      </c>
      <c r="K9" s="16" t="s">
        <v>509</v>
      </c>
      <c r="L9" s="11" t="s">
        <v>504</v>
      </c>
      <c r="M9" s="11"/>
      <c r="N9" s="17"/>
      <c r="O9" s="17"/>
      <c r="P9" s="17"/>
      <c r="Q9" s="18"/>
    </row>
    <row r="10" spans="2:17" s="19" customFormat="1" ht="15" customHeight="1" x14ac:dyDescent="0.2">
      <c r="B10" s="10" t="s">
        <v>510</v>
      </c>
      <c r="C10" s="11" t="s">
        <v>511</v>
      </c>
      <c r="D10" s="12" t="s">
        <v>512</v>
      </c>
      <c r="E10" s="13">
        <v>42128</v>
      </c>
      <c r="F10" s="14">
        <f t="shared" si="0"/>
        <v>42296</v>
      </c>
      <c r="G10" s="12">
        <v>6</v>
      </c>
      <c r="H10" s="12">
        <v>28</v>
      </c>
      <c r="I10" s="15">
        <f t="shared" si="1"/>
        <v>1175.3833333333334</v>
      </c>
      <c r="J10" s="15">
        <v>7052.3</v>
      </c>
      <c r="K10" s="16" t="s">
        <v>513</v>
      </c>
      <c r="L10" s="11" t="s">
        <v>514</v>
      </c>
      <c r="M10" s="11"/>
      <c r="N10" s="17"/>
      <c r="O10" s="17"/>
      <c r="P10" s="17"/>
      <c r="Q10" s="18"/>
    </row>
    <row r="11" spans="2:17" s="19" customFormat="1" ht="15" customHeight="1" x14ac:dyDescent="0.2">
      <c r="B11" s="10" t="s">
        <v>510</v>
      </c>
      <c r="C11" s="11" t="s">
        <v>515</v>
      </c>
      <c r="D11" s="12" t="s">
        <v>516</v>
      </c>
      <c r="E11" s="13">
        <v>42128</v>
      </c>
      <c r="F11" s="14">
        <f>IF(E11&lt;&gt;"",E11+(G11*H11),"")</f>
        <v>42296</v>
      </c>
      <c r="G11" s="12">
        <v>6</v>
      </c>
      <c r="H11" s="12">
        <v>28</v>
      </c>
      <c r="I11" s="15">
        <f t="shared" si="1"/>
        <v>1139.05</v>
      </c>
      <c r="J11" s="15">
        <v>6834.3</v>
      </c>
      <c r="K11" s="16" t="s">
        <v>517</v>
      </c>
      <c r="L11" s="11" t="s">
        <v>514</v>
      </c>
      <c r="M11" s="11"/>
      <c r="N11" s="17"/>
      <c r="O11" s="17"/>
      <c r="P11" s="17"/>
      <c r="Q11" s="18"/>
    </row>
    <row r="12" spans="2:17" s="19" customFormat="1" ht="15" customHeight="1" x14ac:dyDescent="0.2">
      <c r="B12" s="10" t="s">
        <v>510</v>
      </c>
      <c r="C12" s="11" t="s">
        <v>518</v>
      </c>
      <c r="D12" s="12" t="s">
        <v>519</v>
      </c>
      <c r="E12" s="13">
        <v>42131</v>
      </c>
      <c r="F12" s="14">
        <f t="shared" si="0"/>
        <v>42299</v>
      </c>
      <c r="G12" s="12">
        <v>6</v>
      </c>
      <c r="H12" s="12">
        <v>28</v>
      </c>
      <c r="I12" s="15">
        <f t="shared" si="1"/>
        <v>1080.8333333333333</v>
      </c>
      <c r="J12" s="15">
        <v>6485</v>
      </c>
      <c r="K12" s="16" t="s">
        <v>517</v>
      </c>
      <c r="L12" s="11" t="s">
        <v>514</v>
      </c>
      <c r="M12" s="11"/>
      <c r="N12" s="17"/>
      <c r="O12" s="17"/>
      <c r="P12" s="17"/>
      <c r="Q12" s="18"/>
    </row>
    <row r="13" spans="2:17" s="19" customFormat="1" ht="15" customHeight="1" x14ac:dyDescent="0.2">
      <c r="B13" s="10" t="s">
        <v>400</v>
      </c>
      <c r="C13" s="11" t="s">
        <v>520</v>
      </c>
      <c r="D13" s="12" t="s">
        <v>521</v>
      </c>
      <c r="E13" s="13">
        <v>42131</v>
      </c>
      <c r="F13" s="14">
        <f t="shared" si="0"/>
        <v>42243</v>
      </c>
      <c r="G13" s="12">
        <v>4</v>
      </c>
      <c r="H13" s="12">
        <v>28</v>
      </c>
      <c r="I13" s="15">
        <f t="shared" si="1"/>
        <v>1093.7474999999999</v>
      </c>
      <c r="J13" s="15">
        <v>4374.99</v>
      </c>
      <c r="K13" s="16" t="s">
        <v>522</v>
      </c>
      <c r="L13" s="11" t="s">
        <v>504</v>
      </c>
      <c r="M13" s="11"/>
      <c r="N13" s="17"/>
      <c r="O13" s="17"/>
      <c r="P13" s="17"/>
      <c r="Q13" s="18"/>
    </row>
    <row r="14" spans="2:17" s="19" customFormat="1" ht="15" customHeight="1" x14ac:dyDescent="0.2">
      <c r="B14" s="10" t="s">
        <v>225</v>
      </c>
      <c r="C14" s="11"/>
      <c r="D14" s="12" t="s">
        <v>523</v>
      </c>
      <c r="E14" s="13">
        <v>42158</v>
      </c>
      <c r="F14" s="14">
        <f t="shared" si="0"/>
        <v>42186</v>
      </c>
      <c r="G14" s="12">
        <v>1</v>
      </c>
      <c r="H14" s="12">
        <v>28</v>
      </c>
      <c r="I14" s="15">
        <f t="shared" si="1"/>
        <v>604.59</v>
      </c>
      <c r="J14" s="15">
        <v>604.59</v>
      </c>
      <c r="K14" s="16" t="s">
        <v>524</v>
      </c>
      <c r="L14" s="11"/>
      <c r="M14" s="11"/>
      <c r="N14" s="17"/>
      <c r="O14" s="17"/>
      <c r="P14" s="17"/>
      <c r="Q14" s="18"/>
    </row>
    <row r="15" spans="2:17" s="19" customFormat="1" ht="15" customHeight="1" x14ac:dyDescent="0.2">
      <c r="B15" s="10" t="s">
        <v>510</v>
      </c>
      <c r="C15" s="11" t="s">
        <v>525</v>
      </c>
      <c r="D15" s="12" t="s">
        <v>526</v>
      </c>
      <c r="E15" s="13">
        <v>42177</v>
      </c>
      <c r="F15" s="14">
        <f t="shared" si="0"/>
        <v>42289</v>
      </c>
      <c r="G15" s="12">
        <v>4</v>
      </c>
      <c r="H15" s="12">
        <v>28</v>
      </c>
      <c r="I15" s="15">
        <f t="shared" si="1"/>
        <v>1177.2</v>
      </c>
      <c r="J15" s="15">
        <v>4708.8</v>
      </c>
      <c r="K15" s="16" t="s">
        <v>527</v>
      </c>
      <c r="L15" s="11"/>
      <c r="M15" s="11"/>
      <c r="N15" s="17"/>
      <c r="O15" s="17"/>
      <c r="P15" s="17"/>
      <c r="Q15" s="18"/>
    </row>
    <row r="16" spans="2:17" s="19" customFormat="1" ht="15" customHeight="1" x14ac:dyDescent="0.2">
      <c r="B16" s="10" t="s">
        <v>528</v>
      </c>
      <c r="C16" s="11" t="s">
        <v>529</v>
      </c>
      <c r="D16" s="12" t="s">
        <v>530</v>
      </c>
      <c r="E16" s="13">
        <v>42198</v>
      </c>
      <c r="F16" s="14">
        <f t="shared" si="0"/>
        <v>42310</v>
      </c>
      <c r="G16" s="12">
        <v>4</v>
      </c>
      <c r="H16" s="12">
        <v>28</v>
      </c>
      <c r="I16" s="15">
        <f t="shared" si="1"/>
        <v>1212.7125000000001</v>
      </c>
      <c r="J16" s="15">
        <v>4850.8500000000004</v>
      </c>
      <c r="K16" s="16" t="s">
        <v>517</v>
      </c>
      <c r="L16" s="11"/>
      <c r="M16" s="11"/>
      <c r="N16" s="17"/>
      <c r="O16" s="17"/>
      <c r="P16" s="17"/>
      <c r="Q16" s="18"/>
    </row>
    <row r="17" spans="2:17" s="19" customFormat="1" ht="15" customHeight="1" x14ac:dyDescent="0.2">
      <c r="B17" s="10" t="s">
        <v>528</v>
      </c>
      <c r="C17" s="11" t="s">
        <v>531</v>
      </c>
      <c r="D17" s="12" t="s">
        <v>532</v>
      </c>
      <c r="E17" s="13">
        <v>42198</v>
      </c>
      <c r="F17" s="14">
        <f>IF(E17&lt;&gt;"",E17+(G17*H17),"")</f>
        <v>42310</v>
      </c>
      <c r="G17" s="12">
        <v>4</v>
      </c>
      <c r="H17" s="12">
        <v>28</v>
      </c>
      <c r="I17" s="15">
        <f t="shared" si="1"/>
        <v>1212.7125000000001</v>
      </c>
      <c r="J17" s="15">
        <v>4850.8500000000004</v>
      </c>
      <c r="K17" s="16" t="s">
        <v>513</v>
      </c>
      <c r="L17" s="11"/>
      <c r="M17" s="11"/>
      <c r="N17" s="17"/>
      <c r="O17" s="17"/>
      <c r="P17" s="17"/>
      <c r="Q17" s="18"/>
    </row>
    <row r="18" spans="2:17" s="19" customFormat="1" ht="15" customHeight="1" x14ac:dyDescent="0.2">
      <c r="B18" s="10" t="s">
        <v>510</v>
      </c>
      <c r="C18" s="11" t="s">
        <v>533</v>
      </c>
      <c r="D18" s="12" t="s">
        <v>534</v>
      </c>
      <c r="E18" s="13">
        <v>42201</v>
      </c>
      <c r="F18" s="14">
        <f t="shared" si="0"/>
        <v>42313</v>
      </c>
      <c r="G18" s="12">
        <v>4</v>
      </c>
      <c r="H18" s="12">
        <v>28</v>
      </c>
      <c r="I18" s="15">
        <f t="shared" si="1"/>
        <v>1284.1624999999999</v>
      </c>
      <c r="J18" s="15">
        <v>5136.6499999999996</v>
      </c>
      <c r="K18" s="16" t="s">
        <v>535</v>
      </c>
      <c r="L18" s="11"/>
      <c r="M18" s="11"/>
      <c r="N18" s="17"/>
      <c r="O18" s="17"/>
      <c r="P18" s="17"/>
      <c r="Q18" s="18"/>
    </row>
    <row r="19" spans="2:17" s="19" customFormat="1" ht="15" customHeight="1" x14ac:dyDescent="0.2">
      <c r="B19" s="10" t="s">
        <v>462</v>
      </c>
      <c r="C19" s="11" t="s">
        <v>536</v>
      </c>
      <c r="D19" s="12" t="s">
        <v>537</v>
      </c>
      <c r="E19" s="13">
        <v>42213</v>
      </c>
      <c r="F19" s="14">
        <f t="shared" si="0"/>
        <v>42297</v>
      </c>
      <c r="G19" s="12">
        <v>3</v>
      </c>
      <c r="H19" s="12">
        <v>28</v>
      </c>
      <c r="I19" s="15">
        <f t="shared" si="1"/>
        <v>519.48333333333335</v>
      </c>
      <c r="J19" s="15">
        <v>1558.45</v>
      </c>
      <c r="K19" s="16" t="s">
        <v>538</v>
      </c>
      <c r="L19" s="11"/>
      <c r="M19" s="11"/>
      <c r="N19" s="17"/>
      <c r="O19" s="17"/>
      <c r="P19" s="17"/>
      <c r="Q19" s="18"/>
    </row>
    <row r="20" spans="2:17" s="19" customFormat="1" ht="15" customHeight="1" x14ac:dyDescent="0.2">
      <c r="B20" s="10" t="s">
        <v>462</v>
      </c>
      <c r="C20" s="11" t="s">
        <v>539</v>
      </c>
      <c r="D20" s="12" t="s">
        <v>540</v>
      </c>
      <c r="E20" s="13">
        <v>42213</v>
      </c>
      <c r="F20" s="14">
        <f>IF(E20&lt;&gt;"",E20+(G20*H20),"")</f>
        <v>42297</v>
      </c>
      <c r="G20" s="12">
        <v>3</v>
      </c>
      <c r="H20" s="12">
        <v>28</v>
      </c>
      <c r="I20" s="15">
        <f t="shared" si="1"/>
        <v>482.90000000000003</v>
      </c>
      <c r="J20" s="15">
        <v>1448.7</v>
      </c>
      <c r="K20" s="16" t="s">
        <v>538</v>
      </c>
      <c r="L20" s="11"/>
      <c r="M20" s="11"/>
      <c r="N20" s="17"/>
      <c r="O20" s="17"/>
      <c r="P20" s="17"/>
      <c r="Q20" s="18"/>
    </row>
    <row r="21" spans="2:17" s="19" customFormat="1" ht="15" customHeight="1" x14ac:dyDescent="0.2">
      <c r="B21" s="10" t="s">
        <v>126</v>
      </c>
      <c r="C21" s="11" t="s">
        <v>541</v>
      </c>
      <c r="D21" s="12" t="s">
        <v>542</v>
      </c>
      <c r="E21" s="13">
        <v>42219</v>
      </c>
      <c r="F21" s="14">
        <f t="shared" si="0"/>
        <v>42247</v>
      </c>
      <c r="G21" s="12">
        <v>1</v>
      </c>
      <c r="H21" s="12">
        <v>28</v>
      </c>
      <c r="I21" s="15">
        <f t="shared" si="1"/>
        <v>1441.5</v>
      </c>
      <c r="J21" s="15">
        <v>1441.5</v>
      </c>
      <c r="K21" s="16" t="s">
        <v>543</v>
      </c>
      <c r="L21" s="11"/>
      <c r="M21" s="11"/>
      <c r="N21" s="17"/>
      <c r="O21" s="17"/>
      <c r="P21" s="17"/>
      <c r="Q21" s="18"/>
    </row>
    <row r="22" spans="2:17" s="19" customFormat="1" ht="15" customHeight="1" x14ac:dyDescent="0.2">
      <c r="B22" s="10" t="s">
        <v>544</v>
      </c>
      <c r="C22" s="11" t="s">
        <v>545</v>
      </c>
      <c r="D22" s="12" t="s">
        <v>546</v>
      </c>
      <c r="E22" s="13">
        <v>42226</v>
      </c>
      <c r="F22" s="14">
        <f t="shared" si="0"/>
        <v>42233</v>
      </c>
      <c r="G22" s="12">
        <v>1</v>
      </c>
      <c r="H22" s="12">
        <v>7</v>
      </c>
      <c r="I22" s="15">
        <f t="shared" si="1"/>
        <v>384.13</v>
      </c>
      <c r="J22" s="15">
        <v>384.13</v>
      </c>
      <c r="K22" s="16" t="s">
        <v>547</v>
      </c>
      <c r="L22" s="11"/>
      <c r="M22" s="11"/>
      <c r="N22" s="17"/>
      <c r="O22" s="17"/>
      <c r="P22" s="17"/>
      <c r="Q22" s="18"/>
    </row>
    <row r="23" spans="2:17" s="19" customFormat="1" ht="15" customHeight="1" x14ac:dyDescent="0.2">
      <c r="B23" s="10" t="s">
        <v>373</v>
      </c>
      <c r="C23" s="11" t="s">
        <v>548</v>
      </c>
      <c r="D23" s="12" t="s">
        <v>549</v>
      </c>
      <c r="E23" s="13">
        <v>42240</v>
      </c>
      <c r="F23" s="14">
        <f t="shared" si="0"/>
        <v>42247</v>
      </c>
      <c r="G23" s="12">
        <v>1</v>
      </c>
      <c r="H23" s="12">
        <v>7</v>
      </c>
      <c r="I23" s="15">
        <f t="shared" si="1"/>
        <v>840.96</v>
      </c>
      <c r="J23" s="15">
        <v>840.96</v>
      </c>
      <c r="K23" s="16" t="s">
        <v>550</v>
      </c>
      <c r="L23" s="11"/>
      <c r="M23" s="11"/>
      <c r="N23" s="17"/>
      <c r="O23" s="17"/>
      <c r="P23" s="17"/>
      <c r="Q23" s="18"/>
    </row>
    <row r="24" spans="2:17" s="19" customFormat="1" ht="15" customHeight="1" x14ac:dyDescent="0.2">
      <c r="B24" s="10" t="s">
        <v>87</v>
      </c>
      <c r="C24" s="11" t="s">
        <v>551</v>
      </c>
      <c r="D24" s="12" t="s">
        <v>552</v>
      </c>
      <c r="E24" s="13">
        <v>42240</v>
      </c>
      <c r="F24" s="14">
        <f t="shared" si="0"/>
        <v>42247</v>
      </c>
      <c r="G24" s="12">
        <v>1</v>
      </c>
      <c r="H24" s="12">
        <v>7</v>
      </c>
      <c r="I24" s="15">
        <f t="shared" si="1"/>
        <v>810.3</v>
      </c>
      <c r="J24" s="15">
        <v>810.3</v>
      </c>
      <c r="K24" s="16" t="s">
        <v>550</v>
      </c>
      <c r="L24" s="11"/>
      <c r="M24" s="11"/>
      <c r="N24" s="17"/>
      <c r="O24" s="17"/>
      <c r="P24" s="17"/>
      <c r="Q24" s="18"/>
    </row>
    <row r="25" spans="2:17" s="19" customFormat="1" ht="15" customHeight="1" x14ac:dyDescent="0.2">
      <c r="B25" s="11" t="s">
        <v>510</v>
      </c>
      <c r="C25" s="11" t="s">
        <v>553</v>
      </c>
      <c r="D25" s="12" t="s">
        <v>554</v>
      </c>
      <c r="E25" s="13">
        <v>42262</v>
      </c>
      <c r="F25" s="14">
        <f>IF(E25&lt;&gt;"",E25+(G25*H25),"")</f>
        <v>42346</v>
      </c>
      <c r="G25" s="12">
        <v>3</v>
      </c>
      <c r="H25" s="12">
        <v>28</v>
      </c>
      <c r="I25" s="15">
        <f>IF(G25&lt;&gt;"",(J25/G25),"")</f>
        <v>1080.3999999999999</v>
      </c>
      <c r="J25" s="15">
        <v>3241.2</v>
      </c>
      <c r="K25" s="16" t="s">
        <v>555</v>
      </c>
      <c r="L25" s="11"/>
      <c r="M25" s="11"/>
      <c r="N25" s="17"/>
      <c r="O25" s="17"/>
      <c r="P25" s="17"/>
      <c r="Q25" s="18"/>
    </row>
    <row r="26" spans="2:17" s="19" customFormat="1" ht="15" customHeight="1" x14ac:dyDescent="0.2">
      <c r="B26" s="11" t="s">
        <v>544</v>
      </c>
      <c r="C26" s="11"/>
      <c r="D26" s="12" t="s">
        <v>556</v>
      </c>
      <c r="E26" s="13">
        <v>42291</v>
      </c>
      <c r="F26" s="14">
        <f>IF(E26&lt;&gt;"",E26+(G26*H26),"")</f>
        <v>42298</v>
      </c>
      <c r="G26" s="12">
        <v>1</v>
      </c>
      <c r="H26" s="12">
        <v>7</v>
      </c>
      <c r="I26" s="15">
        <f>IF(G26&lt;&gt;"",(J26/G26),"")</f>
        <v>383.25</v>
      </c>
      <c r="J26" s="15">
        <v>383.25</v>
      </c>
      <c r="K26" s="16" t="s">
        <v>557</v>
      </c>
      <c r="L26" s="11"/>
      <c r="M26" s="11"/>
      <c r="N26" s="17"/>
      <c r="O26" s="17"/>
      <c r="P26" s="17"/>
      <c r="Q26" s="18"/>
    </row>
    <row r="27" spans="2:17" s="19" customFormat="1" ht="15" customHeight="1" x14ac:dyDescent="0.2">
      <c r="B27" s="11" t="s">
        <v>558</v>
      </c>
      <c r="C27" s="11"/>
      <c r="D27" s="12" t="s">
        <v>559</v>
      </c>
      <c r="E27" s="13">
        <v>42345</v>
      </c>
      <c r="F27" s="14">
        <f>IF(E27&lt;&gt;"",E27+(G27*H27),"")</f>
        <v>42352</v>
      </c>
      <c r="G27" s="12">
        <v>1</v>
      </c>
      <c r="H27" s="12">
        <v>7</v>
      </c>
      <c r="I27" s="15">
        <f>IF(G27&lt;&gt;"",(J27/G27),"")</f>
        <v>1297.58</v>
      </c>
      <c r="J27" s="15">
        <v>1297.58</v>
      </c>
      <c r="K27" s="16" t="s">
        <v>560</v>
      </c>
      <c r="L27" s="11"/>
      <c r="M27" s="11"/>
      <c r="N27" s="17"/>
      <c r="O27" s="17"/>
      <c r="P27" s="17"/>
      <c r="Q27" s="18"/>
    </row>
    <row r="28" spans="2:17" s="19" customFormat="1" ht="15" customHeight="1" x14ac:dyDescent="0.2">
      <c r="B28" s="10" t="s">
        <v>561</v>
      </c>
      <c r="C28" s="11" t="s">
        <v>562</v>
      </c>
      <c r="D28" s="12" t="s">
        <v>563</v>
      </c>
      <c r="E28" s="13">
        <v>42256</v>
      </c>
      <c r="F28" s="14">
        <f t="shared" si="0"/>
        <v>42312</v>
      </c>
      <c r="G28" s="12">
        <v>2</v>
      </c>
      <c r="H28" s="12">
        <v>28</v>
      </c>
      <c r="I28" s="15">
        <f t="shared" si="1"/>
        <v>354.495</v>
      </c>
      <c r="J28" s="15">
        <v>708.99</v>
      </c>
      <c r="K28" s="16" t="s">
        <v>564</v>
      </c>
      <c r="L28" s="11"/>
      <c r="M28" s="11"/>
      <c r="N28" s="17"/>
      <c r="O28" s="17"/>
      <c r="P28" s="17"/>
      <c r="Q28" s="18"/>
    </row>
    <row r="29" spans="2:17" s="29" customFormat="1" ht="15" customHeight="1" x14ac:dyDescent="0.2">
      <c r="B29" s="21" t="s">
        <v>510</v>
      </c>
      <c r="C29" s="21"/>
      <c r="D29" s="24" t="s">
        <v>565</v>
      </c>
      <c r="E29" s="22">
        <v>42271</v>
      </c>
      <c r="F29" s="23">
        <f t="shared" si="0"/>
        <v>42299</v>
      </c>
      <c r="G29" s="24">
        <v>1</v>
      </c>
      <c r="H29" s="24">
        <v>28</v>
      </c>
      <c r="I29" s="25">
        <f t="shared" si="1"/>
        <v>1345.76</v>
      </c>
      <c r="J29" s="25">
        <v>1345.76</v>
      </c>
      <c r="K29" s="26" t="s">
        <v>566</v>
      </c>
      <c r="L29" s="21"/>
      <c r="M29" s="21"/>
      <c r="N29" s="27"/>
      <c r="O29" s="27"/>
      <c r="P29" s="27"/>
      <c r="Q29" s="28"/>
    </row>
    <row r="30" spans="2:17" s="122" customFormat="1" ht="15" customHeight="1" x14ac:dyDescent="0.2">
      <c r="B30" s="116" t="s">
        <v>567</v>
      </c>
      <c r="C30" s="117"/>
      <c r="D30" s="114" t="s">
        <v>568</v>
      </c>
      <c r="E30" s="112">
        <v>42394</v>
      </c>
      <c r="F30" s="113">
        <f t="shared" si="0"/>
        <v>42422</v>
      </c>
      <c r="G30" s="114">
        <v>1</v>
      </c>
      <c r="H30" s="114">
        <v>28</v>
      </c>
      <c r="I30" s="118">
        <f t="shared" si="1"/>
        <v>2332</v>
      </c>
      <c r="J30" s="118">
        <v>2332</v>
      </c>
      <c r="K30" s="119" t="s">
        <v>569</v>
      </c>
      <c r="L30" s="117" t="s">
        <v>570</v>
      </c>
      <c r="M30" s="117"/>
      <c r="N30" s="120"/>
      <c r="O30" s="120"/>
      <c r="P30" s="120"/>
      <c r="Q30" s="121"/>
    </row>
    <row r="31" spans="2:17" ht="15" customHeight="1" x14ac:dyDescent="0.2">
      <c r="B31" s="75"/>
      <c r="C31" s="76"/>
      <c r="D31" s="45"/>
      <c r="E31" s="43"/>
      <c r="F31" s="44" t="str">
        <f t="shared" si="0"/>
        <v/>
      </c>
      <c r="G31" s="45"/>
      <c r="H31" s="45"/>
      <c r="I31" s="77" t="str">
        <f t="shared" si="1"/>
        <v/>
      </c>
      <c r="J31" s="77"/>
      <c r="K31" s="78"/>
      <c r="L31" s="76"/>
      <c r="M31" s="76"/>
      <c r="N31" s="79"/>
      <c r="O31" s="79"/>
      <c r="P31" s="79"/>
      <c r="Q31" s="80"/>
    </row>
    <row r="32" spans="2:17" ht="15" customHeight="1" x14ac:dyDescent="0.2">
      <c r="B32" s="75"/>
      <c r="C32" s="76"/>
      <c r="D32" s="45"/>
      <c r="E32" s="43"/>
      <c r="F32" s="44" t="str">
        <f t="shared" si="0"/>
        <v/>
      </c>
      <c r="G32" s="45"/>
      <c r="H32" s="45"/>
      <c r="I32" s="77" t="str">
        <f t="shared" si="1"/>
        <v/>
      </c>
      <c r="J32" s="77"/>
      <c r="K32" s="78"/>
      <c r="L32" s="76"/>
      <c r="M32" s="76"/>
      <c r="N32" s="79"/>
      <c r="O32" s="79"/>
      <c r="P32" s="79"/>
      <c r="Q32" s="80"/>
    </row>
    <row r="33" spans="2:17" x14ac:dyDescent="0.2">
      <c r="B33" s="234"/>
      <c r="C33" s="115"/>
      <c r="D33" s="235"/>
      <c r="E33" s="236"/>
      <c r="F33" s="31" t="str">
        <f t="shared" si="0"/>
        <v/>
      </c>
      <c r="G33" s="235"/>
      <c r="H33" s="235"/>
      <c r="I33" s="32" t="str">
        <f t="shared" si="1"/>
        <v/>
      </c>
      <c r="J33" s="32"/>
      <c r="K33" s="229"/>
      <c r="L33" s="115"/>
      <c r="M33" s="115"/>
      <c r="N33" s="237"/>
      <c r="O33" s="237"/>
      <c r="P33" s="237"/>
      <c r="Q33" s="238"/>
    </row>
    <row r="34" spans="2:17" ht="13.5" thickBot="1" x14ac:dyDescent="0.25">
      <c r="I34" s="36" t="s">
        <v>8</v>
      </c>
      <c r="J34" s="81">
        <f>SUM(J3:J33)</f>
        <v>75394.249999999985</v>
      </c>
    </row>
  </sheetData>
  <dataValidations count="1">
    <dataValidation type="list" allowBlank="1" showInputMessage="1" showErrorMessage="1" sqref="H3:H33" xr:uid="{00000000-0002-0000-0900-000000000000}">
      <formula1>"1, 7, 28, 30"</formula1>
    </dataValidation>
  </dataValidations>
  <printOptions horizontalCentered="1"/>
  <pageMargins left="0.5" right="0.5" top="0.75" bottom="0.75" header="0.5" footer="0.5"/>
  <pageSetup scale="41" fitToHeight="0" orientation="landscape" horizontalDpi="1200" verticalDpi="1200" r:id="rId1"/>
  <headerFooter alignWithMargins="0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6">
    <pageSetUpPr fitToPage="1"/>
  </sheetPr>
  <dimension ref="B2:Q31"/>
  <sheetViews>
    <sheetView topLeftCell="B1" workbookViewId="0">
      <selection activeCell="D26" sqref="D2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5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571</v>
      </c>
      <c r="C3" s="59" t="s">
        <v>572</v>
      </c>
      <c r="D3" s="60" t="s">
        <v>573</v>
      </c>
      <c r="E3" s="13">
        <v>42016</v>
      </c>
      <c r="F3" s="14">
        <f t="shared" ref="F3:F30" si="0">IF(E3&lt;&gt;"",E3+(G3*H3),"")</f>
        <v>42044</v>
      </c>
      <c r="G3" s="12">
        <v>1</v>
      </c>
      <c r="H3" s="12">
        <v>28</v>
      </c>
      <c r="I3" s="61">
        <f t="shared" ref="I3:I30" si="1">IF(G3&lt;&gt;"",(J3/G3),"")</f>
        <v>1839.67</v>
      </c>
      <c r="J3" s="61">
        <v>1839.67</v>
      </c>
      <c r="K3" s="62" t="s">
        <v>574</v>
      </c>
      <c r="L3" s="59" t="s">
        <v>504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571</v>
      </c>
      <c r="C4" s="59" t="s">
        <v>575</v>
      </c>
      <c r="D4" s="60" t="s">
        <v>576</v>
      </c>
      <c r="E4" s="13">
        <v>42013</v>
      </c>
      <c r="F4" s="14">
        <f t="shared" si="0"/>
        <v>42041</v>
      </c>
      <c r="G4" s="12">
        <v>1</v>
      </c>
      <c r="H4" s="12">
        <v>28</v>
      </c>
      <c r="I4" s="61">
        <f t="shared" si="1"/>
        <v>1665.88</v>
      </c>
      <c r="J4" s="61">
        <v>1665.88</v>
      </c>
      <c r="K4" s="62" t="s">
        <v>577</v>
      </c>
      <c r="L4" s="59" t="s">
        <v>504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462</v>
      </c>
      <c r="C5" s="59" t="s">
        <v>578</v>
      </c>
      <c r="D5" s="60" t="s">
        <v>579</v>
      </c>
      <c r="E5" s="13">
        <v>42013</v>
      </c>
      <c r="F5" s="14">
        <f t="shared" si="0"/>
        <v>42041</v>
      </c>
      <c r="G5" s="12">
        <v>1</v>
      </c>
      <c r="H5" s="12">
        <v>28</v>
      </c>
      <c r="I5" s="61">
        <f t="shared" si="1"/>
        <v>639.73</v>
      </c>
      <c r="J5" s="61">
        <v>639.73</v>
      </c>
      <c r="K5" s="62" t="s">
        <v>580</v>
      </c>
      <c r="L5" s="59" t="s">
        <v>504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400</v>
      </c>
      <c r="C6" s="59" t="s">
        <v>581</v>
      </c>
      <c r="D6" s="60" t="s">
        <v>582</v>
      </c>
      <c r="E6" s="13">
        <v>42034</v>
      </c>
      <c r="F6" s="14">
        <f t="shared" si="0"/>
        <v>42062</v>
      </c>
      <c r="G6" s="12">
        <v>1</v>
      </c>
      <c r="H6" s="12">
        <v>28</v>
      </c>
      <c r="I6" s="61">
        <f t="shared" si="1"/>
        <v>1742.12</v>
      </c>
      <c r="J6" s="61">
        <v>1742.12</v>
      </c>
      <c r="K6" s="62" t="s">
        <v>583</v>
      </c>
      <c r="L6" s="59" t="s">
        <v>504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400</v>
      </c>
      <c r="C7" s="59" t="s">
        <v>584</v>
      </c>
      <c r="D7" s="60" t="s">
        <v>585</v>
      </c>
      <c r="E7" s="13">
        <v>42063</v>
      </c>
      <c r="F7" s="14">
        <f t="shared" si="0"/>
        <v>42091</v>
      </c>
      <c r="G7" s="12">
        <v>1</v>
      </c>
      <c r="H7" s="12">
        <v>28</v>
      </c>
      <c r="I7" s="61">
        <f t="shared" si="1"/>
        <v>1769.43</v>
      </c>
      <c r="J7" s="61">
        <v>1769.43</v>
      </c>
      <c r="K7" s="62" t="s">
        <v>586</v>
      </c>
      <c r="L7" s="59" t="s">
        <v>504</v>
      </c>
      <c r="M7" s="59"/>
      <c r="N7" s="63"/>
      <c r="O7" s="63"/>
      <c r="P7" s="63"/>
      <c r="Q7" s="64"/>
    </row>
    <row r="8" spans="2:17" s="65" customFormat="1" ht="15" customHeight="1" x14ac:dyDescent="0.2">
      <c r="B8" s="58" t="s">
        <v>587</v>
      </c>
      <c r="C8" s="59"/>
      <c r="D8" s="60" t="s">
        <v>588</v>
      </c>
      <c r="E8" s="13">
        <v>42282</v>
      </c>
      <c r="F8" s="14">
        <f t="shared" si="0"/>
        <v>42289</v>
      </c>
      <c r="G8" s="12">
        <v>1</v>
      </c>
      <c r="H8" s="12">
        <v>7</v>
      </c>
      <c r="I8" s="61">
        <f t="shared" si="1"/>
        <v>1159.6099999999999</v>
      </c>
      <c r="J8" s="61">
        <v>1159.6099999999999</v>
      </c>
      <c r="K8" s="62" t="s">
        <v>589</v>
      </c>
      <c r="L8" s="59"/>
      <c r="M8" s="59"/>
      <c r="N8" s="63"/>
      <c r="O8" s="63"/>
      <c r="P8" s="63"/>
      <c r="Q8" s="64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8816.44</v>
      </c>
    </row>
  </sheetData>
  <sheetProtection password="C739" sheet="1"/>
  <dataValidations count="1">
    <dataValidation type="list" allowBlank="1" showInputMessage="1" showErrorMessage="1" sqref="H3:H30" xr:uid="{00000000-0002-0000-0A00-000000000000}">
      <formula1>"1, 7, 28, 30"</formula1>
    </dataValidation>
  </dataValidations>
  <printOptions horizontalCentered="1"/>
  <pageMargins left="0.5" right="0.5" top="0.75" bottom="0.75" header="0.5" footer="0.5"/>
  <pageSetup scale="46" fitToHeight="0" orientation="landscape" horizontalDpi="1200" verticalDpi="1200" r:id="rId1"/>
  <headerFooter alignWithMargins="0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7">
    <pageSetUpPr fitToPage="1"/>
  </sheetPr>
  <dimension ref="B2:Q31"/>
  <sheetViews>
    <sheetView topLeftCell="A11" workbookViewId="0">
      <selection activeCell="D26" sqref="D2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6.285156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590</v>
      </c>
      <c r="C3" s="59" t="s">
        <v>591</v>
      </c>
      <c r="D3" s="60" t="s">
        <v>592</v>
      </c>
      <c r="E3" s="13">
        <v>42321</v>
      </c>
      <c r="F3" s="14">
        <f t="shared" ref="F3:F30" si="0">IF(E3&lt;&gt;"",E3+(G3*H3),"")</f>
        <v>42377</v>
      </c>
      <c r="G3" s="12">
        <v>2</v>
      </c>
      <c r="H3" s="12">
        <v>28</v>
      </c>
      <c r="I3" s="61">
        <f t="shared" ref="I3:I30" si="1">IF(G3&lt;&gt;"",(J3/G3),"")</f>
        <v>2856.17</v>
      </c>
      <c r="J3" s="61">
        <v>5712.34</v>
      </c>
      <c r="K3" s="62" t="s">
        <v>593</v>
      </c>
      <c r="L3" s="59" t="s">
        <v>514</v>
      </c>
      <c r="M3" s="59"/>
      <c r="N3" s="63"/>
      <c r="O3" s="63"/>
      <c r="P3" s="63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5712.34</v>
      </c>
    </row>
  </sheetData>
  <sheetProtection password="C739" sheet="1"/>
  <dataValidations count="1">
    <dataValidation type="list" allowBlank="1" showInputMessage="1" showErrorMessage="1" sqref="H3:H30" xr:uid="{00000000-0002-0000-0B00-000000000000}">
      <formula1>"1, 7, 28, 30"</formula1>
    </dataValidation>
  </dataValidations>
  <printOptions horizontalCentered="1"/>
  <pageMargins left="0.5" right="0.5" top="0.75" bottom="0.75" header="0.5" footer="0.5"/>
  <pageSetup scale="46" fitToHeight="0" orientation="landscape" horizontalDpi="1200" verticalDpi="1200" r:id="rId1"/>
  <headerFooter alignWithMargins="0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8">
    <pageSetUpPr fitToPage="1"/>
  </sheetPr>
  <dimension ref="B2:Q31"/>
  <sheetViews>
    <sheetView workbookViewId="0">
      <selection activeCell="D26" sqref="D2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37.5703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594</v>
      </c>
      <c r="C3" s="59" t="s">
        <v>595</v>
      </c>
      <c r="D3" s="60" t="s">
        <v>596</v>
      </c>
      <c r="E3" s="13">
        <v>42024</v>
      </c>
      <c r="F3" s="14">
        <f t="shared" ref="F3:F30" si="0">IF(E3&lt;&gt;"",E3+(G3*H3),"")</f>
        <v>42136</v>
      </c>
      <c r="G3" s="12">
        <v>4</v>
      </c>
      <c r="H3" s="12">
        <v>28</v>
      </c>
      <c r="I3" s="61">
        <f t="shared" ref="I3:I30" si="1">IF(G3&lt;&gt;"",(J3/G3),"")</f>
        <v>1511.7275</v>
      </c>
      <c r="J3" s="61">
        <v>6046.91</v>
      </c>
      <c r="K3" s="62" t="s">
        <v>597</v>
      </c>
      <c r="L3" s="59" t="s">
        <v>43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106</v>
      </c>
      <c r="C4" s="59" t="s">
        <v>598</v>
      </c>
      <c r="D4" s="60" t="s">
        <v>599</v>
      </c>
      <c r="E4" s="13">
        <v>42024</v>
      </c>
      <c r="F4" s="14">
        <f>IF(E4&lt;&gt;"",E4+(G4*H4),"")</f>
        <v>42136</v>
      </c>
      <c r="G4" s="12">
        <v>4</v>
      </c>
      <c r="H4" s="12">
        <v>28</v>
      </c>
      <c r="I4" s="61">
        <f t="shared" si="1"/>
        <v>624.88499999999999</v>
      </c>
      <c r="J4" s="61">
        <v>2499.54</v>
      </c>
      <c r="K4" s="62"/>
      <c r="L4" s="59" t="s">
        <v>43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106</v>
      </c>
      <c r="C5" s="59" t="s">
        <v>600</v>
      </c>
      <c r="D5" s="60" t="s">
        <v>601</v>
      </c>
      <c r="E5" s="13">
        <v>42024</v>
      </c>
      <c r="F5" s="14">
        <f>IF(E5&lt;&gt;"",E5+(G5*H5),"")</f>
        <v>42136</v>
      </c>
      <c r="G5" s="12">
        <v>4</v>
      </c>
      <c r="H5" s="12">
        <v>28</v>
      </c>
      <c r="I5" s="61">
        <f t="shared" si="1"/>
        <v>624.88499999999999</v>
      </c>
      <c r="J5" s="61">
        <v>2499.54</v>
      </c>
      <c r="K5" s="62"/>
      <c r="L5" s="59" t="s">
        <v>43</v>
      </c>
      <c r="M5" s="59"/>
      <c r="N5" s="63"/>
      <c r="O5" s="63"/>
      <c r="P5" s="63"/>
      <c r="Q5" s="64"/>
    </row>
    <row r="6" spans="2:17" s="65" customFormat="1" ht="17.25" customHeight="1" x14ac:dyDescent="0.2">
      <c r="B6" s="58" t="s">
        <v>419</v>
      </c>
      <c r="C6" s="59" t="s">
        <v>602</v>
      </c>
      <c r="D6" s="60" t="s">
        <v>603</v>
      </c>
      <c r="E6" s="13">
        <v>42026</v>
      </c>
      <c r="F6" s="14">
        <f t="shared" si="0"/>
        <v>42138</v>
      </c>
      <c r="G6" s="12">
        <v>4</v>
      </c>
      <c r="H6" s="12">
        <v>28</v>
      </c>
      <c r="I6" s="61">
        <f t="shared" si="1"/>
        <v>1301.615</v>
      </c>
      <c r="J6" s="61">
        <v>5206.46</v>
      </c>
      <c r="K6" s="62" t="s">
        <v>604</v>
      </c>
      <c r="L6" s="59" t="s">
        <v>43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510</v>
      </c>
      <c r="C7" s="59" t="s">
        <v>605</v>
      </c>
      <c r="D7" s="60" t="s">
        <v>606</v>
      </c>
      <c r="E7" s="13">
        <v>42031</v>
      </c>
      <c r="F7" s="14">
        <f t="shared" si="0"/>
        <v>42087</v>
      </c>
      <c r="G7" s="12">
        <v>2</v>
      </c>
      <c r="H7" s="12">
        <v>28</v>
      </c>
      <c r="I7" s="61">
        <f t="shared" si="1"/>
        <v>1776.4</v>
      </c>
      <c r="J7" s="61">
        <v>3552.8</v>
      </c>
      <c r="K7" s="62" t="s">
        <v>607</v>
      </c>
      <c r="L7" s="59" t="s">
        <v>608</v>
      </c>
      <c r="M7" s="59"/>
      <c r="N7" s="63"/>
      <c r="O7" s="63"/>
      <c r="P7" s="63"/>
      <c r="Q7" s="64"/>
    </row>
    <row r="8" spans="2:17" s="65" customFormat="1" ht="15" customHeight="1" x14ac:dyDescent="0.2">
      <c r="B8" s="58" t="s">
        <v>510</v>
      </c>
      <c r="C8" s="59" t="s">
        <v>609</v>
      </c>
      <c r="D8" s="60" t="s">
        <v>610</v>
      </c>
      <c r="E8" s="13">
        <v>42031</v>
      </c>
      <c r="F8" s="14">
        <f>IF(E8&lt;&gt;"",E8+(G8*H8),"")</f>
        <v>42087</v>
      </c>
      <c r="G8" s="12">
        <v>2</v>
      </c>
      <c r="H8" s="12">
        <v>28</v>
      </c>
      <c r="I8" s="61">
        <f t="shared" si="1"/>
        <v>1560.845</v>
      </c>
      <c r="J8" s="61">
        <v>3121.69</v>
      </c>
      <c r="K8" s="62" t="s">
        <v>607</v>
      </c>
      <c r="L8" s="59" t="s">
        <v>608</v>
      </c>
      <c r="M8" s="59"/>
      <c r="N8" s="63"/>
      <c r="O8" s="63"/>
      <c r="P8" s="63"/>
      <c r="Q8" s="64"/>
    </row>
    <row r="9" spans="2:17" s="65" customFormat="1" ht="15" customHeight="1" x14ac:dyDescent="0.2">
      <c r="B9" s="58" t="s">
        <v>419</v>
      </c>
      <c r="C9" s="59" t="s">
        <v>611</v>
      </c>
      <c r="D9" s="60" t="s">
        <v>612</v>
      </c>
      <c r="E9" s="13">
        <v>42038</v>
      </c>
      <c r="F9" s="14">
        <f t="shared" si="0"/>
        <v>42150</v>
      </c>
      <c r="G9" s="12">
        <v>4</v>
      </c>
      <c r="H9" s="12">
        <v>28</v>
      </c>
      <c r="I9" s="61">
        <f t="shared" si="1"/>
        <v>1290.7</v>
      </c>
      <c r="J9" s="61">
        <v>5162.8</v>
      </c>
      <c r="K9" s="62" t="s">
        <v>613</v>
      </c>
      <c r="L9" s="59" t="s">
        <v>43</v>
      </c>
      <c r="M9" s="59"/>
      <c r="N9" s="63"/>
      <c r="O9" s="63"/>
      <c r="P9" s="63"/>
      <c r="Q9" s="64"/>
    </row>
    <row r="10" spans="2:17" s="65" customFormat="1" ht="15" customHeight="1" x14ac:dyDescent="0.2">
      <c r="B10" s="58" t="s">
        <v>510</v>
      </c>
      <c r="C10" s="59" t="s">
        <v>614</v>
      </c>
      <c r="D10" s="60" t="s">
        <v>615</v>
      </c>
      <c r="E10" s="13">
        <v>42048</v>
      </c>
      <c r="F10" s="14">
        <f t="shared" si="0"/>
        <v>42104</v>
      </c>
      <c r="G10" s="12">
        <v>2</v>
      </c>
      <c r="H10" s="12">
        <v>28</v>
      </c>
      <c r="I10" s="61">
        <f t="shared" si="1"/>
        <v>1779.145</v>
      </c>
      <c r="J10" s="61">
        <v>3558.29</v>
      </c>
      <c r="K10" s="62" t="s">
        <v>616</v>
      </c>
      <c r="L10" s="59" t="s">
        <v>608</v>
      </c>
      <c r="M10" s="59"/>
      <c r="N10" s="63"/>
      <c r="O10" s="63"/>
      <c r="P10" s="63"/>
      <c r="Q10" s="64"/>
    </row>
    <row r="11" spans="2:17" s="65" customFormat="1" ht="15" customHeight="1" x14ac:dyDescent="0.2">
      <c r="B11" s="58" t="s">
        <v>106</v>
      </c>
      <c r="C11" s="59" t="s">
        <v>617</v>
      </c>
      <c r="D11" s="60" t="s">
        <v>618</v>
      </c>
      <c r="E11" s="13">
        <v>42058</v>
      </c>
      <c r="F11" s="14">
        <f t="shared" si="0"/>
        <v>42142</v>
      </c>
      <c r="G11" s="12">
        <v>3</v>
      </c>
      <c r="H11" s="12">
        <v>28</v>
      </c>
      <c r="I11" s="61">
        <f t="shared" si="1"/>
        <v>680.00333333333333</v>
      </c>
      <c r="J11" s="61">
        <v>2040.01</v>
      </c>
      <c r="K11" s="62"/>
      <c r="L11" s="59" t="s">
        <v>608</v>
      </c>
      <c r="M11" s="59"/>
      <c r="N11" s="63"/>
      <c r="O11" s="63"/>
      <c r="P11" s="63"/>
      <c r="Q11" s="64"/>
    </row>
    <row r="12" spans="2:17" s="65" customFormat="1" ht="15" customHeight="1" x14ac:dyDescent="0.2">
      <c r="B12" s="58" t="s">
        <v>106</v>
      </c>
      <c r="C12" s="59" t="s">
        <v>619</v>
      </c>
      <c r="D12" s="60" t="s">
        <v>620</v>
      </c>
      <c r="E12" s="13">
        <v>42058</v>
      </c>
      <c r="F12" s="14">
        <f>IF(E12&lt;&gt;"",E12+(G12*H12),"")</f>
        <v>42142</v>
      </c>
      <c r="G12" s="12">
        <v>3</v>
      </c>
      <c r="H12" s="12">
        <v>28</v>
      </c>
      <c r="I12" s="61">
        <f t="shared" si="1"/>
        <v>625.42999999999995</v>
      </c>
      <c r="J12" s="61">
        <v>1876.29</v>
      </c>
      <c r="K12" s="62"/>
      <c r="L12" s="59" t="s">
        <v>608</v>
      </c>
      <c r="M12" s="59"/>
      <c r="N12" s="63"/>
      <c r="O12" s="63"/>
      <c r="P12" s="63"/>
      <c r="Q12" s="64"/>
    </row>
    <row r="13" spans="2:17" s="65" customFormat="1" ht="15" customHeight="1" x14ac:dyDescent="0.2">
      <c r="B13" s="58" t="s">
        <v>179</v>
      </c>
      <c r="C13" s="59" t="s">
        <v>621</v>
      </c>
      <c r="D13" s="60" t="s">
        <v>622</v>
      </c>
      <c r="E13" s="13">
        <v>42114</v>
      </c>
      <c r="F13" s="14">
        <f t="shared" si="0"/>
        <v>42142</v>
      </c>
      <c r="G13" s="12">
        <v>1</v>
      </c>
      <c r="H13" s="12">
        <v>28</v>
      </c>
      <c r="I13" s="61">
        <f t="shared" si="1"/>
        <v>1153.3399999999999</v>
      </c>
      <c r="J13" s="61">
        <v>1153.3399999999999</v>
      </c>
      <c r="K13" s="62" t="s">
        <v>623</v>
      </c>
      <c r="L13" s="59" t="s">
        <v>43</v>
      </c>
      <c r="M13" s="59"/>
      <c r="N13" s="63"/>
      <c r="O13" s="63"/>
      <c r="P13" s="63"/>
      <c r="Q13" s="64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36717.67</v>
      </c>
    </row>
  </sheetData>
  <sheetProtection password="C739" sheet="1"/>
  <dataValidations count="1">
    <dataValidation type="list" allowBlank="1" showInputMessage="1" showErrorMessage="1" sqref="H3:H30" xr:uid="{00000000-0002-0000-0C00-000000000000}">
      <formula1>"1, 7, 28, 30"</formula1>
    </dataValidation>
  </dataValidations>
  <printOptions horizontalCentered="1"/>
  <pageMargins left="0.5" right="0.5" top="0.75" bottom="0.75" header="0.5" footer="0.5"/>
  <pageSetup scale="46" fitToHeight="0" orientation="landscape" horizontalDpi="1200" verticalDpi="1200" r:id="rId1"/>
  <headerFooter alignWithMargins="0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9">
    <pageSetUpPr fitToPage="1"/>
  </sheetPr>
  <dimension ref="B2:Q40"/>
  <sheetViews>
    <sheetView topLeftCell="A9" workbookViewId="0">
      <selection activeCell="D26" sqref="D2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5.28515625" style="54" bestFit="1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44.285156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73" customFormat="1" ht="15" customHeight="1" x14ac:dyDescent="0.2">
      <c r="B3" s="66" t="s">
        <v>624</v>
      </c>
      <c r="C3" s="67"/>
      <c r="D3" s="68" t="s">
        <v>625</v>
      </c>
      <c r="E3" s="22">
        <v>42026</v>
      </c>
      <c r="F3" s="23">
        <f t="shared" ref="F3:F39" si="0">IF(E3&lt;&gt;"",E3+(G3*H3),"")</f>
        <v>42033</v>
      </c>
      <c r="G3" s="24">
        <v>1</v>
      </c>
      <c r="H3" s="24">
        <v>7</v>
      </c>
      <c r="I3" s="25">
        <f t="shared" ref="I3:I39" si="1">IF(G3&lt;&gt;"",(J3/G3),"")</f>
        <v>0</v>
      </c>
      <c r="J3" s="69"/>
      <c r="K3" s="70" t="s">
        <v>626</v>
      </c>
      <c r="L3" s="67"/>
      <c r="M3" s="67"/>
      <c r="N3" s="71"/>
      <c r="O3" s="71"/>
      <c r="P3" s="71"/>
      <c r="Q3" s="72"/>
    </row>
    <row r="4" spans="2:17" s="65" customFormat="1" ht="15" customHeight="1" x14ac:dyDescent="0.2">
      <c r="B4" s="58" t="s">
        <v>587</v>
      </c>
      <c r="C4" s="59" t="s">
        <v>627</v>
      </c>
      <c r="D4" s="60" t="s">
        <v>625</v>
      </c>
      <c r="E4" s="13">
        <v>42026</v>
      </c>
      <c r="F4" s="14">
        <f t="shared" si="0"/>
        <v>42040</v>
      </c>
      <c r="G4" s="12">
        <v>2</v>
      </c>
      <c r="H4" s="12">
        <v>7</v>
      </c>
      <c r="I4" s="15">
        <f t="shared" si="1"/>
        <v>1039.905</v>
      </c>
      <c r="J4" s="61">
        <v>2079.81</v>
      </c>
      <c r="K4" s="62" t="s">
        <v>628</v>
      </c>
      <c r="L4" s="59" t="s">
        <v>629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630</v>
      </c>
      <c r="C5" s="59" t="s">
        <v>631</v>
      </c>
      <c r="D5" s="60" t="s">
        <v>632</v>
      </c>
      <c r="E5" s="13">
        <v>42044</v>
      </c>
      <c r="F5" s="14">
        <f t="shared" si="0"/>
        <v>42268</v>
      </c>
      <c r="G5" s="12">
        <v>8</v>
      </c>
      <c r="H5" s="12">
        <v>28</v>
      </c>
      <c r="I5" s="15">
        <f t="shared" si="1"/>
        <v>384.62124999999997</v>
      </c>
      <c r="J5" s="61">
        <v>3076.97</v>
      </c>
      <c r="K5" s="62" t="s">
        <v>633</v>
      </c>
      <c r="L5" s="59" t="s">
        <v>634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490</v>
      </c>
      <c r="C6" s="59" t="s">
        <v>635</v>
      </c>
      <c r="D6" s="60" t="s">
        <v>636</v>
      </c>
      <c r="E6" s="13">
        <v>42044</v>
      </c>
      <c r="F6" s="14">
        <f t="shared" si="0"/>
        <v>42268</v>
      </c>
      <c r="G6" s="12">
        <v>8</v>
      </c>
      <c r="H6" s="12">
        <v>28</v>
      </c>
      <c r="I6" s="15">
        <f t="shared" si="1"/>
        <v>191.44874999999999</v>
      </c>
      <c r="J6" s="61">
        <v>1531.59</v>
      </c>
      <c r="K6" s="62" t="s">
        <v>637</v>
      </c>
      <c r="L6" s="59" t="s">
        <v>20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242</v>
      </c>
      <c r="C7" s="59" t="s">
        <v>638</v>
      </c>
      <c r="D7" s="60" t="s">
        <v>639</v>
      </c>
      <c r="E7" s="13">
        <v>42041</v>
      </c>
      <c r="F7" s="14">
        <f t="shared" si="0"/>
        <v>42048</v>
      </c>
      <c r="G7" s="12">
        <v>1</v>
      </c>
      <c r="H7" s="12">
        <v>7</v>
      </c>
      <c r="I7" s="15">
        <f t="shared" si="1"/>
        <v>1017.6</v>
      </c>
      <c r="J7" s="61">
        <v>1017.6</v>
      </c>
      <c r="K7" s="62" t="s">
        <v>640</v>
      </c>
      <c r="L7" s="59" t="s">
        <v>641</v>
      </c>
      <c r="M7" s="59"/>
      <c r="N7" s="63"/>
      <c r="O7" s="63"/>
      <c r="P7" s="63"/>
      <c r="Q7" s="64"/>
    </row>
    <row r="8" spans="2:17" s="65" customFormat="1" ht="15" customHeight="1" x14ac:dyDescent="0.2">
      <c r="B8" s="58" t="s">
        <v>179</v>
      </c>
      <c r="C8" s="59" t="s">
        <v>642</v>
      </c>
      <c r="D8" s="60" t="s">
        <v>643</v>
      </c>
      <c r="E8" s="13">
        <v>42051</v>
      </c>
      <c r="F8" s="14">
        <f t="shared" si="0"/>
        <v>42058</v>
      </c>
      <c r="G8" s="12">
        <v>1</v>
      </c>
      <c r="H8" s="12">
        <v>7</v>
      </c>
      <c r="I8" s="15">
        <f t="shared" si="1"/>
        <v>938.07</v>
      </c>
      <c r="J8" s="61">
        <v>938.07</v>
      </c>
      <c r="K8" s="62" t="s">
        <v>644</v>
      </c>
      <c r="L8" s="59" t="s">
        <v>641</v>
      </c>
      <c r="M8" s="59"/>
      <c r="N8" s="63"/>
      <c r="O8" s="63"/>
      <c r="P8" s="63"/>
      <c r="Q8" s="64"/>
    </row>
    <row r="9" spans="2:17" s="65" customFormat="1" ht="15" customHeight="1" x14ac:dyDescent="0.2">
      <c r="B9" s="58" t="s">
        <v>184</v>
      </c>
      <c r="C9" s="59" t="s">
        <v>645</v>
      </c>
      <c r="D9" s="60" t="s">
        <v>646</v>
      </c>
      <c r="E9" s="13">
        <v>42051</v>
      </c>
      <c r="F9" s="14">
        <f>IF(E9&lt;&gt;"",E9+(G9*H9),"")</f>
        <v>42058</v>
      </c>
      <c r="G9" s="12">
        <v>1</v>
      </c>
      <c r="H9" s="12">
        <v>7</v>
      </c>
      <c r="I9" s="15">
        <f t="shared" si="1"/>
        <v>273.48</v>
      </c>
      <c r="J9" s="61">
        <v>273.48</v>
      </c>
      <c r="K9" s="62" t="s">
        <v>644</v>
      </c>
      <c r="L9" s="59" t="s">
        <v>641</v>
      </c>
      <c r="M9" s="59"/>
      <c r="N9" s="63"/>
      <c r="O9" s="63"/>
      <c r="P9" s="63"/>
      <c r="Q9" s="64"/>
    </row>
    <row r="10" spans="2:17" s="65" customFormat="1" ht="15" customHeight="1" x14ac:dyDescent="0.2">
      <c r="B10" s="58" t="s">
        <v>624</v>
      </c>
      <c r="C10" s="59" t="s">
        <v>647</v>
      </c>
      <c r="D10" s="60" t="s">
        <v>648</v>
      </c>
      <c r="E10" s="13">
        <v>42060</v>
      </c>
      <c r="F10" s="14">
        <f t="shared" si="0"/>
        <v>42088</v>
      </c>
      <c r="G10" s="12">
        <v>1</v>
      </c>
      <c r="H10" s="12">
        <v>28</v>
      </c>
      <c r="I10" s="15">
        <f t="shared" si="1"/>
        <v>1547.6</v>
      </c>
      <c r="J10" s="61">
        <v>1547.6</v>
      </c>
      <c r="K10" s="62" t="s">
        <v>649</v>
      </c>
      <c r="L10" s="59" t="s">
        <v>641</v>
      </c>
      <c r="M10" s="59"/>
      <c r="N10" s="63"/>
      <c r="O10" s="63"/>
      <c r="P10" s="63"/>
      <c r="Q10" s="64"/>
    </row>
    <row r="11" spans="2:17" s="65" customFormat="1" ht="15" customHeight="1" x14ac:dyDescent="0.2">
      <c r="B11" s="58" t="s">
        <v>650</v>
      </c>
      <c r="C11" s="59" t="s">
        <v>651</v>
      </c>
      <c r="D11" s="60" t="s">
        <v>652</v>
      </c>
      <c r="E11" s="13">
        <v>42079</v>
      </c>
      <c r="F11" s="14">
        <f t="shared" si="0"/>
        <v>42163</v>
      </c>
      <c r="G11" s="12">
        <v>3</v>
      </c>
      <c r="H11" s="12">
        <v>28</v>
      </c>
      <c r="I11" s="15">
        <f t="shared" si="1"/>
        <v>1450.4333333333334</v>
      </c>
      <c r="J11" s="61">
        <v>4351.3</v>
      </c>
      <c r="K11" s="62" t="s">
        <v>653</v>
      </c>
      <c r="L11" s="59" t="s">
        <v>514</v>
      </c>
      <c r="M11" s="59"/>
      <c r="N11" s="63"/>
      <c r="O11" s="63"/>
      <c r="P11" s="63"/>
      <c r="Q11" s="64"/>
    </row>
    <row r="12" spans="2:17" s="65" customFormat="1" ht="15" customHeight="1" x14ac:dyDescent="0.2">
      <c r="B12" s="58" t="s">
        <v>650</v>
      </c>
      <c r="C12" s="59" t="s">
        <v>654</v>
      </c>
      <c r="D12" s="60" t="s">
        <v>655</v>
      </c>
      <c r="E12" s="13">
        <v>42079</v>
      </c>
      <c r="F12" s="14">
        <f>IF(E12&lt;&gt;"",E12+(G12*H12),"")</f>
        <v>42163</v>
      </c>
      <c r="G12" s="12">
        <v>3</v>
      </c>
      <c r="H12" s="12">
        <v>28</v>
      </c>
      <c r="I12" s="15">
        <f t="shared" si="1"/>
        <v>1397.4333333333334</v>
      </c>
      <c r="J12" s="61">
        <v>4192.3</v>
      </c>
      <c r="K12" s="62" t="s">
        <v>653</v>
      </c>
      <c r="L12" s="59" t="s">
        <v>514</v>
      </c>
      <c r="M12" s="59"/>
      <c r="N12" s="63"/>
      <c r="O12" s="63"/>
      <c r="P12" s="63"/>
      <c r="Q12" s="64"/>
    </row>
    <row r="13" spans="2:17" s="65" customFormat="1" ht="15" customHeight="1" x14ac:dyDescent="0.2">
      <c r="B13" s="58" t="s">
        <v>650</v>
      </c>
      <c r="C13" s="59" t="s">
        <v>656</v>
      </c>
      <c r="D13" s="60" t="s">
        <v>657</v>
      </c>
      <c r="E13" s="13">
        <v>42079</v>
      </c>
      <c r="F13" s="14">
        <f>IF(E13&lt;&gt;"",E13+(G13*H13),"")</f>
        <v>42163</v>
      </c>
      <c r="G13" s="12">
        <v>3</v>
      </c>
      <c r="H13" s="12">
        <v>28</v>
      </c>
      <c r="I13" s="15">
        <f t="shared" si="1"/>
        <v>1450.4333333333334</v>
      </c>
      <c r="J13" s="61">
        <v>4351.3</v>
      </c>
      <c r="K13" s="62" t="s">
        <v>658</v>
      </c>
      <c r="L13" s="59" t="s">
        <v>514</v>
      </c>
      <c r="M13" s="59"/>
      <c r="N13" s="63"/>
      <c r="O13" s="63"/>
      <c r="P13" s="63"/>
      <c r="Q13" s="64"/>
    </row>
    <row r="14" spans="2:17" s="65" customFormat="1" ht="15" customHeight="1" x14ac:dyDescent="0.2">
      <c r="B14" s="58" t="s">
        <v>242</v>
      </c>
      <c r="C14" s="59" t="s">
        <v>659</v>
      </c>
      <c r="D14" s="60" t="s">
        <v>660</v>
      </c>
      <c r="E14" s="13">
        <v>42075</v>
      </c>
      <c r="F14" s="14">
        <f t="shared" si="0"/>
        <v>42243</v>
      </c>
      <c r="G14" s="12">
        <v>6</v>
      </c>
      <c r="H14" s="12">
        <v>28</v>
      </c>
      <c r="I14" s="15">
        <f t="shared" si="1"/>
        <v>787.93333333333339</v>
      </c>
      <c r="J14" s="61">
        <v>4727.6000000000004</v>
      </c>
      <c r="K14" s="62" t="s">
        <v>661</v>
      </c>
      <c r="L14" s="59" t="s">
        <v>514</v>
      </c>
      <c r="M14" s="59"/>
      <c r="N14" s="63"/>
      <c r="O14" s="63"/>
      <c r="P14" s="63"/>
      <c r="Q14" s="64"/>
    </row>
    <row r="15" spans="2:17" s="65" customFormat="1" ht="15" customHeight="1" x14ac:dyDescent="0.2">
      <c r="B15" s="58" t="s">
        <v>662</v>
      </c>
      <c r="C15" s="59" t="s">
        <v>663</v>
      </c>
      <c r="D15" s="60" t="s">
        <v>664</v>
      </c>
      <c r="E15" s="13">
        <v>42081</v>
      </c>
      <c r="F15" s="14">
        <f t="shared" si="0"/>
        <v>42137</v>
      </c>
      <c r="G15" s="12">
        <v>2</v>
      </c>
      <c r="H15" s="12">
        <v>28</v>
      </c>
      <c r="I15" s="15">
        <f t="shared" si="1"/>
        <v>1299.03</v>
      </c>
      <c r="J15" s="61">
        <v>2598.06</v>
      </c>
      <c r="K15" s="62" t="s">
        <v>665</v>
      </c>
      <c r="L15" s="59" t="s">
        <v>514</v>
      </c>
      <c r="M15" s="59"/>
      <c r="N15" s="63"/>
      <c r="O15" s="63"/>
      <c r="P15" s="63"/>
      <c r="Q15" s="64"/>
    </row>
    <row r="16" spans="2:17" s="65" customFormat="1" ht="15" customHeight="1" x14ac:dyDescent="0.2">
      <c r="B16" s="58" t="s">
        <v>587</v>
      </c>
      <c r="C16" s="59" t="s">
        <v>666</v>
      </c>
      <c r="D16" s="60" t="s">
        <v>667</v>
      </c>
      <c r="E16" s="13">
        <v>42082</v>
      </c>
      <c r="F16" s="14">
        <f t="shared" si="0"/>
        <v>42138</v>
      </c>
      <c r="G16" s="12">
        <v>2</v>
      </c>
      <c r="H16" s="12">
        <v>28</v>
      </c>
      <c r="I16" s="15">
        <f t="shared" si="1"/>
        <v>1299.03</v>
      </c>
      <c r="J16" s="61">
        <v>2598.06</v>
      </c>
      <c r="K16" s="62" t="s">
        <v>668</v>
      </c>
      <c r="L16" s="59" t="s">
        <v>514</v>
      </c>
      <c r="M16" s="59"/>
      <c r="N16" s="63"/>
      <c r="O16" s="63"/>
      <c r="P16" s="63"/>
      <c r="Q16" s="64"/>
    </row>
    <row r="17" spans="2:17" s="65" customFormat="1" ht="15" customHeight="1" x14ac:dyDescent="0.2">
      <c r="B17" s="58" t="s">
        <v>490</v>
      </c>
      <c r="C17" s="59" t="s">
        <v>669</v>
      </c>
      <c r="D17" s="60" t="s">
        <v>670</v>
      </c>
      <c r="E17" s="13">
        <v>42083</v>
      </c>
      <c r="F17" s="14">
        <f t="shared" si="0"/>
        <v>42251</v>
      </c>
      <c r="G17" s="12">
        <v>6</v>
      </c>
      <c r="H17" s="12">
        <v>28</v>
      </c>
      <c r="I17" s="15">
        <f t="shared" si="1"/>
        <v>200.12166666666667</v>
      </c>
      <c r="J17" s="74">
        <v>1200.73</v>
      </c>
      <c r="K17" s="62" t="s">
        <v>637</v>
      </c>
      <c r="L17" s="59" t="s">
        <v>20</v>
      </c>
      <c r="M17" s="59"/>
      <c r="N17" s="63"/>
      <c r="O17" s="63"/>
      <c r="P17" s="63"/>
      <c r="Q17" s="64"/>
    </row>
    <row r="18" spans="2:17" s="65" customFormat="1" ht="15" customHeight="1" x14ac:dyDescent="0.2">
      <c r="B18" s="58" t="s">
        <v>490</v>
      </c>
      <c r="C18" s="59" t="s">
        <v>671</v>
      </c>
      <c r="D18" s="60" t="s">
        <v>672</v>
      </c>
      <c r="E18" s="13">
        <v>42090</v>
      </c>
      <c r="F18" s="14">
        <f>IF(E18&lt;&gt;"",E18+(G18*H18),"")</f>
        <v>42258</v>
      </c>
      <c r="G18" s="12">
        <v>6</v>
      </c>
      <c r="H18" s="12">
        <v>28</v>
      </c>
      <c r="I18" s="15">
        <f>IF(G18&lt;&gt;"",(J18/G18),"")</f>
        <v>200.12166666666667</v>
      </c>
      <c r="J18" s="74">
        <v>1200.73</v>
      </c>
      <c r="K18" s="62" t="s">
        <v>673</v>
      </c>
      <c r="L18" s="59" t="s">
        <v>20</v>
      </c>
      <c r="M18" s="59"/>
      <c r="N18" s="63"/>
      <c r="O18" s="63"/>
      <c r="P18" s="63"/>
      <c r="Q18" s="64"/>
    </row>
    <row r="19" spans="2:17" s="65" customFormat="1" ht="15" customHeight="1" x14ac:dyDescent="0.2">
      <c r="B19" s="59" t="s">
        <v>674</v>
      </c>
      <c r="C19" s="59"/>
      <c r="D19" s="60" t="s">
        <v>675</v>
      </c>
      <c r="E19" s="13">
        <v>42093</v>
      </c>
      <c r="F19" s="14">
        <f>IF(E19&lt;&gt;"",E19+(G19*H19),"")</f>
        <v>42121</v>
      </c>
      <c r="G19" s="12">
        <v>1</v>
      </c>
      <c r="H19" s="12">
        <v>28</v>
      </c>
      <c r="I19" s="15">
        <f>IF(G19&lt;&gt;"",(J19/G19),"")</f>
        <v>1950</v>
      </c>
      <c r="J19" s="74">
        <v>1950</v>
      </c>
      <c r="K19" s="62" t="s">
        <v>676</v>
      </c>
      <c r="L19" s="59" t="s">
        <v>677</v>
      </c>
      <c r="M19" s="59"/>
      <c r="N19" s="63"/>
      <c r="O19" s="63"/>
      <c r="P19" s="63"/>
      <c r="Q19" s="64"/>
    </row>
    <row r="20" spans="2:17" s="65" customFormat="1" ht="12.75" customHeight="1" x14ac:dyDescent="0.2">
      <c r="B20" s="58" t="s">
        <v>571</v>
      </c>
      <c r="C20" s="59" t="s">
        <v>678</v>
      </c>
      <c r="D20" s="60" t="s">
        <v>679</v>
      </c>
      <c r="E20" s="13">
        <v>42148</v>
      </c>
      <c r="F20" s="14">
        <f t="shared" si="0"/>
        <v>42204</v>
      </c>
      <c r="G20" s="12">
        <v>2</v>
      </c>
      <c r="H20" s="12">
        <v>28</v>
      </c>
      <c r="I20" s="15">
        <f t="shared" si="1"/>
        <v>1187.2</v>
      </c>
      <c r="J20" s="61">
        <v>2374.4</v>
      </c>
      <c r="K20" s="62" t="s">
        <v>680</v>
      </c>
      <c r="L20" s="59" t="s">
        <v>514</v>
      </c>
      <c r="M20" s="59"/>
      <c r="N20" s="63"/>
      <c r="O20" s="63"/>
      <c r="P20" s="63"/>
      <c r="Q20" s="64"/>
    </row>
    <row r="21" spans="2:17" s="65" customFormat="1" ht="15" customHeight="1" x14ac:dyDescent="0.2">
      <c r="B21" s="58" t="s">
        <v>571</v>
      </c>
      <c r="C21" s="59" t="s">
        <v>681</v>
      </c>
      <c r="D21" s="60" t="s">
        <v>682</v>
      </c>
      <c r="E21" s="13">
        <v>42093</v>
      </c>
      <c r="F21" s="14">
        <f>IF(E21&lt;&gt;"",E21+(G21*H21),"")</f>
        <v>42149</v>
      </c>
      <c r="G21" s="12">
        <v>2</v>
      </c>
      <c r="H21" s="12">
        <v>28</v>
      </c>
      <c r="I21" s="15">
        <f t="shared" si="1"/>
        <v>1187.2</v>
      </c>
      <c r="J21" s="61">
        <v>2374.4</v>
      </c>
      <c r="K21" s="62" t="s">
        <v>680</v>
      </c>
      <c r="L21" s="59" t="s">
        <v>514</v>
      </c>
      <c r="M21" s="59"/>
      <c r="N21" s="63"/>
      <c r="O21" s="63"/>
      <c r="P21" s="63"/>
      <c r="Q21" s="64"/>
    </row>
    <row r="22" spans="2:17" s="65" customFormat="1" ht="15" customHeight="1" x14ac:dyDescent="0.2">
      <c r="B22" s="58" t="s">
        <v>683</v>
      </c>
      <c r="C22" s="59" t="s">
        <v>684</v>
      </c>
      <c r="D22" s="60" t="s">
        <v>685</v>
      </c>
      <c r="E22" s="13">
        <v>42102</v>
      </c>
      <c r="F22" s="14">
        <f t="shared" si="0"/>
        <v>42186</v>
      </c>
      <c r="G22" s="12">
        <v>3</v>
      </c>
      <c r="H22" s="12">
        <v>28</v>
      </c>
      <c r="I22" s="15">
        <f t="shared" si="1"/>
        <v>376.3</v>
      </c>
      <c r="J22" s="61">
        <v>1128.9000000000001</v>
      </c>
      <c r="K22" s="62" t="s">
        <v>686</v>
      </c>
      <c r="L22" s="59" t="s">
        <v>514</v>
      </c>
      <c r="M22" s="59"/>
      <c r="N22" s="63"/>
      <c r="O22" s="63"/>
      <c r="P22" s="63"/>
      <c r="Q22" s="64"/>
    </row>
    <row r="23" spans="2:17" s="65" customFormat="1" ht="15" customHeight="1" x14ac:dyDescent="0.2">
      <c r="B23" s="58" t="s">
        <v>462</v>
      </c>
      <c r="C23" s="59" t="s">
        <v>687</v>
      </c>
      <c r="D23" s="60" t="s">
        <v>688</v>
      </c>
      <c r="E23" s="13">
        <v>42137</v>
      </c>
      <c r="F23" s="14">
        <f t="shared" si="0"/>
        <v>42193</v>
      </c>
      <c r="G23" s="12">
        <v>2</v>
      </c>
      <c r="H23" s="12">
        <v>28</v>
      </c>
      <c r="I23" s="15">
        <f t="shared" si="1"/>
        <v>559.67999999999995</v>
      </c>
      <c r="J23" s="61">
        <v>1119.3599999999999</v>
      </c>
      <c r="K23" s="62" t="s">
        <v>689</v>
      </c>
      <c r="L23" s="59" t="s">
        <v>690</v>
      </c>
      <c r="M23" s="59"/>
      <c r="N23" s="63"/>
      <c r="O23" s="63"/>
      <c r="P23" s="63"/>
      <c r="Q23" s="64"/>
    </row>
    <row r="24" spans="2:17" s="65" customFormat="1" ht="15" customHeight="1" x14ac:dyDescent="0.2">
      <c r="B24" s="58" t="s">
        <v>691</v>
      </c>
      <c r="C24" s="59"/>
      <c r="D24" s="60" t="s">
        <v>692</v>
      </c>
      <c r="E24" s="13">
        <v>42108</v>
      </c>
      <c r="F24" s="14">
        <f t="shared" si="0"/>
        <v>42164</v>
      </c>
      <c r="G24" s="12">
        <v>2</v>
      </c>
      <c r="H24" s="12">
        <v>28</v>
      </c>
      <c r="I24" s="15">
        <f t="shared" si="1"/>
        <v>100.7</v>
      </c>
      <c r="J24" s="61">
        <v>201.4</v>
      </c>
      <c r="K24" s="62" t="s">
        <v>693</v>
      </c>
      <c r="L24" s="59" t="s">
        <v>677</v>
      </c>
      <c r="M24" s="59"/>
      <c r="N24" s="63"/>
      <c r="O24" s="63"/>
      <c r="P24" s="63"/>
      <c r="Q24" s="64"/>
    </row>
    <row r="25" spans="2:17" s="65" customFormat="1" ht="15" customHeight="1" x14ac:dyDescent="0.2">
      <c r="B25" s="58" t="s">
        <v>694</v>
      </c>
      <c r="C25" s="59" t="s">
        <v>695</v>
      </c>
      <c r="D25" s="60" t="s">
        <v>696</v>
      </c>
      <c r="E25" s="13">
        <v>42118</v>
      </c>
      <c r="F25" s="14">
        <f t="shared" si="0"/>
        <v>42202</v>
      </c>
      <c r="G25" s="12">
        <v>3</v>
      </c>
      <c r="H25" s="12">
        <v>28</v>
      </c>
      <c r="I25" s="15">
        <f t="shared" si="1"/>
        <v>1268.1499999999999</v>
      </c>
      <c r="J25" s="61">
        <v>3804.45</v>
      </c>
      <c r="K25" s="62" t="s">
        <v>697</v>
      </c>
      <c r="L25" s="59" t="s">
        <v>514</v>
      </c>
      <c r="M25" s="59"/>
      <c r="N25" s="63"/>
      <c r="O25" s="63"/>
      <c r="P25" s="63"/>
      <c r="Q25" s="64"/>
    </row>
    <row r="26" spans="2:17" s="65" customFormat="1" ht="15" customHeight="1" x14ac:dyDescent="0.2">
      <c r="B26" s="58" t="s">
        <v>694</v>
      </c>
      <c r="C26" s="59" t="s">
        <v>698</v>
      </c>
      <c r="D26" s="60" t="s">
        <v>699</v>
      </c>
      <c r="E26" s="13">
        <v>42118</v>
      </c>
      <c r="F26" s="14">
        <f>IF(E26&lt;&gt;"",E26+(G26*H26),"")</f>
        <v>42202</v>
      </c>
      <c r="G26" s="12">
        <v>3</v>
      </c>
      <c r="H26" s="12">
        <v>28</v>
      </c>
      <c r="I26" s="15">
        <f t="shared" si="1"/>
        <v>1215.1499999999999</v>
      </c>
      <c r="J26" s="61">
        <v>3645.45</v>
      </c>
      <c r="K26" s="62" t="s">
        <v>665</v>
      </c>
      <c r="L26" s="59" t="s">
        <v>514</v>
      </c>
      <c r="M26" s="59"/>
      <c r="N26" s="63"/>
      <c r="O26" s="63"/>
      <c r="P26" s="63"/>
      <c r="Q26" s="64"/>
    </row>
    <row r="27" spans="2:17" s="65" customFormat="1" ht="15" customHeight="1" x14ac:dyDescent="0.2">
      <c r="B27" s="58" t="s">
        <v>694</v>
      </c>
      <c r="C27" s="59" t="s">
        <v>700</v>
      </c>
      <c r="D27" s="60" t="s">
        <v>701</v>
      </c>
      <c r="E27" s="13">
        <v>42118</v>
      </c>
      <c r="F27" s="14">
        <f>IF(E27&lt;&gt;"",E27+(G27*H27),"")</f>
        <v>42202</v>
      </c>
      <c r="G27" s="12">
        <v>3</v>
      </c>
      <c r="H27" s="12">
        <v>28</v>
      </c>
      <c r="I27" s="15">
        <f t="shared" si="1"/>
        <v>1268.1499999999999</v>
      </c>
      <c r="J27" s="61">
        <v>3804.45</v>
      </c>
      <c r="K27" s="62" t="s">
        <v>665</v>
      </c>
      <c r="L27" s="59" t="s">
        <v>514</v>
      </c>
      <c r="M27" s="59"/>
      <c r="N27" s="63"/>
      <c r="O27" s="63"/>
      <c r="P27" s="63"/>
      <c r="Q27" s="64"/>
    </row>
    <row r="28" spans="2:17" s="65" customFormat="1" ht="15" customHeight="1" x14ac:dyDescent="0.2">
      <c r="B28" s="58" t="s">
        <v>702</v>
      </c>
      <c r="C28" s="59" t="s">
        <v>703</v>
      </c>
      <c r="D28" s="60" t="s">
        <v>704</v>
      </c>
      <c r="E28" s="13">
        <v>42114</v>
      </c>
      <c r="F28" s="14">
        <f t="shared" si="0"/>
        <v>42170</v>
      </c>
      <c r="G28" s="12">
        <v>2</v>
      </c>
      <c r="H28" s="12">
        <v>28</v>
      </c>
      <c r="I28" s="15">
        <f t="shared" si="1"/>
        <v>1412.45</v>
      </c>
      <c r="J28" s="61">
        <v>2824.9</v>
      </c>
      <c r="K28" s="62" t="s">
        <v>705</v>
      </c>
      <c r="L28" s="59" t="s">
        <v>514</v>
      </c>
      <c r="M28" s="59"/>
      <c r="N28" s="63"/>
      <c r="O28" s="63"/>
      <c r="P28" s="63"/>
      <c r="Q28" s="64"/>
    </row>
    <row r="29" spans="2:17" s="65" customFormat="1" ht="15" customHeight="1" x14ac:dyDescent="0.2">
      <c r="B29" s="58" t="s">
        <v>674</v>
      </c>
      <c r="C29" s="59" t="s">
        <v>706</v>
      </c>
      <c r="D29" s="60" t="s">
        <v>707</v>
      </c>
      <c r="E29" s="13">
        <v>42121</v>
      </c>
      <c r="F29" s="14">
        <f t="shared" si="0"/>
        <v>42149</v>
      </c>
      <c r="G29" s="12">
        <v>1</v>
      </c>
      <c r="H29" s="12">
        <v>28</v>
      </c>
      <c r="I29" s="15">
        <f t="shared" si="1"/>
        <v>1950</v>
      </c>
      <c r="J29" s="61">
        <v>1950</v>
      </c>
      <c r="K29" s="62" t="s">
        <v>708</v>
      </c>
      <c r="L29" s="59" t="s">
        <v>677</v>
      </c>
      <c r="M29" s="59"/>
      <c r="N29" s="63"/>
      <c r="O29" s="63"/>
      <c r="P29" s="63"/>
      <c r="Q29" s="64"/>
    </row>
    <row r="30" spans="2:17" s="65" customFormat="1" ht="15" customHeight="1" x14ac:dyDescent="0.2">
      <c r="B30" s="58" t="s">
        <v>709</v>
      </c>
      <c r="C30" s="59"/>
      <c r="D30" s="60" t="s">
        <v>710</v>
      </c>
      <c r="E30" s="13">
        <v>42129</v>
      </c>
      <c r="F30" s="14">
        <f t="shared" si="0"/>
        <v>42157</v>
      </c>
      <c r="G30" s="12">
        <v>1</v>
      </c>
      <c r="H30" s="12">
        <v>28</v>
      </c>
      <c r="I30" s="15">
        <f t="shared" si="1"/>
        <v>2014</v>
      </c>
      <c r="J30" s="61">
        <v>2014</v>
      </c>
      <c r="K30" s="62" t="s">
        <v>711</v>
      </c>
      <c r="L30" s="59" t="s">
        <v>712</v>
      </c>
      <c r="M30" s="59"/>
      <c r="N30" s="63"/>
      <c r="O30" s="63"/>
      <c r="P30" s="63"/>
      <c r="Q30" s="64"/>
    </row>
    <row r="31" spans="2:17" s="65" customFormat="1" ht="15" customHeight="1" x14ac:dyDescent="0.2">
      <c r="B31" s="59" t="s">
        <v>394</v>
      </c>
      <c r="C31" s="59" t="s">
        <v>713</v>
      </c>
      <c r="D31" s="60" t="s">
        <v>714</v>
      </c>
      <c r="E31" s="13">
        <v>42136</v>
      </c>
      <c r="F31" s="14">
        <f>IF(E31&lt;&gt;"",E31+(G31*H31),"")</f>
        <v>42164</v>
      </c>
      <c r="G31" s="12">
        <v>1</v>
      </c>
      <c r="H31" s="12">
        <v>28</v>
      </c>
      <c r="I31" s="15">
        <f>IF(G31&lt;&gt;"",(J31/G31),"")</f>
        <v>1315.1</v>
      </c>
      <c r="J31" s="74">
        <v>1315.1</v>
      </c>
      <c r="K31" s="62" t="s">
        <v>715</v>
      </c>
      <c r="L31" s="59" t="s">
        <v>641</v>
      </c>
      <c r="M31" s="59"/>
      <c r="N31" s="63"/>
      <c r="O31" s="63"/>
      <c r="P31" s="63"/>
      <c r="Q31" s="64"/>
    </row>
    <row r="32" spans="2:17" s="65" customFormat="1" ht="15" customHeight="1" x14ac:dyDescent="0.2">
      <c r="B32" s="59" t="s">
        <v>73</v>
      </c>
      <c r="C32" s="59" t="s">
        <v>716</v>
      </c>
      <c r="D32" s="60" t="s">
        <v>717</v>
      </c>
      <c r="E32" s="13">
        <v>42142</v>
      </c>
      <c r="F32" s="14">
        <f>IF(E32&lt;&gt;"",E32+(G32*H32),"")</f>
        <v>42149</v>
      </c>
      <c r="G32" s="12">
        <v>1</v>
      </c>
      <c r="H32" s="12">
        <v>7</v>
      </c>
      <c r="I32" s="15">
        <f>IF(G32&lt;&gt;"",(J32/G32),"")</f>
        <v>379.09</v>
      </c>
      <c r="J32" s="74">
        <v>379.09</v>
      </c>
      <c r="K32" s="62" t="s">
        <v>718</v>
      </c>
      <c r="L32" s="59" t="s">
        <v>514</v>
      </c>
      <c r="M32" s="59"/>
      <c r="N32" s="63"/>
      <c r="O32" s="63"/>
      <c r="P32" s="63"/>
      <c r="Q32" s="64"/>
    </row>
    <row r="33" spans="2:17" s="65" customFormat="1" ht="15" customHeight="1" x14ac:dyDescent="0.2">
      <c r="B33" s="59" t="s">
        <v>674</v>
      </c>
      <c r="C33" s="59"/>
      <c r="D33" s="60" t="s">
        <v>719</v>
      </c>
      <c r="E33" s="13">
        <v>42143</v>
      </c>
      <c r="F33" s="14">
        <f>IF(E33&lt;&gt;"",E33+(G33*H33),"")</f>
        <v>42150</v>
      </c>
      <c r="G33" s="12">
        <v>1</v>
      </c>
      <c r="H33" s="12">
        <v>7</v>
      </c>
      <c r="I33" s="15">
        <f>IF(G33&lt;&gt;"",(J33/G33),"")</f>
        <v>704.9</v>
      </c>
      <c r="J33" s="74">
        <v>704.9</v>
      </c>
      <c r="K33" s="62" t="s">
        <v>720</v>
      </c>
      <c r="L33" s="59" t="s">
        <v>677</v>
      </c>
      <c r="M33" s="59"/>
      <c r="N33" s="63"/>
      <c r="O33" s="63"/>
      <c r="P33" s="63"/>
      <c r="Q33" s="64"/>
    </row>
    <row r="34" spans="2:17" s="65" customFormat="1" ht="15" customHeight="1" x14ac:dyDescent="0.2">
      <c r="B34" s="59" t="s">
        <v>721</v>
      </c>
      <c r="C34" s="59"/>
      <c r="D34" s="60" t="s">
        <v>722</v>
      </c>
      <c r="E34" s="13">
        <v>42146</v>
      </c>
      <c r="F34" s="14">
        <f>IF(E34&lt;&gt;"",E34+(G34*H34),"")</f>
        <v>42174</v>
      </c>
      <c r="G34" s="12">
        <v>1</v>
      </c>
      <c r="H34" s="12">
        <v>28</v>
      </c>
      <c r="I34" s="15">
        <f>IF(G34&lt;&gt;"",(J34/G34),"")</f>
        <v>159</v>
      </c>
      <c r="J34" s="74">
        <v>159</v>
      </c>
      <c r="K34" s="62" t="s">
        <v>723</v>
      </c>
      <c r="L34" s="59" t="s">
        <v>43</v>
      </c>
      <c r="M34" s="59"/>
      <c r="N34" s="63"/>
      <c r="O34" s="63"/>
      <c r="P34" s="63"/>
      <c r="Q34" s="64"/>
    </row>
    <row r="35" spans="2:17" s="65" customFormat="1" ht="15" customHeight="1" x14ac:dyDescent="0.2">
      <c r="B35" s="59" t="s">
        <v>587</v>
      </c>
      <c r="C35" s="59" t="s">
        <v>724</v>
      </c>
      <c r="D35" s="60" t="s">
        <v>725</v>
      </c>
      <c r="E35" s="13">
        <v>42158</v>
      </c>
      <c r="F35" s="14">
        <f>IF(E35&lt;&gt;"",E35+(G35*H35),"")</f>
        <v>42186</v>
      </c>
      <c r="G35" s="12">
        <v>1</v>
      </c>
      <c r="H35" s="12">
        <v>28</v>
      </c>
      <c r="I35" s="15">
        <f>IF(G35&lt;&gt;"",(J35/G35),"")</f>
        <v>1597.63</v>
      </c>
      <c r="J35" s="74">
        <v>1597.63</v>
      </c>
      <c r="K35" s="62" t="s">
        <v>726</v>
      </c>
      <c r="L35" s="59" t="s">
        <v>514</v>
      </c>
      <c r="M35" s="59"/>
      <c r="N35" s="63"/>
      <c r="O35" s="63"/>
      <c r="P35" s="63"/>
      <c r="Q35" s="64"/>
    </row>
    <row r="36" spans="2:17" s="65" customFormat="1" ht="15" customHeight="1" x14ac:dyDescent="0.2">
      <c r="B36" s="58" t="s">
        <v>727</v>
      </c>
      <c r="C36" s="59" t="s">
        <v>728</v>
      </c>
      <c r="D36" s="60" t="s">
        <v>729</v>
      </c>
      <c r="E36" s="13">
        <v>42170</v>
      </c>
      <c r="F36" s="14">
        <f t="shared" si="0"/>
        <v>42177</v>
      </c>
      <c r="G36" s="12">
        <v>1</v>
      </c>
      <c r="H36" s="12">
        <v>7</v>
      </c>
      <c r="I36" s="15">
        <f t="shared" si="1"/>
        <v>938.26</v>
      </c>
      <c r="J36" s="61">
        <v>938.26</v>
      </c>
      <c r="K36" s="62" t="s">
        <v>680</v>
      </c>
      <c r="L36" s="59" t="s">
        <v>514</v>
      </c>
      <c r="M36" s="59"/>
      <c r="N36" s="63"/>
      <c r="O36" s="63"/>
      <c r="P36" s="63"/>
      <c r="Q36" s="64"/>
    </row>
    <row r="37" spans="2:17" s="65" customFormat="1" ht="15" customHeight="1" x14ac:dyDescent="0.2">
      <c r="B37" s="59" t="s">
        <v>179</v>
      </c>
      <c r="C37" s="59"/>
      <c r="D37" s="60" t="s">
        <v>730</v>
      </c>
      <c r="E37" s="13">
        <v>42171</v>
      </c>
      <c r="F37" s="14">
        <f>IF(E37&lt;&gt;"",E37+(G37*H37),"")</f>
        <v>42178</v>
      </c>
      <c r="G37" s="12">
        <v>1</v>
      </c>
      <c r="H37" s="12">
        <v>7</v>
      </c>
      <c r="I37" s="15">
        <f>IF(G37&lt;&gt;"",(J37/G37),"")</f>
        <v>879.8</v>
      </c>
      <c r="J37" s="74">
        <v>879.8</v>
      </c>
      <c r="K37" s="62" t="s">
        <v>686</v>
      </c>
      <c r="L37" s="59" t="s">
        <v>514</v>
      </c>
      <c r="M37" s="59"/>
      <c r="N37" s="63"/>
      <c r="O37" s="63"/>
      <c r="P37" s="63"/>
      <c r="Q37" s="64"/>
    </row>
    <row r="38" spans="2:17" ht="15" customHeight="1" x14ac:dyDescent="0.2">
      <c r="B38" s="41"/>
      <c r="C38" s="41"/>
      <c r="D38" s="42"/>
      <c r="E38" s="43"/>
      <c r="F38" s="44" t="str">
        <f>IF(E38&lt;&gt;"",E38+(G38*H38),"")</f>
        <v/>
      </c>
      <c r="G38" s="45"/>
      <c r="H38" s="45"/>
      <c r="I38" s="77" t="str">
        <f>IF(G38&lt;&gt;"",(J38/G38),"")</f>
        <v/>
      </c>
      <c r="J38" s="232"/>
      <c r="K38" s="47"/>
      <c r="L38" s="41"/>
      <c r="M38" s="41"/>
      <c r="N38" s="48"/>
      <c r="O38" s="48"/>
      <c r="P38" s="48"/>
      <c r="Q38" s="49"/>
    </row>
    <row r="39" spans="2:17" x14ac:dyDescent="0.2">
      <c r="B39" s="230"/>
      <c r="C39" s="233"/>
      <c r="D39" s="231"/>
      <c r="E39" s="236"/>
      <c r="F39" s="31" t="str">
        <f t="shared" si="0"/>
        <v/>
      </c>
      <c r="G39" s="235"/>
      <c r="H39" s="235"/>
      <c r="I39" s="32" t="str">
        <f t="shared" si="1"/>
        <v/>
      </c>
      <c r="J39" s="52"/>
      <c r="K39" s="239"/>
      <c r="L39" s="233"/>
      <c r="M39" s="233"/>
      <c r="N39" s="240"/>
      <c r="O39" s="240"/>
      <c r="P39" s="240"/>
      <c r="Q39" s="241"/>
    </row>
    <row r="40" spans="2:17" ht="13.5" thickBot="1" x14ac:dyDescent="0.25">
      <c r="I40" s="36" t="s">
        <v>8</v>
      </c>
      <c r="J40" s="56">
        <f>SUM(J3:J39)</f>
        <v>68850.69</v>
      </c>
    </row>
  </sheetData>
  <sheetProtection password="C739" sheet="1"/>
  <dataValidations count="1">
    <dataValidation type="list" allowBlank="1" showInputMessage="1" showErrorMessage="1" sqref="H3:H39" xr:uid="{00000000-0002-0000-0D00-000000000000}">
      <formula1>"1, 7, 28, 30"</formula1>
    </dataValidation>
  </dataValidations>
  <printOptions horizontalCentered="1"/>
  <pageMargins left="0.5" right="0.5" top="0.75" bottom="0.75" header="0.5" footer="0.5"/>
  <pageSetup scale="44" fitToHeight="0" orientation="landscape" horizontalDpi="1200" verticalDpi="1200" r:id="rId1"/>
  <headerFooter alignWithMargins="0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10">
    <pageSetUpPr fitToPage="1"/>
  </sheetPr>
  <dimension ref="B2:Q31"/>
  <sheetViews>
    <sheetView workbookViewId="0">
      <selection activeCell="D26" sqref="D2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201</v>
      </c>
      <c r="C3" s="59" t="s">
        <v>731</v>
      </c>
      <c r="D3" s="60" t="s">
        <v>732</v>
      </c>
      <c r="E3" s="13">
        <v>42037</v>
      </c>
      <c r="F3" s="14">
        <f t="shared" ref="F3:F30" si="0">IF(E3&lt;&gt;"",E3+(G3*H3),"")</f>
        <v>42093</v>
      </c>
      <c r="G3" s="12">
        <v>2</v>
      </c>
      <c r="H3" s="12">
        <v>28</v>
      </c>
      <c r="I3" s="61">
        <f t="shared" ref="I3:I30" si="1">IF(G3&lt;&gt;"",(J3/G3),"")</f>
        <v>1097.48</v>
      </c>
      <c r="J3" s="61">
        <v>2194.96</v>
      </c>
      <c r="K3" s="62" t="s">
        <v>733</v>
      </c>
      <c r="L3" s="59" t="s">
        <v>43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201</v>
      </c>
      <c r="C4" s="59" t="s">
        <v>734</v>
      </c>
      <c r="D4" s="60" t="s">
        <v>735</v>
      </c>
      <c r="E4" s="13">
        <v>42037</v>
      </c>
      <c r="F4" s="14">
        <f>IF(E4&lt;&gt;"",E4+(G4*H4),"")</f>
        <v>42093</v>
      </c>
      <c r="G4" s="12">
        <v>2</v>
      </c>
      <c r="H4" s="12">
        <v>28</v>
      </c>
      <c r="I4" s="61">
        <f t="shared" si="1"/>
        <v>972.48</v>
      </c>
      <c r="J4" s="61">
        <v>1944.96</v>
      </c>
      <c r="K4" s="62" t="s">
        <v>733</v>
      </c>
      <c r="L4" s="59" t="s">
        <v>43</v>
      </c>
      <c r="M4" s="59"/>
      <c r="N4" s="63"/>
      <c r="O4" s="63"/>
      <c r="P4" s="63"/>
      <c r="Q4" s="64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4139.92</v>
      </c>
    </row>
  </sheetData>
  <sheetProtection password="C739" sheet="1"/>
  <dataValidations count="1">
    <dataValidation type="list" allowBlank="1" showInputMessage="1" showErrorMessage="1" sqref="H3:H30" xr:uid="{00000000-0002-0000-0E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3">
    <pageSetUpPr fitToPage="1"/>
  </sheetPr>
  <dimension ref="B2:Q31"/>
  <sheetViews>
    <sheetView topLeftCell="A19" workbookViewId="0">
      <selection activeCell="D26" sqref="D2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42.5703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736</v>
      </c>
      <c r="C3" s="59" t="s">
        <v>737</v>
      </c>
      <c r="D3" s="60" t="s">
        <v>738</v>
      </c>
      <c r="E3" s="13">
        <v>42075</v>
      </c>
      <c r="F3" s="14">
        <f t="shared" ref="F3:F30" si="0">IF(E3&lt;&gt;"",E3+(G3*H3),"")</f>
        <v>42187</v>
      </c>
      <c r="G3" s="12">
        <v>4</v>
      </c>
      <c r="H3" s="12">
        <v>28</v>
      </c>
      <c r="I3" s="61">
        <f t="shared" ref="I3:I30" si="1">IF(G3&lt;&gt;"",(J3/G3),"")</f>
        <v>168.01</v>
      </c>
      <c r="J3" s="61">
        <v>672.04</v>
      </c>
      <c r="K3" s="62" t="s">
        <v>739</v>
      </c>
      <c r="L3" s="59" t="s">
        <v>740</v>
      </c>
      <c r="M3" s="59"/>
      <c r="N3" s="63"/>
      <c r="O3" s="63"/>
      <c r="P3" s="63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672.04</v>
      </c>
    </row>
  </sheetData>
  <sheetProtection password="C739" sheet="1"/>
  <dataValidations count="1">
    <dataValidation type="list" allowBlank="1" showInputMessage="1" showErrorMessage="1" sqref="H3:H30" xr:uid="{00000000-0002-0000-1000-000000000000}">
      <formula1>"1, 7, 28, 30"</formula1>
    </dataValidation>
  </dataValidations>
  <printOptions horizontalCentered="1"/>
  <pageMargins left="0.5" right="0.5" top="0.75" bottom="0.75" header="0.5" footer="0.5"/>
  <pageSetup scale="45" fitToHeight="0" orientation="landscape" horizontalDpi="1200" verticalDpi="1200" r:id="rId1"/>
  <headerFooter alignWithMargins="0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4">
    <pageSetUpPr fitToPage="1"/>
  </sheetPr>
  <dimension ref="B2:Q31"/>
  <sheetViews>
    <sheetView topLeftCell="A14" workbookViewId="0">
      <selection activeCell="D26" sqref="D26"/>
    </sheetView>
  </sheetViews>
  <sheetFormatPr defaultColWidth="9.140625" defaultRowHeight="12.75" x14ac:dyDescent="0.2"/>
  <cols>
    <col min="1" max="1" width="1.7109375" style="163" customWidth="1"/>
    <col min="2" max="2" width="24.5703125" style="175" bestFit="1" customWidth="1"/>
    <col min="3" max="3" width="14.42578125" style="176" bestFit="1" customWidth="1"/>
    <col min="4" max="4" width="14.7109375" style="177" customWidth="1"/>
    <col min="5" max="5" width="12.5703125" style="178" bestFit="1" customWidth="1"/>
    <col min="6" max="6" width="26" style="178" bestFit="1" customWidth="1"/>
    <col min="7" max="7" width="10.42578125" style="179" bestFit="1" customWidth="1"/>
    <col min="8" max="8" width="8.140625" style="179" bestFit="1" customWidth="1"/>
    <col min="9" max="9" width="12.7109375" style="185" customWidth="1"/>
    <col min="10" max="10" width="11.5703125" style="185" bestFit="1" customWidth="1"/>
    <col min="11" max="11" width="58.7109375" style="182" bestFit="1" customWidth="1"/>
    <col min="12" max="12" width="19.5703125" style="183" bestFit="1" customWidth="1"/>
    <col min="13" max="13" width="15.7109375" style="183" customWidth="1"/>
    <col min="14" max="16" width="15.7109375" style="184" customWidth="1"/>
    <col min="17" max="17" width="22.42578125" style="183" customWidth="1"/>
    <col min="18" max="18" width="2.7109375" style="163" customWidth="1"/>
    <col min="19" max="16384" width="9.140625" style="163"/>
  </cols>
  <sheetData>
    <row r="2" spans="2:17" s="146" customFormat="1" ht="38.25" customHeight="1" x14ac:dyDescent="0.2">
      <c r="B2" s="138" t="s">
        <v>0</v>
      </c>
      <c r="C2" s="139" t="s">
        <v>1</v>
      </c>
      <c r="D2" s="140" t="s">
        <v>2</v>
      </c>
      <c r="E2" s="141" t="s">
        <v>3</v>
      </c>
      <c r="F2" s="141" t="s">
        <v>4</v>
      </c>
      <c r="G2" s="140" t="s">
        <v>5</v>
      </c>
      <c r="H2" s="140" t="s">
        <v>6</v>
      </c>
      <c r="I2" s="142" t="s">
        <v>7</v>
      </c>
      <c r="J2" s="142" t="s">
        <v>8</v>
      </c>
      <c r="K2" s="143" t="s">
        <v>9</v>
      </c>
      <c r="L2" s="139" t="s">
        <v>10</v>
      </c>
      <c r="M2" s="139" t="s">
        <v>11</v>
      </c>
      <c r="N2" s="144" t="s">
        <v>12</v>
      </c>
      <c r="O2" s="144" t="s">
        <v>13</v>
      </c>
      <c r="P2" s="144" t="s">
        <v>14</v>
      </c>
      <c r="Q2" s="145" t="s">
        <v>15</v>
      </c>
    </row>
    <row r="3" spans="2:17" s="149" customFormat="1" ht="15" customHeight="1" x14ac:dyDescent="0.2">
      <c r="B3" s="123" t="s">
        <v>741</v>
      </c>
      <c r="C3" s="82" t="s">
        <v>742</v>
      </c>
      <c r="D3" s="124" t="s">
        <v>743</v>
      </c>
      <c r="E3" s="125">
        <v>42095</v>
      </c>
      <c r="F3" s="126">
        <f t="shared" ref="F3:F30" si="0">IF(E3&lt;&gt;"",E3+(G3*H3),"")</f>
        <v>42207</v>
      </c>
      <c r="G3" s="127">
        <v>4</v>
      </c>
      <c r="H3" s="127">
        <v>28</v>
      </c>
      <c r="I3" s="128">
        <f t="shared" ref="I3:I30" si="1">IF(G3&lt;&gt;"",(J3/G3),"")</f>
        <v>419.69749999999999</v>
      </c>
      <c r="J3" s="128">
        <v>1678.79</v>
      </c>
      <c r="K3" s="129" t="s">
        <v>744</v>
      </c>
      <c r="L3" s="82" t="s">
        <v>20</v>
      </c>
      <c r="M3" s="82"/>
      <c r="N3" s="147"/>
      <c r="O3" s="147"/>
      <c r="P3" s="147"/>
      <c r="Q3" s="148"/>
    </row>
    <row r="4" spans="2:17" s="149" customFormat="1" ht="15" customHeight="1" x14ac:dyDescent="0.2">
      <c r="B4" s="123" t="s">
        <v>242</v>
      </c>
      <c r="C4" s="82" t="s">
        <v>745</v>
      </c>
      <c r="D4" s="124" t="s">
        <v>746</v>
      </c>
      <c r="E4" s="125">
        <v>42157</v>
      </c>
      <c r="F4" s="126">
        <f t="shared" si="0"/>
        <v>42213</v>
      </c>
      <c r="G4" s="127">
        <v>2</v>
      </c>
      <c r="H4" s="127">
        <v>28</v>
      </c>
      <c r="I4" s="128">
        <f t="shared" si="1"/>
        <v>1773.91</v>
      </c>
      <c r="J4" s="128">
        <v>3547.82</v>
      </c>
      <c r="K4" s="129" t="s">
        <v>747</v>
      </c>
      <c r="L4" s="82"/>
      <c r="M4" s="82"/>
      <c r="N4" s="147"/>
      <c r="O4" s="147"/>
      <c r="P4" s="147"/>
      <c r="Q4" s="148"/>
    </row>
    <row r="5" spans="2:17" s="149" customFormat="1" ht="15" customHeight="1" x14ac:dyDescent="0.2">
      <c r="B5" s="123" t="s">
        <v>748</v>
      </c>
      <c r="C5" s="82" t="s">
        <v>749</v>
      </c>
      <c r="D5" s="124" t="s">
        <v>750</v>
      </c>
      <c r="E5" s="125">
        <v>42157</v>
      </c>
      <c r="F5" s="126">
        <f>IF(E5&lt;&gt;"",E5+(G5*H5),"")</f>
        <v>42213</v>
      </c>
      <c r="G5" s="127">
        <v>2</v>
      </c>
      <c r="H5" s="127">
        <v>28</v>
      </c>
      <c r="I5" s="128">
        <f t="shared" si="1"/>
        <v>347.94499999999999</v>
      </c>
      <c r="J5" s="128">
        <v>695.89</v>
      </c>
      <c r="K5" s="129" t="s">
        <v>751</v>
      </c>
      <c r="L5" s="82"/>
      <c r="M5" s="82"/>
      <c r="N5" s="147"/>
      <c r="O5" s="147"/>
      <c r="P5" s="147"/>
      <c r="Q5" s="148"/>
    </row>
    <row r="6" spans="2:17" s="149" customFormat="1" ht="15" customHeight="1" x14ac:dyDescent="0.2">
      <c r="B6" s="123" t="s">
        <v>748</v>
      </c>
      <c r="C6" s="82" t="s">
        <v>752</v>
      </c>
      <c r="D6" s="124" t="s">
        <v>753</v>
      </c>
      <c r="E6" s="125">
        <v>42157</v>
      </c>
      <c r="F6" s="126">
        <f>IF(E6&lt;&gt;"",E6+(G6*H6),"")</f>
        <v>42213</v>
      </c>
      <c r="G6" s="127">
        <v>2</v>
      </c>
      <c r="H6" s="127">
        <v>28</v>
      </c>
      <c r="I6" s="128">
        <f t="shared" si="1"/>
        <v>347.94499999999999</v>
      </c>
      <c r="J6" s="128">
        <v>695.89</v>
      </c>
      <c r="K6" s="129" t="s">
        <v>751</v>
      </c>
      <c r="L6" s="82"/>
      <c r="M6" s="82"/>
      <c r="N6" s="147"/>
      <c r="O6" s="147"/>
      <c r="P6" s="147"/>
      <c r="Q6" s="148"/>
    </row>
    <row r="7" spans="2:17" s="160" customFormat="1" ht="15" customHeight="1" x14ac:dyDescent="0.2">
      <c r="B7" s="150" t="s">
        <v>328</v>
      </c>
      <c r="C7" s="151" t="s">
        <v>754</v>
      </c>
      <c r="D7" s="152" t="s">
        <v>755</v>
      </c>
      <c r="E7" s="153">
        <v>42177</v>
      </c>
      <c r="F7" s="154">
        <f t="shared" si="0"/>
        <v>42261</v>
      </c>
      <c r="G7" s="155">
        <v>3</v>
      </c>
      <c r="H7" s="155">
        <v>28</v>
      </c>
      <c r="I7" s="156">
        <f t="shared" si="1"/>
        <v>260.63333333333333</v>
      </c>
      <c r="J7" s="156">
        <v>781.9</v>
      </c>
      <c r="K7" s="157" t="s">
        <v>756</v>
      </c>
      <c r="L7" s="151"/>
      <c r="M7" s="151"/>
      <c r="N7" s="158"/>
      <c r="O7" s="158"/>
      <c r="P7" s="158"/>
      <c r="Q7" s="159"/>
    </row>
    <row r="8" spans="2:17" s="149" customFormat="1" ht="15" customHeight="1" x14ac:dyDescent="0.2">
      <c r="B8" s="123" t="s">
        <v>163</v>
      </c>
      <c r="C8" s="82" t="s">
        <v>757</v>
      </c>
      <c r="D8" s="124" t="s">
        <v>758</v>
      </c>
      <c r="E8" s="125">
        <v>42194</v>
      </c>
      <c r="F8" s="126">
        <f t="shared" si="0"/>
        <v>42222</v>
      </c>
      <c r="G8" s="127">
        <v>1</v>
      </c>
      <c r="H8" s="127">
        <v>28</v>
      </c>
      <c r="I8" s="128">
        <f t="shared" si="1"/>
        <v>1897.4</v>
      </c>
      <c r="J8" s="128">
        <v>1897.4</v>
      </c>
      <c r="K8" s="129" t="s">
        <v>759</v>
      </c>
      <c r="L8" s="82" t="s">
        <v>760</v>
      </c>
      <c r="M8" s="82"/>
      <c r="N8" s="147"/>
      <c r="O8" s="147"/>
      <c r="P8" s="147"/>
      <c r="Q8" s="148"/>
    </row>
    <row r="9" spans="2:17" s="149" customFormat="1" ht="15" customHeight="1" x14ac:dyDescent="0.2">
      <c r="B9" s="123" t="s">
        <v>761</v>
      </c>
      <c r="C9" s="82" t="s">
        <v>762</v>
      </c>
      <c r="D9" s="124" t="s">
        <v>763</v>
      </c>
      <c r="E9" s="125">
        <v>42237</v>
      </c>
      <c r="F9" s="126">
        <f t="shared" si="0"/>
        <v>42349</v>
      </c>
      <c r="G9" s="127">
        <v>4</v>
      </c>
      <c r="H9" s="127">
        <v>28</v>
      </c>
      <c r="I9" s="128">
        <f t="shared" si="1"/>
        <v>791.29</v>
      </c>
      <c r="J9" s="128">
        <v>3165.16</v>
      </c>
      <c r="K9" s="129" t="s">
        <v>764</v>
      </c>
      <c r="L9" s="82" t="s">
        <v>765</v>
      </c>
      <c r="M9" s="82"/>
      <c r="N9" s="147"/>
      <c r="O9" s="147"/>
      <c r="P9" s="147"/>
      <c r="Q9" s="148"/>
    </row>
    <row r="10" spans="2:17" s="149" customFormat="1" ht="15" customHeight="1" x14ac:dyDescent="0.2">
      <c r="B10" s="123" t="s">
        <v>761</v>
      </c>
      <c r="C10" s="82" t="s">
        <v>766</v>
      </c>
      <c r="D10" s="124" t="s">
        <v>767</v>
      </c>
      <c r="E10" s="125">
        <v>42237</v>
      </c>
      <c r="F10" s="126">
        <f>IF(E10&lt;&gt;"",E10+(G10*H10),"")</f>
        <v>42349</v>
      </c>
      <c r="G10" s="127">
        <v>4</v>
      </c>
      <c r="H10" s="127">
        <v>28</v>
      </c>
      <c r="I10" s="128">
        <f>IF(G10&lt;&gt;"",(J10/G10),"")</f>
        <v>731.66499999999996</v>
      </c>
      <c r="J10" s="128">
        <v>2926.66</v>
      </c>
      <c r="K10" s="129" t="s">
        <v>764</v>
      </c>
      <c r="L10" s="82" t="s">
        <v>765</v>
      </c>
      <c r="M10" s="82"/>
      <c r="N10" s="147"/>
      <c r="O10" s="147"/>
      <c r="P10" s="147"/>
      <c r="Q10" s="148"/>
    </row>
    <row r="11" spans="2:17" s="149" customFormat="1" ht="15" customHeight="1" x14ac:dyDescent="0.2">
      <c r="B11" s="123" t="s">
        <v>768</v>
      </c>
      <c r="C11" s="82" t="s">
        <v>769</v>
      </c>
      <c r="D11" s="124" t="s">
        <v>770</v>
      </c>
      <c r="E11" s="125">
        <v>42310</v>
      </c>
      <c r="F11" s="126">
        <f t="shared" si="0"/>
        <v>42338</v>
      </c>
      <c r="G11" s="127">
        <v>1</v>
      </c>
      <c r="H11" s="127">
        <v>28</v>
      </c>
      <c r="I11" s="128">
        <f t="shared" si="1"/>
        <v>1288.32</v>
      </c>
      <c r="J11" s="128">
        <v>1288.32</v>
      </c>
      <c r="K11" s="129" t="s">
        <v>771</v>
      </c>
      <c r="L11" s="82"/>
      <c r="M11" s="82"/>
      <c r="N11" s="147"/>
      <c r="O11" s="147"/>
      <c r="P11" s="147"/>
      <c r="Q11" s="148"/>
    </row>
    <row r="12" spans="2:17" ht="15" customHeight="1" x14ac:dyDescent="0.2">
      <c r="B12" s="130"/>
      <c r="C12" s="131"/>
      <c r="D12" s="132"/>
      <c r="E12" s="133"/>
      <c r="F12" s="134" t="str">
        <f t="shared" si="0"/>
        <v/>
      </c>
      <c r="G12" s="135"/>
      <c r="H12" s="135"/>
      <c r="I12" s="136" t="str">
        <f t="shared" si="1"/>
        <v/>
      </c>
      <c r="J12" s="136"/>
      <c r="K12" s="137"/>
      <c r="L12" s="131"/>
      <c r="M12" s="131"/>
      <c r="N12" s="161"/>
      <c r="O12" s="161"/>
      <c r="P12" s="161"/>
      <c r="Q12" s="162"/>
    </row>
    <row r="13" spans="2:17" ht="15" customHeight="1" x14ac:dyDescent="0.2">
      <c r="B13" s="130"/>
      <c r="C13" s="131"/>
      <c r="D13" s="132"/>
      <c r="E13" s="133"/>
      <c r="F13" s="134" t="str">
        <f t="shared" si="0"/>
        <v/>
      </c>
      <c r="G13" s="135"/>
      <c r="H13" s="135"/>
      <c r="I13" s="136" t="str">
        <f t="shared" si="1"/>
        <v/>
      </c>
      <c r="J13" s="136"/>
      <c r="K13" s="137"/>
      <c r="L13" s="131"/>
      <c r="M13" s="131"/>
      <c r="N13" s="161"/>
      <c r="O13" s="161"/>
      <c r="P13" s="161"/>
      <c r="Q13" s="162"/>
    </row>
    <row r="14" spans="2:17" ht="15" customHeight="1" x14ac:dyDescent="0.2">
      <c r="B14" s="130"/>
      <c r="C14" s="131"/>
      <c r="D14" s="132"/>
      <c r="E14" s="133"/>
      <c r="F14" s="134" t="str">
        <f t="shared" si="0"/>
        <v/>
      </c>
      <c r="G14" s="135"/>
      <c r="H14" s="135"/>
      <c r="I14" s="136" t="str">
        <f t="shared" si="1"/>
        <v/>
      </c>
      <c r="J14" s="136"/>
      <c r="K14" s="137"/>
      <c r="L14" s="131"/>
      <c r="M14" s="131"/>
      <c r="N14" s="161"/>
      <c r="O14" s="161"/>
      <c r="P14" s="161"/>
      <c r="Q14" s="162"/>
    </row>
    <row r="15" spans="2:17" ht="15" customHeight="1" x14ac:dyDescent="0.2">
      <c r="B15" s="130"/>
      <c r="C15" s="131"/>
      <c r="D15" s="132"/>
      <c r="E15" s="133"/>
      <c r="F15" s="134" t="str">
        <f t="shared" si="0"/>
        <v/>
      </c>
      <c r="G15" s="135"/>
      <c r="H15" s="135"/>
      <c r="I15" s="136" t="str">
        <f t="shared" si="1"/>
        <v/>
      </c>
      <c r="J15" s="136"/>
      <c r="K15" s="137"/>
      <c r="L15" s="131"/>
      <c r="M15" s="131"/>
      <c r="N15" s="161"/>
      <c r="O15" s="161"/>
      <c r="P15" s="161"/>
      <c r="Q15" s="162"/>
    </row>
    <row r="16" spans="2:17" ht="15" customHeight="1" x14ac:dyDescent="0.2">
      <c r="B16" s="130"/>
      <c r="C16" s="131"/>
      <c r="D16" s="132"/>
      <c r="E16" s="133"/>
      <c r="F16" s="134" t="str">
        <f t="shared" si="0"/>
        <v/>
      </c>
      <c r="G16" s="135"/>
      <c r="H16" s="135"/>
      <c r="I16" s="136" t="str">
        <f t="shared" si="1"/>
        <v/>
      </c>
      <c r="J16" s="136"/>
      <c r="K16" s="137"/>
      <c r="L16" s="131"/>
      <c r="M16" s="131"/>
      <c r="N16" s="161"/>
      <c r="O16" s="161"/>
      <c r="P16" s="161"/>
      <c r="Q16" s="162"/>
    </row>
    <row r="17" spans="2:17" ht="15" customHeight="1" x14ac:dyDescent="0.2">
      <c r="B17" s="130"/>
      <c r="C17" s="131"/>
      <c r="D17" s="132"/>
      <c r="E17" s="133"/>
      <c r="F17" s="134" t="str">
        <f t="shared" si="0"/>
        <v/>
      </c>
      <c r="G17" s="135"/>
      <c r="H17" s="135"/>
      <c r="I17" s="136" t="str">
        <f t="shared" si="1"/>
        <v/>
      </c>
      <c r="J17" s="136"/>
      <c r="K17" s="137"/>
      <c r="L17" s="131"/>
      <c r="M17" s="131"/>
      <c r="N17" s="161"/>
      <c r="O17" s="161"/>
      <c r="P17" s="161"/>
      <c r="Q17" s="162"/>
    </row>
    <row r="18" spans="2:17" ht="15" customHeight="1" x14ac:dyDescent="0.2">
      <c r="B18" s="130"/>
      <c r="C18" s="131"/>
      <c r="D18" s="132"/>
      <c r="E18" s="133"/>
      <c r="F18" s="134" t="str">
        <f t="shared" si="0"/>
        <v/>
      </c>
      <c r="G18" s="135"/>
      <c r="H18" s="135"/>
      <c r="I18" s="136" t="str">
        <f t="shared" si="1"/>
        <v/>
      </c>
      <c r="J18" s="136"/>
      <c r="K18" s="137"/>
      <c r="L18" s="131"/>
      <c r="M18" s="131"/>
      <c r="N18" s="161"/>
      <c r="O18" s="161"/>
      <c r="P18" s="161"/>
      <c r="Q18" s="162"/>
    </row>
    <row r="19" spans="2:17" ht="15" customHeight="1" x14ac:dyDescent="0.2">
      <c r="B19" s="130"/>
      <c r="C19" s="131"/>
      <c r="D19" s="132"/>
      <c r="E19" s="133"/>
      <c r="F19" s="134" t="str">
        <f t="shared" si="0"/>
        <v/>
      </c>
      <c r="G19" s="135"/>
      <c r="H19" s="135"/>
      <c r="I19" s="136" t="str">
        <f t="shared" si="1"/>
        <v/>
      </c>
      <c r="J19" s="136"/>
      <c r="K19" s="137"/>
      <c r="L19" s="131"/>
      <c r="M19" s="131"/>
      <c r="N19" s="161"/>
      <c r="O19" s="161"/>
      <c r="P19" s="161"/>
      <c r="Q19" s="162"/>
    </row>
    <row r="20" spans="2:17" ht="15" customHeight="1" x14ac:dyDescent="0.2">
      <c r="B20" s="130"/>
      <c r="C20" s="131"/>
      <c r="D20" s="132"/>
      <c r="E20" s="133"/>
      <c r="F20" s="134" t="str">
        <f t="shared" si="0"/>
        <v/>
      </c>
      <c r="G20" s="135"/>
      <c r="H20" s="135"/>
      <c r="I20" s="136" t="str">
        <f t="shared" si="1"/>
        <v/>
      </c>
      <c r="J20" s="136"/>
      <c r="K20" s="137"/>
      <c r="L20" s="131"/>
      <c r="M20" s="131"/>
      <c r="N20" s="161"/>
      <c r="O20" s="161"/>
      <c r="P20" s="161"/>
      <c r="Q20" s="162"/>
    </row>
    <row r="21" spans="2:17" ht="15" customHeight="1" x14ac:dyDescent="0.2">
      <c r="B21" s="130"/>
      <c r="C21" s="131"/>
      <c r="D21" s="132"/>
      <c r="E21" s="133"/>
      <c r="F21" s="134" t="str">
        <f t="shared" si="0"/>
        <v/>
      </c>
      <c r="G21" s="135"/>
      <c r="H21" s="135"/>
      <c r="I21" s="136" t="str">
        <f t="shared" si="1"/>
        <v/>
      </c>
      <c r="J21" s="136"/>
      <c r="K21" s="137"/>
      <c r="L21" s="131"/>
      <c r="M21" s="131"/>
      <c r="N21" s="161"/>
      <c r="O21" s="161"/>
      <c r="P21" s="161"/>
      <c r="Q21" s="162"/>
    </row>
    <row r="22" spans="2:17" ht="15" customHeight="1" x14ac:dyDescent="0.2">
      <c r="B22" s="130"/>
      <c r="C22" s="131"/>
      <c r="D22" s="132"/>
      <c r="E22" s="133"/>
      <c r="F22" s="134" t="str">
        <f t="shared" si="0"/>
        <v/>
      </c>
      <c r="G22" s="135"/>
      <c r="H22" s="135"/>
      <c r="I22" s="136" t="str">
        <f t="shared" si="1"/>
        <v/>
      </c>
      <c r="J22" s="136"/>
      <c r="K22" s="137"/>
      <c r="L22" s="131"/>
      <c r="M22" s="131"/>
      <c r="N22" s="161"/>
      <c r="O22" s="161"/>
      <c r="P22" s="161"/>
      <c r="Q22" s="162"/>
    </row>
    <row r="23" spans="2:17" ht="15" customHeight="1" x14ac:dyDescent="0.2">
      <c r="B23" s="130"/>
      <c r="C23" s="131"/>
      <c r="D23" s="132"/>
      <c r="E23" s="133"/>
      <c r="F23" s="134" t="str">
        <f t="shared" si="0"/>
        <v/>
      </c>
      <c r="G23" s="135"/>
      <c r="H23" s="135"/>
      <c r="I23" s="136" t="str">
        <f t="shared" si="1"/>
        <v/>
      </c>
      <c r="J23" s="136"/>
      <c r="K23" s="137"/>
      <c r="L23" s="131"/>
      <c r="M23" s="131"/>
      <c r="N23" s="161"/>
      <c r="O23" s="161"/>
      <c r="P23" s="161"/>
      <c r="Q23" s="162"/>
    </row>
    <row r="24" spans="2:17" ht="15" customHeight="1" x14ac:dyDescent="0.2">
      <c r="B24" s="130"/>
      <c r="C24" s="131"/>
      <c r="D24" s="132"/>
      <c r="E24" s="133"/>
      <c r="F24" s="134" t="str">
        <f t="shared" si="0"/>
        <v/>
      </c>
      <c r="G24" s="135"/>
      <c r="H24" s="135"/>
      <c r="I24" s="136" t="str">
        <f t="shared" si="1"/>
        <v/>
      </c>
      <c r="J24" s="136"/>
      <c r="K24" s="137"/>
      <c r="L24" s="131"/>
      <c r="M24" s="131"/>
      <c r="N24" s="161"/>
      <c r="O24" s="161"/>
      <c r="P24" s="161"/>
      <c r="Q24" s="162"/>
    </row>
    <row r="25" spans="2:17" ht="15" customHeight="1" x14ac:dyDescent="0.2">
      <c r="B25" s="130"/>
      <c r="C25" s="131"/>
      <c r="D25" s="132"/>
      <c r="E25" s="133"/>
      <c r="F25" s="134" t="str">
        <f t="shared" si="0"/>
        <v/>
      </c>
      <c r="G25" s="135"/>
      <c r="H25" s="135"/>
      <c r="I25" s="136" t="str">
        <f t="shared" si="1"/>
        <v/>
      </c>
      <c r="J25" s="136"/>
      <c r="K25" s="137"/>
      <c r="L25" s="131"/>
      <c r="M25" s="131"/>
      <c r="N25" s="161"/>
      <c r="O25" s="161"/>
      <c r="P25" s="161"/>
      <c r="Q25" s="162"/>
    </row>
    <row r="26" spans="2:17" ht="15" customHeight="1" x14ac:dyDescent="0.2">
      <c r="B26" s="130"/>
      <c r="C26" s="131"/>
      <c r="D26" s="132"/>
      <c r="E26" s="133"/>
      <c r="F26" s="134" t="str">
        <f t="shared" si="0"/>
        <v/>
      </c>
      <c r="G26" s="135"/>
      <c r="H26" s="135"/>
      <c r="I26" s="136" t="str">
        <f t="shared" si="1"/>
        <v/>
      </c>
      <c r="J26" s="136"/>
      <c r="K26" s="137"/>
      <c r="L26" s="131"/>
      <c r="M26" s="131"/>
      <c r="N26" s="161"/>
      <c r="O26" s="161"/>
      <c r="P26" s="161"/>
      <c r="Q26" s="162"/>
    </row>
    <row r="27" spans="2:17" ht="15" customHeight="1" x14ac:dyDescent="0.2">
      <c r="B27" s="130"/>
      <c r="C27" s="131"/>
      <c r="D27" s="132"/>
      <c r="E27" s="133"/>
      <c r="F27" s="134" t="str">
        <f t="shared" si="0"/>
        <v/>
      </c>
      <c r="G27" s="135"/>
      <c r="H27" s="135"/>
      <c r="I27" s="136" t="str">
        <f t="shared" si="1"/>
        <v/>
      </c>
      <c r="J27" s="136"/>
      <c r="K27" s="137"/>
      <c r="L27" s="131"/>
      <c r="M27" s="131"/>
      <c r="N27" s="161"/>
      <c r="O27" s="161"/>
      <c r="P27" s="161"/>
      <c r="Q27" s="162"/>
    </row>
    <row r="28" spans="2:17" ht="15" customHeight="1" x14ac:dyDescent="0.2">
      <c r="B28" s="130"/>
      <c r="C28" s="131"/>
      <c r="D28" s="132"/>
      <c r="E28" s="133"/>
      <c r="F28" s="134" t="str">
        <f t="shared" si="0"/>
        <v/>
      </c>
      <c r="G28" s="135"/>
      <c r="H28" s="135"/>
      <c r="I28" s="136" t="str">
        <f t="shared" si="1"/>
        <v/>
      </c>
      <c r="J28" s="136"/>
      <c r="K28" s="137"/>
      <c r="L28" s="131"/>
      <c r="M28" s="131"/>
      <c r="N28" s="161"/>
      <c r="O28" s="161"/>
      <c r="P28" s="161"/>
      <c r="Q28" s="162"/>
    </row>
    <row r="29" spans="2:17" ht="15" customHeight="1" x14ac:dyDescent="0.2">
      <c r="B29" s="130"/>
      <c r="C29" s="131"/>
      <c r="D29" s="132"/>
      <c r="E29" s="133"/>
      <c r="F29" s="134" t="str">
        <f t="shared" si="0"/>
        <v/>
      </c>
      <c r="G29" s="135"/>
      <c r="H29" s="135"/>
      <c r="I29" s="136" t="str">
        <f t="shared" si="1"/>
        <v/>
      </c>
      <c r="J29" s="136"/>
      <c r="K29" s="137"/>
      <c r="L29" s="131"/>
      <c r="M29" s="131"/>
      <c r="N29" s="161"/>
      <c r="O29" s="161"/>
      <c r="P29" s="161"/>
      <c r="Q29" s="162"/>
    </row>
    <row r="30" spans="2:17" x14ac:dyDescent="0.2">
      <c r="B30" s="164"/>
      <c r="C30" s="165"/>
      <c r="D30" s="166"/>
      <c r="E30" s="167"/>
      <c r="F30" s="168" t="str">
        <f t="shared" si="0"/>
        <v/>
      </c>
      <c r="G30" s="169"/>
      <c r="H30" s="169"/>
      <c r="I30" s="170" t="str">
        <f t="shared" si="1"/>
        <v/>
      </c>
      <c r="J30" s="171"/>
      <c r="K30" s="172"/>
      <c r="L30" s="165"/>
      <c r="M30" s="165"/>
      <c r="N30" s="173"/>
      <c r="O30" s="173"/>
      <c r="P30" s="173"/>
      <c r="Q30" s="174"/>
    </row>
    <row r="31" spans="2:17" ht="13.5" thickBot="1" x14ac:dyDescent="0.25">
      <c r="I31" s="180" t="s">
        <v>8</v>
      </c>
      <c r="J31" s="181">
        <f>SUM(J3:J30)</f>
        <v>16677.830000000002</v>
      </c>
    </row>
  </sheetData>
  <dataValidations count="1">
    <dataValidation type="list" allowBlank="1" showInputMessage="1" showErrorMessage="1" sqref="H3:H30" xr:uid="{00000000-0002-0000-1100-000000000000}">
      <formula1>"1, 7, 28, 30"</formula1>
    </dataValidation>
  </dataValidations>
  <printOptions horizontalCentered="1"/>
  <pageMargins left="0.5" right="0.5" top="0.75" bottom="0.75" header="0.5" footer="0.5"/>
  <pageSetup scale="42" fitToHeight="0" orientation="landscape" horizontalDpi="1200" verticalDpi="1200" r:id="rId1"/>
  <headerFooter alignWithMargins="0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pageSetUpPr fitToPage="1"/>
  </sheetPr>
  <dimension ref="B2:Q34"/>
  <sheetViews>
    <sheetView workbookViewId="0">
      <selection activeCell="D26" sqref="D2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5.28515625" style="54" bestFit="1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42.710937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186" t="s">
        <v>87</v>
      </c>
      <c r="C3" s="187" t="s">
        <v>772</v>
      </c>
      <c r="D3" s="188" t="s">
        <v>773</v>
      </c>
      <c r="E3" s="189">
        <v>42194</v>
      </c>
      <c r="F3" s="190">
        <f t="shared" ref="F3:F33" si="0">IF(E3&lt;&gt;"",E3+(G3*H3),"")</f>
        <v>42222</v>
      </c>
      <c r="G3" s="191">
        <v>1</v>
      </c>
      <c r="H3" s="191">
        <v>28</v>
      </c>
      <c r="I3" s="192">
        <f t="shared" ref="I3:I33" si="1">IF(G3&lt;&gt;"",(J3/G3),"")</f>
        <v>1696</v>
      </c>
      <c r="J3" s="192">
        <v>1696</v>
      </c>
      <c r="K3" s="193" t="s">
        <v>774</v>
      </c>
      <c r="L3" s="187"/>
      <c r="M3" s="59"/>
      <c r="N3" s="63"/>
      <c r="O3" s="63"/>
      <c r="P3" s="63"/>
      <c r="Q3" s="64"/>
    </row>
    <row r="4" spans="2:17" s="65" customFormat="1" ht="15" customHeight="1" x14ac:dyDescent="0.2">
      <c r="B4" s="186" t="s">
        <v>373</v>
      </c>
      <c r="C4" s="187" t="s">
        <v>775</v>
      </c>
      <c r="D4" s="188" t="s">
        <v>776</v>
      </c>
      <c r="E4" s="189">
        <v>42200</v>
      </c>
      <c r="F4" s="190">
        <f t="shared" si="0"/>
        <v>42228</v>
      </c>
      <c r="G4" s="191">
        <v>1</v>
      </c>
      <c r="H4" s="191">
        <v>28</v>
      </c>
      <c r="I4" s="192">
        <f t="shared" si="1"/>
        <v>1875.67</v>
      </c>
      <c r="J4" s="192">
        <v>1875.67</v>
      </c>
      <c r="K4" s="193" t="s">
        <v>777</v>
      </c>
      <c r="L4" s="187" t="s">
        <v>778</v>
      </c>
      <c r="M4" s="59"/>
      <c r="N4" s="63"/>
      <c r="O4" s="63"/>
      <c r="P4" s="63"/>
      <c r="Q4" s="64"/>
    </row>
    <row r="5" spans="2:17" ht="15" customHeight="1" x14ac:dyDescent="0.2">
      <c r="B5" s="194" t="s">
        <v>630</v>
      </c>
      <c r="C5" s="195" t="s">
        <v>779</v>
      </c>
      <c r="D5" s="196" t="s">
        <v>780</v>
      </c>
      <c r="E5" s="197">
        <v>42223</v>
      </c>
      <c r="F5" s="198">
        <f t="shared" si="0"/>
        <v>42559</v>
      </c>
      <c r="G5" s="199">
        <v>12</v>
      </c>
      <c r="H5" s="199">
        <v>28</v>
      </c>
      <c r="I5" s="200">
        <f t="shared" si="1"/>
        <v>400.5916666666667</v>
      </c>
      <c r="J5" s="200">
        <v>4807.1000000000004</v>
      </c>
      <c r="K5" s="201"/>
      <c r="L5" s="195"/>
      <c r="M5" s="41"/>
      <c r="N5" s="48"/>
      <c r="O5" s="48"/>
      <c r="P5" s="48"/>
      <c r="Q5" s="49"/>
    </row>
    <row r="6" spans="2:17" ht="15" customHeight="1" x14ac:dyDescent="0.2">
      <c r="B6" s="194" t="s">
        <v>328</v>
      </c>
      <c r="C6" s="195" t="s">
        <v>781</v>
      </c>
      <c r="D6" s="196" t="s">
        <v>782</v>
      </c>
      <c r="E6" s="197">
        <v>42227</v>
      </c>
      <c r="F6" s="198">
        <f t="shared" si="0"/>
        <v>42507</v>
      </c>
      <c r="G6" s="199">
        <v>10</v>
      </c>
      <c r="H6" s="199">
        <v>28</v>
      </c>
      <c r="I6" s="200">
        <f t="shared" si="1"/>
        <v>186.428</v>
      </c>
      <c r="J6" s="200">
        <v>1864.28</v>
      </c>
      <c r="K6" s="201"/>
      <c r="L6" s="195"/>
      <c r="M6" s="41"/>
      <c r="N6" s="48"/>
      <c r="O6" s="48"/>
      <c r="P6" s="48"/>
      <c r="Q6" s="49"/>
    </row>
    <row r="7" spans="2:17" s="65" customFormat="1" ht="15" customHeight="1" x14ac:dyDescent="0.2">
      <c r="B7" s="186" t="s">
        <v>51</v>
      </c>
      <c r="C7" s="187" t="s">
        <v>783</v>
      </c>
      <c r="D7" s="188" t="s">
        <v>784</v>
      </c>
      <c r="E7" s="189">
        <v>42229</v>
      </c>
      <c r="F7" s="190">
        <f t="shared" si="0"/>
        <v>42285</v>
      </c>
      <c r="G7" s="191">
        <v>2</v>
      </c>
      <c r="H7" s="191">
        <v>28</v>
      </c>
      <c r="I7" s="192">
        <f t="shared" si="1"/>
        <v>545.9</v>
      </c>
      <c r="J7" s="192">
        <v>1091.8</v>
      </c>
      <c r="K7" s="193" t="s">
        <v>785</v>
      </c>
      <c r="L7" s="187"/>
      <c r="M7" s="59"/>
      <c r="N7" s="63"/>
      <c r="O7" s="63"/>
      <c r="P7" s="63"/>
      <c r="Q7" s="64"/>
    </row>
    <row r="8" spans="2:17" s="65" customFormat="1" ht="15" customHeight="1" x14ac:dyDescent="0.2">
      <c r="B8" s="186" t="s">
        <v>786</v>
      </c>
      <c r="C8" s="187" t="s">
        <v>787</v>
      </c>
      <c r="D8" s="188" t="s">
        <v>788</v>
      </c>
      <c r="E8" s="189">
        <v>42261</v>
      </c>
      <c r="F8" s="190">
        <f t="shared" si="0"/>
        <v>42345</v>
      </c>
      <c r="G8" s="191">
        <v>3</v>
      </c>
      <c r="H8" s="191">
        <v>28</v>
      </c>
      <c r="I8" s="192">
        <f t="shared" si="1"/>
        <v>628.93333333333328</v>
      </c>
      <c r="J8" s="192">
        <v>1886.8</v>
      </c>
      <c r="K8" s="193" t="s">
        <v>789</v>
      </c>
      <c r="L8" s="187"/>
      <c r="M8" s="59"/>
      <c r="N8" s="63"/>
      <c r="O8" s="63"/>
      <c r="P8" s="63"/>
      <c r="Q8" s="64"/>
    </row>
    <row r="9" spans="2:17" ht="15" customHeight="1" x14ac:dyDescent="0.2">
      <c r="B9" s="194" t="s">
        <v>328</v>
      </c>
      <c r="C9" s="195" t="s">
        <v>790</v>
      </c>
      <c r="D9" s="196" t="s">
        <v>791</v>
      </c>
      <c r="E9" s="197">
        <v>42265</v>
      </c>
      <c r="F9" s="198">
        <f t="shared" si="0"/>
        <v>42489</v>
      </c>
      <c r="G9" s="199">
        <v>8</v>
      </c>
      <c r="H9" s="199">
        <v>28</v>
      </c>
      <c r="I9" s="200">
        <f t="shared" si="1"/>
        <v>194.38249999999999</v>
      </c>
      <c r="J9" s="200">
        <v>1555.06</v>
      </c>
      <c r="K9" s="201"/>
      <c r="L9" s="195"/>
      <c r="M9" s="41"/>
      <c r="N9" s="48"/>
      <c r="O9" s="48"/>
      <c r="P9" s="48"/>
      <c r="Q9" s="49"/>
    </row>
    <row r="10" spans="2:17" ht="15" customHeight="1" x14ac:dyDescent="0.2">
      <c r="B10" s="194" t="s">
        <v>51</v>
      </c>
      <c r="C10" s="195" t="s">
        <v>792</v>
      </c>
      <c r="D10" s="196" t="s">
        <v>793</v>
      </c>
      <c r="E10" s="197">
        <v>42279</v>
      </c>
      <c r="F10" s="198">
        <f t="shared" si="0"/>
        <v>42503</v>
      </c>
      <c r="G10" s="199">
        <v>8</v>
      </c>
      <c r="H10" s="199">
        <v>28</v>
      </c>
      <c r="I10" s="200">
        <f t="shared" si="1"/>
        <v>511.45</v>
      </c>
      <c r="J10" s="200">
        <v>4091.6</v>
      </c>
      <c r="K10" s="201"/>
      <c r="L10" s="195"/>
      <c r="M10" s="41"/>
      <c r="N10" s="48"/>
      <c r="O10" s="48"/>
      <c r="P10" s="48"/>
      <c r="Q10" s="49"/>
    </row>
    <row r="11" spans="2:17" ht="15" customHeight="1" x14ac:dyDescent="0.2">
      <c r="B11" s="194" t="s">
        <v>794</v>
      </c>
      <c r="C11" s="195" t="s">
        <v>795</v>
      </c>
      <c r="D11" s="196" t="s">
        <v>796</v>
      </c>
      <c r="E11" s="197">
        <v>42278</v>
      </c>
      <c r="F11" s="198">
        <f t="shared" si="0"/>
        <v>42362</v>
      </c>
      <c r="G11" s="199">
        <v>3</v>
      </c>
      <c r="H11" s="199">
        <v>28</v>
      </c>
      <c r="I11" s="200">
        <f t="shared" si="1"/>
        <v>627.16666666666663</v>
      </c>
      <c r="J11" s="200">
        <v>1881.5</v>
      </c>
      <c r="K11" s="201"/>
      <c r="L11" s="195"/>
      <c r="M11" s="41"/>
      <c r="N11" s="48"/>
      <c r="O11" s="48"/>
      <c r="P11" s="48"/>
      <c r="Q11" s="49"/>
    </row>
    <row r="12" spans="2:17" ht="15" customHeight="1" x14ac:dyDescent="0.2">
      <c r="B12" s="194" t="s">
        <v>561</v>
      </c>
      <c r="C12" s="195" t="s">
        <v>797</v>
      </c>
      <c r="D12" s="196" t="s">
        <v>798</v>
      </c>
      <c r="E12" s="197">
        <v>42296</v>
      </c>
      <c r="F12" s="198">
        <f t="shared" si="0"/>
        <v>42520</v>
      </c>
      <c r="G12" s="199">
        <v>8</v>
      </c>
      <c r="H12" s="199">
        <v>28</v>
      </c>
      <c r="I12" s="200">
        <f t="shared" si="1"/>
        <v>138.05500000000001</v>
      </c>
      <c r="J12" s="200">
        <v>1104.44</v>
      </c>
      <c r="K12" s="201"/>
      <c r="L12" s="195"/>
      <c r="M12" s="41"/>
      <c r="N12" s="48"/>
      <c r="O12" s="48"/>
      <c r="P12" s="48"/>
      <c r="Q12" s="49"/>
    </row>
    <row r="13" spans="2:17" ht="15" customHeight="1" x14ac:dyDescent="0.2">
      <c r="B13" s="194" t="s">
        <v>242</v>
      </c>
      <c r="C13" s="195" t="s">
        <v>799</v>
      </c>
      <c r="D13" s="196" t="s">
        <v>800</v>
      </c>
      <c r="E13" s="197">
        <v>42298</v>
      </c>
      <c r="F13" s="198">
        <f t="shared" si="0"/>
        <v>42466</v>
      </c>
      <c r="G13" s="199">
        <v>6</v>
      </c>
      <c r="H13" s="199">
        <v>28</v>
      </c>
      <c r="I13" s="200">
        <f t="shared" si="1"/>
        <v>1707.6066666666666</v>
      </c>
      <c r="J13" s="200">
        <v>10245.64</v>
      </c>
      <c r="K13" s="201"/>
      <c r="L13" s="195"/>
      <c r="M13" s="41"/>
      <c r="N13" s="48"/>
      <c r="O13" s="48"/>
      <c r="P13" s="48"/>
      <c r="Q13" s="49"/>
    </row>
    <row r="14" spans="2:17" ht="15" customHeight="1" x14ac:dyDescent="0.2">
      <c r="B14" s="194" t="s">
        <v>201</v>
      </c>
      <c r="C14" s="195" t="s">
        <v>801</v>
      </c>
      <c r="D14" s="196" t="s">
        <v>802</v>
      </c>
      <c r="E14" s="197">
        <v>42327</v>
      </c>
      <c r="F14" s="198">
        <f t="shared" si="0"/>
        <v>42439</v>
      </c>
      <c r="G14" s="199">
        <v>4</v>
      </c>
      <c r="H14" s="199">
        <v>28</v>
      </c>
      <c r="I14" s="200">
        <f t="shared" si="1"/>
        <v>465.34</v>
      </c>
      <c r="J14" s="200">
        <v>1861.36</v>
      </c>
      <c r="K14" s="201"/>
      <c r="L14" s="195"/>
      <c r="M14" s="41"/>
      <c r="N14" s="48"/>
      <c r="O14" s="48"/>
      <c r="P14" s="48"/>
      <c r="Q14" s="49"/>
    </row>
    <row r="15" spans="2:17" ht="15" customHeight="1" x14ac:dyDescent="0.2">
      <c r="B15" s="194" t="s">
        <v>201</v>
      </c>
      <c r="C15" s="195" t="s">
        <v>803</v>
      </c>
      <c r="D15" s="196" t="s">
        <v>804</v>
      </c>
      <c r="E15" s="197">
        <v>42327</v>
      </c>
      <c r="F15" s="198">
        <f>IF(E15&lt;&gt;"",E15+(G15*H15),"")</f>
        <v>42439</v>
      </c>
      <c r="G15" s="199">
        <v>4</v>
      </c>
      <c r="H15" s="199">
        <v>28</v>
      </c>
      <c r="I15" s="200">
        <f t="shared" si="1"/>
        <v>438.84</v>
      </c>
      <c r="J15" s="200">
        <v>1755.36</v>
      </c>
      <c r="K15" s="201"/>
      <c r="L15" s="195"/>
      <c r="M15" s="41"/>
      <c r="N15" s="48"/>
      <c r="O15" s="48"/>
      <c r="P15" s="48"/>
      <c r="Q15" s="49"/>
    </row>
    <row r="16" spans="2:17" ht="15" customHeight="1" x14ac:dyDescent="0.2">
      <c r="B16" s="194" t="s">
        <v>328</v>
      </c>
      <c r="C16" s="195" t="s">
        <v>754</v>
      </c>
      <c r="D16" s="196" t="s">
        <v>805</v>
      </c>
      <c r="E16" s="197">
        <v>42347</v>
      </c>
      <c r="F16" s="198">
        <f t="shared" si="0"/>
        <v>42459</v>
      </c>
      <c r="G16" s="199">
        <v>4</v>
      </c>
      <c r="H16" s="199">
        <v>28</v>
      </c>
      <c r="I16" s="200">
        <f t="shared" si="1"/>
        <v>154.76</v>
      </c>
      <c r="J16" s="200">
        <v>619.04</v>
      </c>
      <c r="K16" s="201"/>
      <c r="L16" s="195"/>
      <c r="M16" s="41"/>
      <c r="N16" s="48"/>
      <c r="O16" s="48"/>
      <c r="P16" s="48"/>
      <c r="Q16" s="49"/>
    </row>
    <row r="17" spans="2:17" ht="15" customHeight="1" x14ac:dyDescent="0.2">
      <c r="B17" s="194" t="s">
        <v>328</v>
      </c>
      <c r="C17" s="195" t="s">
        <v>806</v>
      </c>
      <c r="D17" s="196" t="s">
        <v>807</v>
      </c>
      <c r="E17" s="197">
        <v>42347</v>
      </c>
      <c r="F17" s="198">
        <f t="shared" si="0"/>
        <v>42487</v>
      </c>
      <c r="G17" s="199">
        <v>5</v>
      </c>
      <c r="H17" s="199">
        <v>28</v>
      </c>
      <c r="I17" s="200">
        <f t="shared" si="1"/>
        <v>218.23200000000003</v>
      </c>
      <c r="J17" s="200">
        <v>1091.1600000000001</v>
      </c>
      <c r="K17" s="201"/>
      <c r="L17" s="195"/>
      <c r="M17" s="41"/>
      <c r="N17" s="48"/>
      <c r="O17" s="48"/>
      <c r="P17" s="48"/>
      <c r="Q17" s="49"/>
    </row>
    <row r="18" spans="2:17" ht="15" customHeight="1" x14ac:dyDescent="0.2">
      <c r="B18" s="194" t="s">
        <v>328</v>
      </c>
      <c r="C18" s="195" t="s">
        <v>808</v>
      </c>
      <c r="D18" s="196" t="s">
        <v>809</v>
      </c>
      <c r="E18" s="197">
        <v>42347</v>
      </c>
      <c r="F18" s="198">
        <f>IF(E18&lt;&gt;"",E18+(G18*H18),"")</f>
        <v>42487</v>
      </c>
      <c r="G18" s="199">
        <v>5</v>
      </c>
      <c r="H18" s="199">
        <v>28</v>
      </c>
      <c r="I18" s="200">
        <f t="shared" si="1"/>
        <v>218.23200000000003</v>
      </c>
      <c r="J18" s="200">
        <v>1091.1600000000001</v>
      </c>
      <c r="K18" s="201"/>
      <c r="L18" s="195"/>
      <c r="M18" s="41"/>
      <c r="N18" s="48"/>
      <c r="O18" s="48"/>
      <c r="P18" s="48"/>
      <c r="Q18" s="49"/>
    </row>
    <row r="19" spans="2:17" s="65" customFormat="1" ht="15" customHeight="1" x14ac:dyDescent="0.2">
      <c r="B19" s="186" t="s">
        <v>571</v>
      </c>
      <c r="C19" s="187" t="s">
        <v>810</v>
      </c>
      <c r="D19" s="188" t="s">
        <v>811</v>
      </c>
      <c r="E19" s="189">
        <v>42374</v>
      </c>
      <c r="F19" s="190">
        <f t="shared" si="0"/>
        <v>42458</v>
      </c>
      <c r="G19" s="191">
        <v>3</v>
      </c>
      <c r="H19" s="191">
        <v>28</v>
      </c>
      <c r="I19" s="192">
        <f t="shared" si="1"/>
        <v>1208.3999999999999</v>
      </c>
      <c r="J19" s="192">
        <v>3625.2</v>
      </c>
      <c r="K19" s="193" t="s">
        <v>812</v>
      </c>
      <c r="L19" s="187"/>
      <c r="M19" s="59"/>
      <c r="N19" s="63"/>
      <c r="O19" s="63"/>
      <c r="P19" s="63"/>
      <c r="Q19" s="64"/>
    </row>
    <row r="20" spans="2:17" s="65" customFormat="1" ht="15" customHeight="1" x14ac:dyDescent="0.2">
      <c r="B20" s="186" t="s">
        <v>571</v>
      </c>
      <c r="C20" s="187" t="s">
        <v>813</v>
      </c>
      <c r="D20" s="188" t="s">
        <v>814</v>
      </c>
      <c r="E20" s="189">
        <v>42374</v>
      </c>
      <c r="F20" s="190">
        <f>IF(E20&lt;&gt;"",E20+(G20*H20),"")</f>
        <v>42458</v>
      </c>
      <c r="G20" s="191">
        <v>3</v>
      </c>
      <c r="H20" s="191">
        <v>28</v>
      </c>
      <c r="I20" s="192">
        <f t="shared" si="1"/>
        <v>963.33333333333337</v>
      </c>
      <c r="J20" s="192">
        <v>2890</v>
      </c>
      <c r="K20" s="193" t="s">
        <v>812</v>
      </c>
      <c r="L20" s="187"/>
      <c r="M20" s="59"/>
      <c r="N20" s="63"/>
      <c r="O20" s="63"/>
      <c r="P20" s="63"/>
      <c r="Q20" s="64"/>
    </row>
    <row r="21" spans="2:17" ht="15" customHeight="1" x14ac:dyDescent="0.2">
      <c r="B21" s="194" t="s">
        <v>201</v>
      </c>
      <c r="C21" s="195" t="s">
        <v>815</v>
      </c>
      <c r="D21" s="196" t="s">
        <v>816</v>
      </c>
      <c r="E21" s="197">
        <v>42383</v>
      </c>
      <c r="F21" s="198">
        <f t="shared" si="0"/>
        <v>42551</v>
      </c>
      <c r="G21" s="199">
        <v>6</v>
      </c>
      <c r="H21" s="199">
        <v>28</v>
      </c>
      <c r="I21" s="200">
        <f t="shared" si="1"/>
        <v>458.27333333333331</v>
      </c>
      <c r="J21" s="200">
        <v>2749.64</v>
      </c>
      <c r="K21" s="201"/>
      <c r="L21" s="195"/>
      <c r="M21" s="41"/>
      <c r="N21" s="48"/>
      <c r="O21" s="48"/>
      <c r="P21" s="48"/>
      <c r="Q21" s="49"/>
    </row>
    <row r="22" spans="2:17" ht="15" customHeight="1" x14ac:dyDescent="0.2">
      <c r="B22" s="194" t="s">
        <v>16</v>
      </c>
      <c r="C22" s="195" t="s">
        <v>817</v>
      </c>
      <c r="D22" s="196" t="s">
        <v>818</v>
      </c>
      <c r="E22" s="197">
        <v>42388</v>
      </c>
      <c r="F22" s="198">
        <f t="shared" si="0"/>
        <v>42528</v>
      </c>
      <c r="G22" s="199">
        <v>5</v>
      </c>
      <c r="H22" s="199">
        <v>28</v>
      </c>
      <c r="I22" s="200">
        <f t="shared" si="1"/>
        <v>165.25399999999999</v>
      </c>
      <c r="J22" s="200">
        <v>826.27</v>
      </c>
      <c r="K22" s="201"/>
      <c r="L22" s="195"/>
      <c r="M22" s="41"/>
      <c r="N22" s="48"/>
      <c r="O22" s="48"/>
      <c r="P22" s="48"/>
      <c r="Q22" s="49"/>
    </row>
    <row r="23" spans="2:17" ht="15" customHeight="1" x14ac:dyDescent="0.2">
      <c r="B23" s="194" t="s">
        <v>201</v>
      </c>
      <c r="C23" s="195" t="s">
        <v>819</v>
      </c>
      <c r="D23" s="196" t="s">
        <v>820</v>
      </c>
      <c r="E23" s="197">
        <v>42395</v>
      </c>
      <c r="F23" s="198">
        <f t="shared" si="0"/>
        <v>42507</v>
      </c>
      <c r="G23" s="199">
        <v>4</v>
      </c>
      <c r="H23" s="199">
        <v>28</v>
      </c>
      <c r="I23" s="200">
        <f t="shared" si="1"/>
        <v>466.10250000000002</v>
      </c>
      <c r="J23" s="200">
        <v>1864.41</v>
      </c>
      <c r="K23" s="201"/>
      <c r="L23" s="195"/>
      <c r="M23" s="41"/>
      <c r="N23" s="48"/>
      <c r="O23" s="48"/>
      <c r="P23" s="48"/>
      <c r="Q23" s="49"/>
    </row>
    <row r="24" spans="2:17" ht="15" customHeight="1" x14ac:dyDescent="0.2">
      <c r="B24" s="194" t="s">
        <v>821</v>
      </c>
      <c r="C24" s="195" t="s">
        <v>822</v>
      </c>
      <c r="D24" s="196" t="s">
        <v>823</v>
      </c>
      <c r="E24" s="197">
        <v>42395</v>
      </c>
      <c r="F24" s="198">
        <f t="shared" si="0"/>
        <v>42507</v>
      </c>
      <c r="G24" s="199">
        <v>4</v>
      </c>
      <c r="H24" s="199">
        <v>28</v>
      </c>
      <c r="I24" s="200">
        <f t="shared" si="1"/>
        <v>402.32499999999999</v>
      </c>
      <c r="J24" s="200">
        <v>1609.3</v>
      </c>
      <c r="K24" s="201"/>
      <c r="L24" s="195"/>
      <c r="M24" s="41"/>
      <c r="N24" s="48"/>
      <c r="O24" s="48"/>
      <c r="P24" s="48"/>
      <c r="Q24" s="49"/>
    </row>
    <row r="25" spans="2:17" ht="15" customHeight="1" x14ac:dyDescent="0.2">
      <c r="B25" s="194" t="s">
        <v>824</v>
      </c>
      <c r="C25" s="195" t="s">
        <v>825</v>
      </c>
      <c r="D25" s="196" t="s">
        <v>826</v>
      </c>
      <c r="E25" s="197">
        <v>42409</v>
      </c>
      <c r="F25" s="198">
        <f t="shared" si="0"/>
        <v>42493</v>
      </c>
      <c r="G25" s="199">
        <v>3</v>
      </c>
      <c r="H25" s="199">
        <v>28</v>
      </c>
      <c r="I25" s="200">
        <f t="shared" si="1"/>
        <v>839.98</v>
      </c>
      <c r="J25" s="200">
        <v>2519.94</v>
      </c>
      <c r="K25" s="201"/>
      <c r="L25" s="195" t="s">
        <v>43</v>
      </c>
      <c r="M25" s="41"/>
      <c r="N25" s="48"/>
      <c r="O25" s="48"/>
      <c r="P25" s="48"/>
      <c r="Q25" s="49"/>
    </row>
    <row r="26" spans="2:17" s="65" customFormat="1" ht="15" customHeight="1" x14ac:dyDescent="0.2">
      <c r="B26" s="186" t="s">
        <v>827</v>
      </c>
      <c r="C26" s="187" t="s">
        <v>828</v>
      </c>
      <c r="D26" s="188" t="s">
        <v>829</v>
      </c>
      <c r="E26" s="189">
        <v>42409</v>
      </c>
      <c r="F26" s="190">
        <f t="shared" si="0"/>
        <v>42493</v>
      </c>
      <c r="G26" s="191">
        <v>3</v>
      </c>
      <c r="H26" s="191">
        <v>28</v>
      </c>
      <c r="I26" s="192">
        <f t="shared" si="1"/>
        <v>1144.4466666666667</v>
      </c>
      <c r="J26" s="192">
        <v>3433.34</v>
      </c>
      <c r="K26" s="193" t="s">
        <v>812</v>
      </c>
      <c r="L26" s="187"/>
      <c r="M26" s="59"/>
      <c r="N26" s="63"/>
      <c r="O26" s="63"/>
      <c r="P26" s="63"/>
      <c r="Q26" s="64"/>
    </row>
    <row r="27" spans="2:17" ht="15" customHeight="1" x14ac:dyDescent="0.2">
      <c r="B27" s="194" t="s">
        <v>258</v>
      </c>
      <c r="C27" s="195" t="s">
        <v>830</v>
      </c>
      <c r="D27" s="196" t="s">
        <v>831</v>
      </c>
      <c r="E27" s="197">
        <v>42419</v>
      </c>
      <c r="F27" s="198">
        <f t="shared" si="0"/>
        <v>42559</v>
      </c>
      <c r="G27" s="199">
        <v>5</v>
      </c>
      <c r="H27" s="199">
        <v>28</v>
      </c>
      <c r="I27" s="200">
        <f t="shared" si="1"/>
        <v>102.75999999999999</v>
      </c>
      <c r="J27" s="200">
        <v>513.79999999999995</v>
      </c>
      <c r="K27" s="201"/>
      <c r="L27" s="195"/>
      <c r="M27" s="41"/>
      <c r="N27" s="48"/>
      <c r="O27" s="48"/>
      <c r="P27" s="48"/>
      <c r="Q27" s="49"/>
    </row>
    <row r="28" spans="2:17" ht="15" customHeight="1" x14ac:dyDescent="0.2">
      <c r="B28" s="194" t="s">
        <v>832</v>
      </c>
      <c r="C28" s="195"/>
      <c r="D28" s="196" t="s">
        <v>833</v>
      </c>
      <c r="E28" s="197">
        <v>42425</v>
      </c>
      <c r="F28" s="198">
        <f t="shared" si="0"/>
        <v>42481</v>
      </c>
      <c r="G28" s="199">
        <v>2</v>
      </c>
      <c r="H28" s="199">
        <v>28</v>
      </c>
      <c r="I28" s="200">
        <f t="shared" si="1"/>
        <v>1757.48</v>
      </c>
      <c r="J28" s="200">
        <v>3514.96</v>
      </c>
      <c r="K28" s="201"/>
      <c r="L28" s="195"/>
      <c r="M28" s="41"/>
      <c r="N28" s="48"/>
      <c r="O28" s="48"/>
      <c r="P28" s="48"/>
      <c r="Q28" s="49"/>
    </row>
    <row r="29" spans="2:17" ht="15" customHeight="1" x14ac:dyDescent="0.2">
      <c r="B29" s="194" t="s">
        <v>201</v>
      </c>
      <c r="C29" s="195"/>
      <c r="D29" s="196" t="s">
        <v>834</v>
      </c>
      <c r="E29" s="197">
        <v>42436</v>
      </c>
      <c r="F29" s="198">
        <f t="shared" si="0"/>
        <v>42520</v>
      </c>
      <c r="G29" s="199">
        <v>3</v>
      </c>
      <c r="H29" s="199">
        <v>28</v>
      </c>
      <c r="I29" s="200">
        <f t="shared" si="1"/>
        <v>479.63333333333338</v>
      </c>
      <c r="J29" s="200">
        <v>1438.9</v>
      </c>
      <c r="K29" s="201"/>
      <c r="L29" s="195"/>
      <c r="M29" s="41"/>
      <c r="N29" s="48"/>
      <c r="O29" s="48"/>
      <c r="P29" s="48"/>
      <c r="Q29" s="49"/>
    </row>
    <row r="30" spans="2:17" ht="15" customHeight="1" x14ac:dyDescent="0.2">
      <c r="B30" s="195" t="s">
        <v>827</v>
      </c>
      <c r="C30" s="195"/>
      <c r="D30" s="196" t="s">
        <v>835</v>
      </c>
      <c r="E30" s="197">
        <v>42443</v>
      </c>
      <c r="F30" s="198">
        <f>IF(E30&lt;&gt;"",E30+(G30*H30),"")</f>
        <v>42499</v>
      </c>
      <c r="G30" s="199">
        <v>2</v>
      </c>
      <c r="H30" s="199">
        <v>28</v>
      </c>
      <c r="I30" s="202">
        <f>IF(G30&lt;&gt;"",(J30/G30),"")</f>
        <v>1213.7</v>
      </c>
      <c r="J30" s="202">
        <v>2427.4</v>
      </c>
      <c r="K30" s="201"/>
      <c r="L30" s="195"/>
      <c r="M30" s="41"/>
      <c r="N30" s="48"/>
      <c r="O30" s="48"/>
      <c r="P30" s="48"/>
      <c r="Q30" s="49"/>
    </row>
    <row r="31" spans="2:17" ht="15" customHeight="1" x14ac:dyDescent="0.2">
      <c r="B31" s="195" t="s">
        <v>400</v>
      </c>
      <c r="C31" s="195"/>
      <c r="D31" s="196" t="s">
        <v>836</v>
      </c>
      <c r="E31" s="197">
        <v>42445</v>
      </c>
      <c r="F31" s="198">
        <f>IF(E31&lt;&gt;"",E31+(G31*H31),"")</f>
        <v>42697</v>
      </c>
      <c r="G31" s="199">
        <v>9</v>
      </c>
      <c r="H31" s="199">
        <v>28</v>
      </c>
      <c r="I31" s="202">
        <f>IF(G31&lt;&gt;"",(J31/G31),"")</f>
        <v>1562.24</v>
      </c>
      <c r="J31" s="202">
        <v>14060.16</v>
      </c>
      <c r="K31" s="201"/>
      <c r="L31" s="195"/>
      <c r="M31" s="41"/>
      <c r="N31" s="48"/>
      <c r="O31" s="48"/>
      <c r="P31" s="48"/>
      <c r="Q31" s="49"/>
    </row>
    <row r="32" spans="2:17" ht="15" customHeight="1" x14ac:dyDescent="0.2">
      <c r="B32" s="41"/>
      <c r="C32" s="41"/>
      <c r="D32" s="42"/>
      <c r="E32" s="43"/>
      <c r="F32" s="44" t="str">
        <f>IF(E32&lt;&gt;"",E32+(G32*H32),"")</f>
        <v/>
      </c>
      <c r="G32" s="45"/>
      <c r="H32" s="45"/>
      <c r="I32" s="232" t="str">
        <f>IF(G32&lt;&gt;"",(J32/G32),"")</f>
        <v/>
      </c>
      <c r="J32" s="232"/>
      <c r="K32" s="47"/>
      <c r="L32" s="41"/>
      <c r="M32" s="41"/>
      <c r="N32" s="48"/>
      <c r="O32" s="48"/>
      <c r="P32" s="48"/>
      <c r="Q32" s="49"/>
    </row>
    <row r="33" spans="2:17" x14ac:dyDescent="0.2">
      <c r="B33" s="230"/>
      <c r="C33" s="233"/>
      <c r="D33" s="231"/>
      <c r="E33" s="236"/>
      <c r="F33" s="31" t="str">
        <f t="shared" si="0"/>
        <v/>
      </c>
      <c r="G33" s="235"/>
      <c r="H33" s="235"/>
      <c r="I33" s="51" t="str">
        <f t="shared" si="1"/>
        <v/>
      </c>
      <c r="J33" s="52"/>
      <c r="K33" s="239"/>
      <c r="L33" s="233"/>
      <c r="M33" s="233"/>
      <c r="N33" s="240"/>
      <c r="O33" s="240"/>
      <c r="P33" s="240"/>
      <c r="Q33" s="241"/>
    </row>
    <row r="34" spans="2:17" ht="13.5" thickBot="1" x14ac:dyDescent="0.25">
      <c r="I34" s="36" t="s">
        <v>8</v>
      </c>
      <c r="J34" s="56">
        <f>SUM(J3:J33)</f>
        <v>79991.290000000008</v>
      </c>
    </row>
  </sheetData>
  <dataValidations count="1">
    <dataValidation type="list" allowBlank="1" showInputMessage="1" showErrorMessage="1" sqref="H3:H33" xr:uid="{00000000-0002-0000-1200-000000000000}">
      <formula1>"1, 7, 28, 30"</formula1>
    </dataValidation>
  </dataValidations>
  <printOptions horizontalCentered="1"/>
  <pageMargins left="0.5" right="0.5" top="0.75" bottom="0.75" header="0.5" footer="0.5"/>
  <pageSetup scale="45" fitToHeight="0" orientation="landscape" horizontalDpi="1200" verticalDpi="1200" r:id="rId1"/>
  <headerFooter alignWithMargins="0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6">
    <pageSetUpPr fitToPage="1"/>
  </sheetPr>
  <dimension ref="B2:Q31"/>
  <sheetViews>
    <sheetView workbookViewId="0">
      <selection activeCell="D26" sqref="D2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624</v>
      </c>
      <c r="C3" s="59" t="s">
        <v>837</v>
      </c>
      <c r="D3" s="60" t="s">
        <v>838</v>
      </c>
      <c r="E3" s="13">
        <v>42131</v>
      </c>
      <c r="F3" s="14">
        <f t="shared" ref="F3:F30" si="0">IF(E3&lt;&gt;"",E3+(G3*H3),"")</f>
        <v>42159</v>
      </c>
      <c r="G3" s="12">
        <v>1</v>
      </c>
      <c r="H3" s="12">
        <v>28</v>
      </c>
      <c r="I3" s="61">
        <f t="shared" ref="I3:I30" si="1">IF(G3&lt;&gt;"",(J3/G3),"")</f>
        <v>1591.11</v>
      </c>
      <c r="J3" s="61">
        <v>1591.11</v>
      </c>
      <c r="K3" s="62" t="s">
        <v>839</v>
      </c>
      <c r="L3" s="59" t="s">
        <v>840</v>
      </c>
      <c r="M3" s="59"/>
      <c r="N3" s="63"/>
      <c r="O3" s="63"/>
      <c r="P3" s="63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1591.11</v>
      </c>
    </row>
  </sheetData>
  <sheetProtection password="C739" sheet="1"/>
  <dataValidations count="1">
    <dataValidation type="list" allowBlank="1" showInputMessage="1" showErrorMessage="1" sqref="H3:H30" xr:uid="{00000000-0002-0000-13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7">
    <pageSetUpPr fitToPage="1"/>
  </sheetPr>
  <dimension ref="B2:Q31"/>
  <sheetViews>
    <sheetView topLeftCell="B1" workbookViewId="0">
      <selection activeCell="D26" sqref="D2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4.5703125" style="54" bestFit="1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43.710937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841</v>
      </c>
      <c r="C3" s="59" t="s">
        <v>842</v>
      </c>
      <c r="D3" s="60" t="s">
        <v>843</v>
      </c>
      <c r="E3" s="13">
        <v>42164</v>
      </c>
      <c r="F3" s="14">
        <f t="shared" ref="F3:F30" si="0">IF(E3&lt;&gt;"",E3+(G3*H3),"")</f>
        <v>42332</v>
      </c>
      <c r="G3" s="12">
        <v>6</v>
      </c>
      <c r="H3" s="12">
        <v>28</v>
      </c>
      <c r="I3" s="61">
        <f t="shared" ref="I3:I30" si="1">IF(G3&lt;&gt;"",(J3/G3),"")</f>
        <v>375.05</v>
      </c>
      <c r="J3" s="61">
        <v>2250.3000000000002</v>
      </c>
      <c r="K3" s="62" t="s">
        <v>844</v>
      </c>
      <c r="L3" s="59" t="s">
        <v>20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51</v>
      </c>
      <c r="C4" s="59" t="s">
        <v>845</v>
      </c>
      <c r="D4" s="60" t="s">
        <v>846</v>
      </c>
      <c r="E4" s="13">
        <v>42217</v>
      </c>
      <c r="F4" s="14">
        <f t="shared" si="0"/>
        <v>42273</v>
      </c>
      <c r="G4" s="12">
        <v>2</v>
      </c>
      <c r="H4" s="12">
        <v>28</v>
      </c>
      <c r="I4" s="61">
        <f t="shared" si="1"/>
        <v>529.97500000000002</v>
      </c>
      <c r="J4" s="61">
        <v>1059.95</v>
      </c>
      <c r="K4" s="62" t="s">
        <v>847</v>
      </c>
      <c r="L4" s="59" t="s">
        <v>43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394</v>
      </c>
      <c r="C5" s="59" t="s">
        <v>848</v>
      </c>
      <c r="D5" s="60" t="s">
        <v>849</v>
      </c>
      <c r="E5" s="13">
        <v>42213</v>
      </c>
      <c r="F5" s="14">
        <f t="shared" si="0"/>
        <v>42220</v>
      </c>
      <c r="G5" s="12">
        <v>1</v>
      </c>
      <c r="H5" s="12">
        <v>7</v>
      </c>
      <c r="I5" s="61">
        <f t="shared" si="1"/>
        <v>3286.99</v>
      </c>
      <c r="J5" s="61">
        <v>3286.99</v>
      </c>
      <c r="K5" s="62" t="s">
        <v>850</v>
      </c>
      <c r="L5" s="59" t="s">
        <v>43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87</v>
      </c>
      <c r="C6" s="59" t="s">
        <v>851</v>
      </c>
      <c r="D6" s="60" t="s">
        <v>852</v>
      </c>
      <c r="E6" s="13">
        <v>42240</v>
      </c>
      <c r="F6" s="14">
        <f t="shared" si="0"/>
        <v>42268</v>
      </c>
      <c r="G6" s="12">
        <v>1</v>
      </c>
      <c r="H6" s="12">
        <v>28</v>
      </c>
      <c r="I6" s="61">
        <f t="shared" si="1"/>
        <v>1395.29</v>
      </c>
      <c r="J6" s="61">
        <v>1395.29</v>
      </c>
      <c r="K6" s="62" t="s">
        <v>853</v>
      </c>
      <c r="L6" s="59" t="s">
        <v>43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854</v>
      </c>
      <c r="C7" s="59" t="s">
        <v>855</v>
      </c>
      <c r="D7" s="60" t="s">
        <v>856</v>
      </c>
      <c r="E7" s="13">
        <v>42256</v>
      </c>
      <c r="F7" s="14">
        <f t="shared" si="0"/>
        <v>42340</v>
      </c>
      <c r="G7" s="12">
        <v>3</v>
      </c>
      <c r="H7" s="12">
        <v>28</v>
      </c>
      <c r="I7" s="61">
        <f t="shared" si="1"/>
        <v>246.36666666666667</v>
      </c>
      <c r="J7" s="61">
        <v>739.1</v>
      </c>
      <c r="K7" s="62" t="s">
        <v>857</v>
      </c>
      <c r="L7" s="59" t="s">
        <v>20</v>
      </c>
      <c r="M7" s="59"/>
      <c r="N7" s="63"/>
      <c r="O7" s="63"/>
      <c r="P7" s="63"/>
      <c r="Q7" s="64"/>
    </row>
    <row r="8" spans="2:17" s="65" customFormat="1" ht="15" customHeight="1" x14ac:dyDescent="0.2">
      <c r="B8" s="58" t="s">
        <v>858</v>
      </c>
      <c r="C8" s="59" t="s">
        <v>859</v>
      </c>
      <c r="D8" s="60" t="s">
        <v>860</v>
      </c>
      <c r="E8" s="13">
        <v>42284</v>
      </c>
      <c r="F8" s="14">
        <f t="shared" si="0"/>
        <v>42368</v>
      </c>
      <c r="G8" s="12">
        <v>3</v>
      </c>
      <c r="H8" s="12">
        <v>28</v>
      </c>
      <c r="I8" s="61">
        <f t="shared" si="1"/>
        <v>1225.1499999999999</v>
      </c>
      <c r="J8" s="61">
        <v>3675.45</v>
      </c>
      <c r="K8" s="62" t="s">
        <v>861</v>
      </c>
      <c r="L8" s="59" t="s">
        <v>862</v>
      </c>
      <c r="M8" s="59"/>
      <c r="N8" s="63"/>
      <c r="O8" s="63"/>
      <c r="P8" s="63"/>
      <c r="Q8" s="64"/>
    </row>
    <row r="9" spans="2:17" s="65" customFormat="1" ht="15" customHeight="1" x14ac:dyDescent="0.2">
      <c r="B9" s="58" t="s">
        <v>858</v>
      </c>
      <c r="C9" s="59" t="s">
        <v>863</v>
      </c>
      <c r="D9" s="60" t="s">
        <v>864</v>
      </c>
      <c r="E9" s="13">
        <v>42284</v>
      </c>
      <c r="F9" s="14">
        <f>IF(E9&lt;&gt;"",E9+(G9*H9),"")</f>
        <v>42368</v>
      </c>
      <c r="G9" s="12">
        <v>3</v>
      </c>
      <c r="H9" s="12">
        <v>28</v>
      </c>
      <c r="I9" s="61">
        <f t="shared" si="1"/>
        <v>1166.3</v>
      </c>
      <c r="J9" s="61">
        <v>3498.9</v>
      </c>
      <c r="K9" s="62" t="s">
        <v>861</v>
      </c>
      <c r="L9" s="59" t="s">
        <v>865</v>
      </c>
      <c r="M9" s="59"/>
      <c r="N9" s="63"/>
      <c r="O9" s="63"/>
      <c r="P9" s="63"/>
      <c r="Q9" s="64"/>
    </row>
    <row r="10" spans="2:17" s="65" customFormat="1" ht="15" customHeight="1" x14ac:dyDescent="0.2">
      <c r="B10" s="58" t="s">
        <v>866</v>
      </c>
      <c r="C10" s="59" t="s">
        <v>867</v>
      </c>
      <c r="D10" s="60" t="s">
        <v>868</v>
      </c>
      <c r="E10" s="13">
        <v>42290</v>
      </c>
      <c r="F10" s="14">
        <f t="shared" si="0"/>
        <v>42318</v>
      </c>
      <c r="G10" s="12">
        <v>1</v>
      </c>
      <c r="H10" s="12">
        <v>28</v>
      </c>
      <c r="I10" s="61">
        <f t="shared" si="1"/>
        <v>1369.81</v>
      </c>
      <c r="J10" s="61">
        <v>1369.81</v>
      </c>
      <c r="K10" s="62" t="s">
        <v>869</v>
      </c>
      <c r="L10" s="59" t="s">
        <v>870</v>
      </c>
      <c r="M10" s="59"/>
      <c r="N10" s="63"/>
      <c r="O10" s="63"/>
      <c r="P10" s="63"/>
      <c r="Q10" s="64"/>
    </row>
    <row r="11" spans="2:17" s="65" customFormat="1" ht="15" customHeight="1" x14ac:dyDescent="0.2">
      <c r="B11" s="58" t="s">
        <v>858</v>
      </c>
      <c r="C11" s="59" t="s">
        <v>871</v>
      </c>
      <c r="D11" s="60" t="s">
        <v>872</v>
      </c>
      <c r="E11" s="13">
        <v>42292</v>
      </c>
      <c r="F11" s="14">
        <f t="shared" si="0"/>
        <v>42376</v>
      </c>
      <c r="G11" s="12">
        <v>3</v>
      </c>
      <c r="H11" s="12">
        <v>28</v>
      </c>
      <c r="I11" s="61">
        <f t="shared" si="1"/>
        <v>1702.0133333333333</v>
      </c>
      <c r="J11" s="61">
        <v>5106.04</v>
      </c>
      <c r="K11" s="62" t="s">
        <v>873</v>
      </c>
      <c r="L11" s="59" t="s">
        <v>608</v>
      </c>
      <c r="M11" s="59"/>
      <c r="N11" s="63"/>
      <c r="O11" s="63"/>
      <c r="P11" s="63"/>
      <c r="Q11" s="64"/>
    </row>
    <row r="12" spans="2:17" s="65" customFormat="1" ht="15" customHeight="1" x14ac:dyDescent="0.2">
      <c r="B12" s="58" t="s">
        <v>858</v>
      </c>
      <c r="C12" s="59" t="s">
        <v>874</v>
      </c>
      <c r="D12" s="60" t="s">
        <v>875</v>
      </c>
      <c r="E12" s="13">
        <v>42296</v>
      </c>
      <c r="F12" s="14">
        <f t="shared" si="0"/>
        <v>42380</v>
      </c>
      <c r="G12" s="12">
        <v>3</v>
      </c>
      <c r="H12" s="12">
        <v>28</v>
      </c>
      <c r="I12" s="61">
        <f t="shared" si="1"/>
        <v>1259.0333333333333</v>
      </c>
      <c r="J12" s="61">
        <v>3777.1</v>
      </c>
      <c r="K12" s="62" t="s">
        <v>876</v>
      </c>
      <c r="L12" s="59" t="s">
        <v>877</v>
      </c>
      <c r="M12" s="59"/>
      <c r="N12" s="63"/>
      <c r="O12" s="63"/>
      <c r="P12" s="63"/>
      <c r="Q12" s="64"/>
    </row>
    <row r="13" spans="2:17" s="65" customFormat="1" ht="15" customHeight="1" x14ac:dyDescent="0.2">
      <c r="B13" s="58" t="s">
        <v>400</v>
      </c>
      <c r="C13" s="59" t="s">
        <v>878</v>
      </c>
      <c r="D13" s="60" t="s">
        <v>879</v>
      </c>
      <c r="E13" s="13">
        <v>42299</v>
      </c>
      <c r="F13" s="14">
        <f t="shared" si="0"/>
        <v>42355</v>
      </c>
      <c r="G13" s="12">
        <v>2</v>
      </c>
      <c r="H13" s="12">
        <v>28</v>
      </c>
      <c r="I13" s="61">
        <f t="shared" si="1"/>
        <v>1810.44</v>
      </c>
      <c r="J13" s="61">
        <v>3620.88</v>
      </c>
      <c r="K13" s="62" t="s">
        <v>880</v>
      </c>
      <c r="L13" s="59" t="s">
        <v>43</v>
      </c>
      <c r="M13" s="59"/>
      <c r="N13" s="63"/>
      <c r="O13" s="63"/>
      <c r="P13" s="63"/>
      <c r="Q13" s="64"/>
    </row>
    <row r="14" spans="2:17" s="65" customFormat="1" ht="15" customHeight="1" x14ac:dyDescent="0.2">
      <c r="B14" s="58" t="s">
        <v>373</v>
      </c>
      <c r="C14" s="59" t="s">
        <v>881</v>
      </c>
      <c r="D14" s="60" t="s">
        <v>882</v>
      </c>
      <c r="E14" s="13">
        <v>42245</v>
      </c>
      <c r="F14" s="14">
        <f t="shared" si="0"/>
        <v>42329</v>
      </c>
      <c r="G14" s="12">
        <v>3</v>
      </c>
      <c r="H14" s="12">
        <v>28</v>
      </c>
      <c r="I14" s="61">
        <f t="shared" si="1"/>
        <v>2261.2666666666669</v>
      </c>
      <c r="J14" s="61">
        <v>6783.8</v>
      </c>
      <c r="K14" s="62" t="s">
        <v>883</v>
      </c>
      <c r="L14" s="59" t="s">
        <v>884</v>
      </c>
      <c r="M14" s="59"/>
      <c r="N14" s="63"/>
      <c r="O14" s="63"/>
      <c r="P14" s="63"/>
      <c r="Q14" s="64"/>
    </row>
    <row r="15" spans="2:17" s="65" customFormat="1" ht="15" customHeight="1" x14ac:dyDescent="0.2">
      <c r="B15" s="58" t="s">
        <v>885</v>
      </c>
      <c r="C15" s="59" t="s">
        <v>886</v>
      </c>
      <c r="D15" s="60" t="s">
        <v>887</v>
      </c>
      <c r="E15" s="13">
        <v>42313</v>
      </c>
      <c r="F15" s="14">
        <f t="shared" si="0"/>
        <v>42341</v>
      </c>
      <c r="G15" s="12">
        <v>1</v>
      </c>
      <c r="H15" s="12">
        <v>28</v>
      </c>
      <c r="I15" s="61">
        <f t="shared" si="1"/>
        <v>727.31</v>
      </c>
      <c r="J15" s="61">
        <v>727.31</v>
      </c>
      <c r="K15" s="62" t="s">
        <v>853</v>
      </c>
      <c r="L15" s="59" t="s">
        <v>43</v>
      </c>
      <c r="M15" s="59"/>
      <c r="N15" s="63"/>
      <c r="O15" s="63"/>
      <c r="P15" s="63"/>
      <c r="Q15" s="64"/>
    </row>
    <row r="16" spans="2:17" s="65" customFormat="1" ht="15" customHeight="1" x14ac:dyDescent="0.2">
      <c r="B16" s="58" t="s">
        <v>888</v>
      </c>
      <c r="C16" s="59" t="s">
        <v>889</v>
      </c>
      <c r="D16" s="60" t="s">
        <v>890</v>
      </c>
      <c r="E16" s="13">
        <v>42320</v>
      </c>
      <c r="F16" s="14">
        <f t="shared" si="0"/>
        <v>42348</v>
      </c>
      <c r="G16" s="12">
        <v>1</v>
      </c>
      <c r="H16" s="12">
        <v>28</v>
      </c>
      <c r="I16" s="61">
        <f t="shared" si="1"/>
        <v>1520</v>
      </c>
      <c r="J16" s="61">
        <v>1520</v>
      </c>
      <c r="K16" s="62" t="s">
        <v>891</v>
      </c>
      <c r="L16" s="59" t="s">
        <v>608</v>
      </c>
      <c r="M16" s="59"/>
      <c r="N16" s="63"/>
      <c r="O16" s="63"/>
      <c r="P16" s="63"/>
      <c r="Q16" s="64"/>
    </row>
    <row r="17" spans="2:17" s="65" customFormat="1" ht="15" customHeight="1" x14ac:dyDescent="0.2">
      <c r="B17" s="58" t="s">
        <v>126</v>
      </c>
      <c r="C17" s="59" t="s">
        <v>892</v>
      </c>
      <c r="D17" s="60" t="s">
        <v>893</v>
      </c>
      <c r="E17" s="13">
        <v>42332</v>
      </c>
      <c r="F17" s="14">
        <f t="shared" si="0"/>
        <v>42360</v>
      </c>
      <c r="G17" s="12">
        <v>1</v>
      </c>
      <c r="H17" s="12">
        <v>28</v>
      </c>
      <c r="I17" s="61">
        <f t="shared" si="1"/>
        <v>1228.31</v>
      </c>
      <c r="J17" s="61">
        <v>1228.31</v>
      </c>
      <c r="K17" s="62" t="s">
        <v>894</v>
      </c>
      <c r="L17" s="59" t="s">
        <v>514</v>
      </c>
      <c r="M17" s="59"/>
      <c r="N17" s="63"/>
      <c r="O17" s="63"/>
      <c r="P17" s="63"/>
      <c r="Q17" s="64"/>
    </row>
    <row r="18" spans="2:17" s="65" customFormat="1" ht="15" customHeight="1" x14ac:dyDescent="0.2">
      <c r="B18" s="58" t="s">
        <v>242</v>
      </c>
      <c r="C18" s="59" t="s">
        <v>895</v>
      </c>
      <c r="D18" s="60" t="s">
        <v>896</v>
      </c>
      <c r="E18" s="13">
        <v>42353</v>
      </c>
      <c r="F18" s="14">
        <f t="shared" si="0"/>
        <v>42381</v>
      </c>
      <c r="G18" s="12">
        <v>1</v>
      </c>
      <c r="H18" s="12">
        <v>28</v>
      </c>
      <c r="I18" s="61">
        <f t="shared" si="1"/>
        <v>2083</v>
      </c>
      <c r="J18" s="61">
        <v>2083</v>
      </c>
      <c r="K18" s="62" t="s">
        <v>847</v>
      </c>
      <c r="L18" s="59" t="s">
        <v>43</v>
      </c>
      <c r="M18" s="59"/>
      <c r="N18" s="63"/>
      <c r="O18" s="63"/>
      <c r="P18" s="63"/>
      <c r="Q18" s="64"/>
    </row>
    <row r="19" spans="2:17" s="65" customFormat="1" ht="15" customHeight="1" x14ac:dyDescent="0.2">
      <c r="B19" s="58" t="s">
        <v>510</v>
      </c>
      <c r="C19" s="59" t="s">
        <v>897</v>
      </c>
      <c r="D19" s="60" t="s">
        <v>898</v>
      </c>
      <c r="E19" s="13">
        <v>42356</v>
      </c>
      <c r="F19" s="14">
        <f t="shared" si="0"/>
        <v>42384</v>
      </c>
      <c r="G19" s="12">
        <v>1</v>
      </c>
      <c r="H19" s="12">
        <v>28</v>
      </c>
      <c r="I19" s="61">
        <f t="shared" si="1"/>
        <v>1271.8</v>
      </c>
      <c r="J19" s="61">
        <v>1271.8</v>
      </c>
      <c r="K19" s="62" t="s">
        <v>847</v>
      </c>
      <c r="L19" s="59" t="s">
        <v>43</v>
      </c>
      <c r="M19" s="59"/>
      <c r="N19" s="63"/>
      <c r="O19" s="63"/>
      <c r="P19" s="63"/>
      <c r="Q19" s="64"/>
    </row>
    <row r="20" spans="2:17" s="65" customFormat="1" ht="15" customHeight="1" x14ac:dyDescent="0.2">
      <c r="B20" s="58" t="s">
        <v>510</v>
      </c>
      <c r="C20" s="59" t="s">
        <v>899</v>
      </c>
      <c r="D20" s="60" t="s">
        <v>900</v>
      </c>
      <c r="E20" s="13">
        <v>42356</v>
      </c>
      <c r="F20" s="14">
        <f t="shared" si="0"/>
        <v>42384</v>
      </c>
      <c r="G20" s="12">
        <v>1</v>
      </c>
      <c r="H20" s="12">
        <v>28</v>
      </c>
      <c r="I20" s="61">
        <f t="shared" si="1"/>
        <v>1271.8</v>
      </c>
      <c r="J20" s="61">
        <v>1271.8</v>
      </c>
      <c r="K20" s="62" t="s">
        <v>847</v>
      </c>
      <c r="L20" s="59" t="s">
        <v>43</v>
      </c>
      <c r="M20" s="59"/>
      <c r="N20" s="63"/>
      <c r="O20" s="63"/>
      <c r="P20" s="63"/>
      <c r="Q20" s="64"/>
    </row>
    <row r="21" spans="2:17" s="65" customFormat="1" ht="15" customHeight="1" x14ac:dyDescent="0.2">
      <c r="B21" s="58" t="s">
        <v>87</v>
      </c>
      <c r="C21" s="59" t="s">
        <v>901</v>
      </c>
      <c r="D21" s="60" t="s">
        <v>902</v>
      </c>
      <c r="E21" s="13">
        <v>42374</v>
      </c>
      <c r="F21" s="14">
        <f t="shared" si="0"/>
        <v>42402</v>
      </c>
      <c r="G21" s="12">
        <v>1</v>
      </c>
      <c r="H21" s="12">
        <v>28</v>
      </c>
      <c r="I21" s="61">
        <f t="shared" si="1"/>
        <v>1914.29</v>
      </c>
      <c r="J21" s="61">
        <v>1914.29</v>
      </c>
      <c r="K21" s="62" t="s">
        <v>847</v>
      </c>
      <c r="L21" s="59" t="s">
        <v>43</v>
      </c>
      <c r="M21" s="59"/>
      <c r="N21" s="63"/>
      <c r="O21" s="63"/>
      <c r="P21" s="63"/>
      <c r="Q21" s="64"/>
    </row>
    <row r="22" spans="2:17" s="65" customFormat="1" ht="15" customHeight="1" x14ac:dyDescent="0.2">
      <c r="B22" s="58" t="s">
        <v>373</v>
      </c>
      <c r="C22" s="59" t="s">
        <v>903</v>
      </c>
      <c r="D22" s="60" t="s">
        <v>904</v>
      </c>
      <c r="E22" s="13">
        <v>42389</v>
      </c>
      <c r="F22" s="14">
        <f t="shared" si="0"/>
        <v>42396</v>
      </c>
      <c r="G22" s="12">
        <v>1</v>
      </c>
      <c r="H22" s="12">
        <v>7</v>
      </c>
      <c r="I22" s="61">
        <f t="shared" si="1"/>
        <v>1098.6400000000001</v>
      </c>
      <c r="J22" s="61">
        <v>1098.6400000000001</v>
      </c>
      <c r="K22" s="62" t="s">
        <v>847</v>
      </c>
      <c r="L22" s="59" t="s">
        <v>43</v>
      </c>
      <c r="M22" s="59"/>
      <c r="N22" s="63"/>
      <c r="O22" s="63"/>
      <c r="P22" s="63"/>
      <c r="Q22" s="64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47678.76</v>
      </c>
    </row>
  </sheetData>
  <dataValidations count="1">
    <dataValidation type="list" allowBlank="1" showInputMessage="1" showErrorMessage="1" sqref="H3:H30" xr:uid="{00000000-0002-0000-1400-000000000000}">
      <formula1>"1, 7, 28, 30"</formula1>
    </dataValidation>
  </dataValidations>
  <printOptions horizontalCentered="1"/>
  <pageMargins left="0.5" right="0.5" top="0.75" bottom="0.75" header="0.5" footer="0.5"/>
  <pageSetup scale="45" fitToHeight="0" orientation="landscape" horizontalDpi="1200" verticalDpi="1200" r:id="rId1"/>
  <headerFooter alignWithMargins="0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8">
    <pageSetUpPr fitToPage="1"/>
  </sheetPr>
  <dimension ref="B2:Q31"/>
  <sheetViews>
    <sheetView topLeftCell="A11" workbookViewId="0">
      <selection activeCell="D26" sqref="D2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42.710937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152</v>
      </c>
      <c r="C3" s="59" t="s">
        <v>905</v>
      </c>
      <c r="D3" s="60" t="s">
        <v>906</v>
      </c>
      <c r="E3" s="13">
        <v>42171</v>
      </c>
      <c r="F3" s="14">
        <f t="shared" ref="F3:F30" si="0">IF(E3&lt;&gt;"",E3+(G3*H3),"")</f>
        <v>42199</v>
      </c>
      <c r="G3" s="12">
        <v>1</v>
      </c>
      <c r="H3" s="12">
        <v>28</v>
      </c>
      <c r="I3" s="61">
        <f t="shared" ref="I3:I30" si="1">IF(G3&lt;&gt;"",(J3/G3),"")</f>
        <v>3814.38</v>
      </c>
      <c r="J3" s="61">
        <v>3814.38</v>
      </c>
      <c r="K3" s="62" t="s">
        <v>907</v>
      </c>
      <c r="L3" s="59" t="s">
        <v>908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152</v>
      </c>
      <c r="C4" s="59" t="s">
        <v>909</v>
      </c>
      <c r="D4" s="60" t="s">
        <v>910</v>
      </c>
      <c r="E4" s="13">
        <v>42171</v>
      </c>
      <c r="F4" s="14">
        <f>IF(E4&lt;&gt;"",E4+(G4*H4),"")</f>
        <v>42199</v>
      </c>
      <c r="G4" s="12">
        <v>1</v>
      </c>
      <c r="H4" s="12">
        <v>28</v>
      </c>
      <c r="I4" s="61">
        <f>IF(G4&lt;&gt;"",(J4/G4),"")</f>
        <v>3814.38</v>
      </c>
      <c r="J4" s="61">
        <v>3814.38</v>
      </c>
      <c r="K4" s="62" t="s">
        <v>911</v>
      </c>
      <c r="L4" s="59" t="s">
        <v>43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912</v>
      </c>
      <c r="C5" s="59" t="s">
        <v>913</v>
      </c>
      <c r="D5" s="60" t="s">
        <v>914</v>
      </c>
      <c r="E5" s="13">
        <v>42179</v>
      </c>
      <c r="F5" s="14">
        <f t="shared" si="0"/>
        <v>42207</v>
      </c>
      <c r="G5" s="12">
        <v>1</v>
      </c>
      <c r="H5" s="12">
        <v>28</v>
      </c>
      <c r="I5" s="61">
        <f t="shared" si="1"/>
        <v>12358</v>
      </c>
      <c r="J5" s="61">
        <v>12358</v>
      </c>
      <c r="K5" s="62" t="s">
        <v>915</v>
      </c>
      <c r="L5" s="59" t="s">
        <v>514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912</v>
      </c>
      <c r="C6" s="59" t="s">
        <v>916</v>
      </c>
      <c r="D6" s="60" t="s">
        <v>917</v>
      </c>
      <c r="E6" s="13">
        <v>42179</v>
      </c>
      <c r="F6" s="14">
        <f>IF(E6&lt;&gt;"",E6+(G6*H6),"")</f>
        <v>42207</v>
      </c>
      <c r="G6" s="12">
        <v>1</v>
      </c>
      <c r="H6" s="12">
        <v>28</v>
      </c>
      <c r="I6" s="61">
        <f>IF(G6&lt;&gt;"",(J6/G6),"")</f>
        <v>12358</v>
      </c>
      <c r="J6" s="61">
        <v>12358</v>
      </c>
      <c r="K6" s="62" t="s">
        <v>915</v>
      </c>
      <c r="L6" s="59" t="s">
        <v>514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918</v>
      </c>
      <c r="C7" s="59" t="s">
        <v>919</v>
      </c>
      <c r="D7" s="60" t="s">
        <v>920</v>
      </c>
      <c r="E7" s="13">
        <v>42185</v>
      </c>
      <c r="F7" s="14">
        <f t="shared" si="0"/>
        <v>42213</v>
      </c>
      <c r="G7" s="12">
        <v>1</v>
      </c>
      <c r="H7" s="12">
        <v>28</v>
      </c>
      <c r="I7" s="61">
        <f t="shared" si="1"/>
        <v>1547.92</v>
      </c>
      <c r="J7" s="61">
        <v>1547.92</v>
      </c>
      <c r="K7" s="62" t="s">
        <v>911</v>
      </c>
      <c r="L7" s="59"/>
      <c r="M7" s="59"/>
      <c r="N7" s="63"/>
      <c r="O7" s="63"/>
      <c r="P7" s="63"/>
      <c r="Q7" s="64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33892.68</v>
      </c>
    </row>
  </sheetData>
  <sheetProtection password="C739" sheet="1"/>
  <dataValidations count="1">
    <dataValidation type="list" allowBlank="1" showInputMessage="1" showErrorMessage="1" sqref="H3:H30" xr:uid="{00000000-0002-0000-1500-000000000000}">
      <formula1>"1, 7, 28, 30"</formula1>
    </dataValidation>
  </dataValidations>
  <printOptions horizontalCentered="1"/>
  <pageMargins left="0.5" right="0.5" top="0.75" bottom="0.75" header="0.5" footer="0.5"/>
  <pageSetup scale="45" fitToHeight="0" orientation="landscape" horizontalDpi="1200" verticalDpi="1200" r:id="rId1"/>
  <headerFooter alignWithMargins="0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9">
    <pageSetUpPr fitToPage="1"/>
  </sheetPr>
  <dimension ref="B2:Q31"/>
  <sheetViews>
    <sheetView workbookViewId="0">
      <selection activeCell="D26" sqref="D2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510</v>
      </c>
      <c r="C3" s="59" t="s">
        <v>921</v>
      </c>
      <c r="D3" s="60" t="s">
        <v>922</v>
      </c>
      <c r="E3" s="13">
        <v>42198</v>
      </c>
      <c r="F3" s="14">
        <f t="shared" ref="F3:F30" si="0">IF(E3&lt;&gt;"",E3+(G3*H3),"")</f>
        <v>42226</v>
      </c>
      <c r="G3" s="12">
        <v>1</v>
      </c>
      <c r="H3" s="12">
        <v>28</v>
      </c>
      <c r="I3" s="61">
        <f t="shared" ref="I3:I30" si="1">IF(G3&lt;&gt;"",(J3/G3),"")</f>
        <v>1485</v>
      </c>
      <c r="J3" s="61">
        <v>1485</v>
      </c>
      <c r="K3" s="62" t="s">
        <v>923</v>
      </c>
      <c r="L3" s="59" t="s">
        <v>924</v>
      </c>
      <c r="M3" s="59"/>
      <c r="N3" s="63"/>
      <c r="O3" s="63"/>
      <c r="P3" s="63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1485</v>
      </c>
    </row>
  </sheetData>
  <sheetProtection password="C739" sheet="1"/>
  <dataValidations count="1">
    <dataValidation type="list" allowBlank="1" showInputMessage="1" showErrorMessage="1" sqref="H3:H30" xr:uid="{00000000-0002-0000-16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0">
    <pageSetUpPr fitToPage="1"/>
  </sheetPr>
  <dimension ref="B2:Q31"/>
  <sheetViews>
    <sheetView topLeftCell="B1" workbookViewId="0">
      <selection activeCell="D26" sqref="D2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45.8554687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925</v>
      </c>
      <c r="C3" s="59" t="s">
        <v>926</v>
      </c>
      <c r="D3" s="60" t="s">
        <v>927</v>
      </c>
      <c r="E3" s="13">
        <v>42209</v>
      </c>
      <c r="F3" s="14">
        <f t="shared" ref="F3:F30" si="0">IF(E3&lt;&gt;"",E3+(G3*H3),"")</f>
        <v>42265</v>
      </c>
      <c r="G3" s="12">
        <v>2</v>
      </c>
      <c r="H3" s="12">
        <v>28</v>
      </c>
      <c r="I3" s="61">
        <f t="shared" ref="I3:I30" si="1">IF(G3&lt;&gt;"",(J3/G3),"")</f>
        <v>843.27499999999998</v>
      </c>
      <c r="J3" s="61">
        <v>1686.55</v>
      </c>
      <c r="K3" s="62" t="s">
        <v>928</v>
      </c>
      <c r="L3" s="59" t="s">
        <v>504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925</v>
      </c>
      <c r="C4" s="59" t="s">
        <v>929</v>
      </c>
      <c r="D4" s="60" t="s">
        <v>930</v>
      </c>
      <c r="E4" s="13">
        <v>42212</v>
      </c>
      <c r="F4" s="14">
        <f>IF(E4&lt;&gt;"",E4+(G4*H4),"")</f>
        <v>42268</v>
      </c>
      <c r="G4" s="12">
        <v>2</v>
      </c>
      <c r="H4" s="12">
        <v>28</v>
      </c>
      <c r="I4" s="61">
        <f t="shared" si="1"/>
        <v>755.81500000000005</v>
      </c>
      <c r="J4" s="61">
        <v>1511.63</v>
      </c>
      <c r="K4" s="62" t="s">
        <v>931</v>
      </c>
      <c r="L4" s="59" t="s">
        <v>504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925</v>
      </c>
      <c r="C5" s="59"/>
      <c r="D5" s="60" t="s">
        <v>932</v>
      </c>
      <c r="E5" s="13">
        <v>42349</v>
      </c>
      <c r="F5" s="14">
        <f t="shared" si="0"/>
        <v>42377</v>
      </c>
      <c r="G5" s="12">
        <v>1</v>
      </c>
      <c r="H5" s="12">
        <v>28</v>
      </c>
      <c r="I5" s="61">
        <f t="shared" si="1"/>
        <v>1132.92</v>
      </c>
      <c r="J5" s="61">
        <v>1132.92</v>
      </c>
      <c r="K5" s="62" t="s">
        <v>933</v>
      </c>
      <c r="L5" s="59"/>
      <c r="M5" s="59"/>
      <c r="N5" s="63"/>
      <c r="O5" s="63"/>
      <c r="P5" s="63"/>
      <c r="Q5" s="64"/>
    </row>
    <row r="6" spans="2:17" s="65" customFormat="1" ht="15" customHeight="1" x14ac:dyDescent="0.2">
      <c r="B6" s="58" t="s">
        <v>38</v>
      </c>
      <c r="C6" s="59" t="s">
        <v>934</v>
      </c>
      <c r="D6" s="60" t="s">
        <v>935</v>
      </c>
      <c r="E6" s="13">
        <v>42405</v>
      </c>
      <c r="F6" s="14">
        <f t="shared" si="0"/>
        <v>42412</v>
      </c>
      <c r="G6" s="12">
        <v>1</v>
      </c>
      <c r="H6" s="12">
        <v>7</v>
      </c>
      <c r="I6" s="61">
        <f t="shared" si="1"/>
        <v>1057.54</v>
      </c>
      <c r="J6" s="61">
        <v>1057.54</v>
      </c>
      <c r="K6" s="62" t="s">
        <v>936</v>
      </c>
      <c r="L6" s="59"/>
      <c r="M6" s="59"/>
      <c r="N6" s="63"/>
      <c r="O6" s="63"/>
      <c r="P6" s="63"/>
      <c r="Q6" s="64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5388.64</v>
      </c>
    </row>
  </sheetData>
  <dataValidations count="1">
    <dataValidation type="list" allowBlank="1" showInputMessage="1" showErrorMessage="1" sqref="H3:H30" xr:uid="{00000000-0002-0000-1700-000000000000}">
      <formula1>"1, 7, 28, 30"</formula1>
    </dataValidation>
  </dataValidations>
  <printOptions horizontalCentered="1"/>
  <pageMargins left="0.5" right="0.5" top="0.75" bottom="0.75" header="0.5" footer="0.5"/>
  <pageSetup scale="45" fitToHeight="0" orientation="landscape" horizontalDpi="1200" verticalDpi="1200" r:id="rId1"/>
  <headerFooter alignWithMargins="0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1">
    <pageSetUpPr fitToPage="1"/>
  </sheetPr>
  <dimension ref="B2:Q34"/>
  <sheetViews>
    <sheetView workbookViewId="0">
      <selection activeCell="D26" sqref="D26"/>
    </sheetView>
  </sheetViews>
  <sheetFormatPr defaultColWidth="9.140625" defaultRowHeight="12.75" x14ac:dyDescent="0.2"/>
  <cols>
    <col min="1" max="1" width="1.7109375" style="30" customWidth="1"/>
    <col min="2" max="2" width="24.5703125" style="33" bestFit="1" customWidth="1"/>
    <col min="3" max="3" width="18.7109375" style="33" bestFit="1" customWidth="1"/>
    <col min="4" max="4" width="14.7109375" style="34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43.7109375" style="30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30" customWidth="1"/>
    <col min="19" max="16384" width="9.140625" style="3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19" customFormat="1" ht="15" customHeight="1" x14ac:dyDescent="0.2">
      <c r="B3" s="10" t="s">
        <v>313</v>
      </c>
      <c r="C3" s="11" t="s">
        <v>937</v>
      </c>
      <c r="D3" s="12" t="s">
        <v>938</v>
      </c>
      <c r="E3" s="13">
        <v>42236</v>
      </c>
      <c r="F3" s="14">
        <f t="shared" ref="F3:F33" si="0">IF(E3&lt;&gt;"",E3+(G3*H3),"")</f>
        <v>42404</v>
      </c>
      <c r="G3" s="12">
        <v>6</v>
      </c>
      <c r="H3" s="12">
        <v>28</v>
      </c>
      <c r="I3" s="15">
        <f t="shared" ref="I3:I33" si="1">IF(G3&lt;&gt;"",(J3/G3),"")</f>
        <v>358.37833333333333</v>
      </c>
      <c r="J3" s="15">
        <v>2150.27</v>
      </c>
      <c r="K3" s="16" t="s">
        <v>939</v>
      </c>
      <c r="L3" s="11" t="s">
        <v>20</v>
      </c>
      <c r="M3" s="11"/>
      <c r="N3" s="17"/>
      <c r="O3" s="17"/>
      <c r="P3" s="17"/>
      <c r="Q3" s="18"/>
    </row>
    <row r="4" spans="2:17" s="19" customFormat="1" ht="15" customHeight="1" x14ac:dyDescent="0.2">
      <c r="B4" s="10" t="s">
        <v>87</v>
      </c>
      <c r="C4" s="11" t="s">
        <v>940</v>
      </c>
      <c r="D4" s="12" t="s">
        <v>941</v>
      </c>
      <c r="E4" s="13">
        <v>42236</v>
      </c>
      <c r="F4" s="14">
        <f t="shared" si="0"/>
        <v>42292</v>
      </c>
      <c r="G4" s="12">
        <v>2</v>
      </c>
      <c r="H4" s="12">
        <v>28</v>
      </c>
      <c r="I4" s="15">
        <f t="shared" si="1"/>
        <v>1920.45</v>
      </c>
      <c r="J4" s="15">
        <v>3840.9</v>
      </c>
      <c r="K4" s="16" t="s">
        <v>942</v>
      </c>
      <c r="L4" s="11" t="s">
        <v>514</v>
      </c>
      <c r="M4" s="11"/>
      <c r="N4" s="17"/>
      <c r="O4" s="17"/>
      <c r="P4" s="17"/>
      <c r="Q4" s="18"/>
    </row>
    <row r="5" spans="2:17" s="19" customFormat="1" ht="15" customHeight="1" x14ac:dyDescent="0.2">
      <c r="B5" s="10" t="s">
        <v>373</v>
      </c>
      <c r="C5" s="11" t="s">
        <v>943</v>
      </c>
      <c r="D5" s="12" t="s">
        <v>944</v>
      </c>
      <c r="E5" s="13">
        <v>42242</v>
      </c>
      <c r="F5" s="14">
        <f t="shared" si="0"/>
        <v>42270</v>
      </c>
      <c r="G5" s="12">
        <v>1</v>
      </c>
      <c r="H5" s="12">
        <v>28</v>
      </c>
      <c r="I5" s="15">
        <f t="shared" si="1"/>
        <v>1536.36</v>
      </c>
      <c r="J5" s="15">
        <v>1536.36</v>
      </c>
      <c r="K5" s="16" t="s">
        <v>942</v>
      </c>
      <c r="L5" s="11" t="s">
        <v>514</v>
      </c>
      <c r="M5" s="11"/>
      <c r="N5" s="17"/>
      <c r="O5" s="17"/>
      <c r="P5" s="17"/>
      <c r="Q5" s="18"/>
    </row>
    <row r="6" spans="2:17" s="19" customFormat="1" ht="15" customHeight="1" x14ac:dyDescent="0.2">
      <c r="B6" s="10" t="s">
        <v>51</v>
      </c>
      <c r="C6" s="11" t="s">
        <v>945</v>
      </c>
      <c r="D6" s="12" t="s">
        <v>946</v>
      </c>
      <c r="E6" s="13">
        <v>42242</v>
      </c>
      <c r="F6" s="14">
        <f t="shared" si="0"/>
        <v>42354</v>
      </c>
      <c r="G6" s="12">
        <v>4</v>
      </c>
      <c r="H6" s="12">
        <v>28</v>
      </c>
      <c r="I6" s="15">
        <f t="shared" si="1"/>
        <v>440.78250000000003</v>
      </c>
      <c r="J6" s="15">
        <v>1763.13</v>
      </c>
      <c r="K6" s="16" t="s">
        <v>947</v>
      </c>
      <c r="L6" s="11" t="s">
        <v>514</v>
      </c>
      <c r="M6" s="11"/>
      <c r="N6" s="17"/>
      <c r="O6" s="17"/>
      <c r="P6" s="17"/>
      <c r="Q6" s="18"/>
    </row>
    <row r="7" spans="2:17" s="19" customFormat="1" ht="15" customHeight="1" x14ac:dyDescent="0.2">
      <c r="B7" s="10" t="s">
        <v>225</v>
      </c>
      <c r="C7" s="11" t="s">
        <v>948</v>
      </c>
      <c r="D7" s="12" t="s">
        <v>949</v>
      </c>
      <c r="E7" s="13">
        <v>42261</v>
      </c>
      <c r="F7" s="14">
        <f t="shared" si="0"/>
        <v>42289</v>
      </c>
      <c r="G7" s="12">
        <v>1</v>
      </c>
      <c r="H7" s="12">
        <v>28</v>
      </c>
      <c r="I7" s="15">
        <f t="shared" si="1"/>
        <v>413.39</v>
      </c>
      <c r="J7" s="15">
        <v>413.39</v>
      </c>
      <c r="K7" s="16" t="s">
        <v>950</v>
      </c>
      <c r="L7" s="11" t="s">
        <v>514</v>
      </c>
      <c r="M7" s="11"/>
      <c r="N7" s="17"/>
      <c r="O7" s="17"/>
      <c r="P7" s="17"/>
      <c r="Q7" s="18"/>
    </row>
    <row r="8" spans="2:17" s="19" customFormat="1" ht="15" customHeight="1" x14ac:dyDescent="0.2">
      <c r="B8" s="10" t="s">
        <v>73</v>
      </c>
      <c r="C8" s="11" t="s">
        <v>951</v>
      </c>
      <c r="D8" s="12" t="s">
        <v>952</v>
      </c>
      <c r="E8" s="13">
        <v>42292</v>
      </c>
      <c r="F8" s="14">
        <f t="shared" si="0"/>
        <v>42320</v>
      </c>
      <c r="G8" s="12">
        <v>1</v>
      </c>
      <c r="H8" s="12">
        <v>28</v>
      </c>
      <c r="I8" s="15">
        <f t="shared" si="1"/>
        <v>478.5</v>
      </c>
      <c r="J8" s="15">
        <v>478.5</v>
      </c>
      <c r="K8" s="16" t="s">
        <v>942</v>
      </c>
      <c r="L8" s="11" t="s">
        <v>514</v>
      </c>
      <c r="M8" s="11"/>
      <c r="N8" s="17"/>
      <c r="O8" s="17"/>
      <c r="P8" s="17"/>
      <c r="Q8" s="18"/>
    </row>
    <row r="9" spans="2:17" s="19" customFormat="1" ht="15" customHeight="1" x14ac:dyDescent="0.2">
      <c r="B9" s="10" t="s">
        <v>953</v>
      </c>
      <c r="C9" s="11"/>
      <c r="D9" s="12" t="s">
        <v>954</v>
      </c>
      <c r="E9" s="13">
        <v>42348</v>
      </c>
      <c r="F9" s="14">
        <f t="shared" si="0"/>
        <v>42355</v>
      </c>
      <c r="G9" s="12">
        <v>1</v>
      </c>
      <c r="H9" s="12">
        <v>7</v>
      </c>
      <c r="I9" s="15">
        <f t="shared" si="1"/>
        <v>0</v>
      </c>
      <c r="J9" s="15"/>
      <c r="K9" s="16" t="s">
        <v>955</v>
      </c>
      <c r="L9" s="11" t="s">
        <v>514</v>
      </c>
      <c r="M9" s="11"/>
      <c r="N9" s="17"/>
      <c r="O9" s="17"/>
      <c r="P9" s="17"/>
      <c r="Q9" s="18"/>
    </row>
    <row r="10" spans="2:17" s="19" customFormat="1" ht="15" customHeight="1" x14ac:dyDescent="0.2">
      <c r="B10" s="10" t="s">
        <v>953</v>
      </c>
      <c r="C10" s="11" t="s">
        <v>956</v>
      </c>
      <c r="D10" s="12" t="s">
        <v>957</v>
      </c>
      <c r="E10" s="13">
        <v>42373</v>
      </c>
      <c r="F10" s="14">
        <f t="shared" si="0"/>
        <v>42380</v>
      </c>
      <c r="G10" s="12">
        <v>1</v>
      </c>
      <c r="H10" s="12">
        <v>7</v>
      </c>
      <c r="I10" s="15">
        <f t="shared" si="1"/>
        <v>756</v>
      </c>
      <c r="J10" s="15">
        <v>756</v>
      </c>
      <c r="K10" s="16" t="s">
        <v>958</v>
      </c>
      <c r="L10" s="11"/>
      <c r="M10" s="11"/>
      <c r="N10" s="17"/>
      <c r="O10" s="17"/>
      <c r="P10" s="17"/>
      <c r="Q10" s="18"/>
    </row>
    <row r="11" spans="2:17" s="19" customFormat="1" ht="15" customHeight="1" x14ac:dyDescent="0.2">
      <c r="B11" s="10" t="s">
        <v>16</v>
      </c>
      <c r="C11" s="11" t="s">
        <v>959</v>
      </c>
      <c r="D11" s="12" t="s">
        <v>960</v>
      </c>
      <c r="E11" s="13">
        <v>42388</v>
      </c>
      <c r="F11" s="14">
        <f t="shared" si="0"/>
        <v>42472</v>
      </c>
      <c r="G11" s="12">
        <v>3</v>
      </c>
      <c r="H11" s="12">
        <v>28</v>
      </c>
      <c r="I11" s="15">
        <f t="shared" si="1"/>
        <v>233.01999999999998</v>
      </c>
      <c r="J11" s="15">
        <v>699.06</v>
      </c>
      <c r="K11" s="16" t="s">
        <v>961</v>
      </c>
      <c r="L11" s="11"/>
      <c r="M11" s="11"/>
      <c r="N11" s="17"/>
      <c r="O11" s="17"/>
      <c r="P11" s="17"/>
      <c r="Q11" s="18"/>
    </row>
    <row r="12" spans="2:17" s="19" customFormat="1" ht="15" customHeight="1" x14ac:dyDescent="0.2">
      <c r="B12" s="10" t="s">
        <v>510</v>
      </c>
      <c r="C12" s="11" t="s">
        <v>962</v>
      </c>
      <c r="D12" s="12" t="s">
        <v>963</v>
      </c>
      <c r="E12" s="13">
        <v>42418</v>
      </c>
      <c r="F12" s="14">
        <f t="shared" si="0"/>
        <v>42502</v>
      </c>
      <c r="G12" s="12">
        <v>3</v>
      </c>
      <c r="H12" s="12">
        <v>28</v>
      </c>
      <c r="I12" s="15">
        <f t="shared" si="1"/>
        <v>1275.79</v>
      </c>
      <c r="J12" s="15">
        <v>3827.37</v>
      </c>
      <c r="K12" s="16" t="s">
        <v>964</v>
      </c>
      <c r="L12" s="11"/>
      <c r="M12" s="11"/>
      <c r="N12" s="17"/>
      <c r="O12" s="17"/>
      <c r="P12" s="17"/>
      <c r="Q12" s="18"/>
    </row>
    <row r="13" spans="2:17" s="19" customFormat="1" ht="15" customHeight="1" x14ac:dyDescent="0.2">
      <c r="B13" s="10" t="s">
        <v>965</v>
      </c>
      <c r="C13" s="11" t="s">
        <v>966</v>
      </c>
      <c r="D13" s="12" t="s">
        <v>967</v>
      </c>
      <c r="E13" s="13">
        <v>42436</v>
      </c>
      <c r="F13" s="14">
        <f t="shared" si="0"/>
        <v>42520</v>
      </c>
      <c r="G13" s="12">
        <v>3</v>
      </c>
      <c r="H13" s="12">
        <v>28</v>
      </c>
      <c r="I13" s="15">
        <f t="shared" si="1"/>
        <v>899.90666666666664</v>
      </c>
      <c r="J13" s="15">
        <v>2699.72</v>
      </c>
      <c r="K13" s="16" t="s">
        <v>964</v>
      </c>
      <c r="L13" s="11"/>
      <c r="M13" s="11"/>
      <c r="N13" s="17"/>
      <c r="O13" s="17"/>
      <c r="P13" s="17"/>
      <c r="Q13" s="18"/>
    </row>
    <row r="14" spans="2:17" s="19" customFormat="1" ht="15" customHeight="1" x14ac:dyDescent="0.2">
      <c r="B14" s="10" t="s">
        <v>965</v>
      </c>
      <c r="C14" s="11" t="s">
        <v>968</v>
      </c>
      <c r="D14" s="12" t="s">
        <v>969</v>
      </c>
      <c r="E14" s="13">
        <v>42436</v>
      </c>
      <c r="F14" s="14">
        <f>IF(E14&lt;&gt;"",E14+(G14*H14),"")</f>
        <v>42520</v>
      </c>
      <c r="G14" s="12">
        <v>3</v>
      </c>
      <c r="H14" s="12">
        <v>28</v>
      </c>
      <c r="I14" s="15">
        <f t="shared" si="1"/>
        <v>866.55000000000007</v>
      </c>
      <c r="J14" s="15">
        <v>2599.65</v>
      </c>
      <c r="K14" s="16" t="s">
        <v>970</v>
      </c>
      <c r="L14" s="11"/>
      <c r="M14" s="11"/>
      <c r="N14" s="17"/>
      <c r="O14" s="17"/>
      <c r="P14" s="17"/>
      <c r="Q14" s="18"/>
    </row>
    <row r="15" spans="2:17" s="19" customFormat="1" ht="15" customHeight="1" x14ac:dyDescent="0.2">
      <c r="B15" s="10" t="s">
        <v>953</v>
      </c>
      <c r="C15" s="11" t="s">
        <v>971</v>
      </c>
      <c r="D15" s="12" t="s">
        <v>972</v>
      </c>
      <c r="E15" s="13">
        <v>42431</v>
      </c>
      <c r="F15" s="14">
        <f t="shared" si="0"/>
        <v>42438</v>
      </c>
      <c r="G15" s="12">
        <v>1</v>
      </c>
      <c r="H15" s="12">
        <v>7</v>
      </c>
      <c r="I15" s="15">
        <f t="shared" si="1"/>
        <v>547.65</v>
      </c>
      <c r="J15" s="15">
        <v>547.65</v>
      </c>
      <c r="K15" s="16" t="s">
        <v>973</v>
      </c>
      <c r="L15" s="11"/>
      <c r="M15" s="11"/>
      <c r="N15" s="17"/>
      <c r="O15" s="17"/>
      <c r="P15" s="17"/>
      <c r="Q15" s="18"/>
    </row>
    <row r="16" spans="2:17" s="19" customFormat="1" ht="15" customHeight="1" x14ac:dyDescent="0.2">
      <c r="B16" s="10" t="s">
        <v>974</v>
      </c>
      <c r="C16" s="11" t="s">
        <v>975</v>
      </c>
      <c r="D16" s="12" t="s">
        <v>976</v>
      </c>
      <c r="E16" s="13">
        <v>42444</v>
      </c>
      <c r="F16" s="14">
        <f t="shared" si="0"/>
        <v>42472</v>
      </c>
      <c r="G16" s="12">
        <v>1</v>
      </c>
      <c r="H16" s="12">
        <v>28</v>
      </c>
      <c r="I16" s="15">
        <f t="shared" si="1"/>
        <v>2070.19</v>
      </c>
      <c r="J16" s="15">
        <v>2070.19</v>
      </c>
      <c r="K16" s="16" t="s">
        <v>977</v>
      </c>
      <c r="L16" s="11"/>
      <c r="M16" s="11"/>
      <c r="N16" s="17"/>
      <c r="O16" s="17"/>
      <c r="P16" s="17"/>
      <c r="Q16" s="18"/>
    </row>
    <row r="17" spans="2:17" s="19" customFormat="1" ht="15" customHeight="1" x14ac:dyDescent="0.2">
      <c r="B17" s="10" t="s">
        <v>965</v>
      </c>
      <c r="C17" s="11" t="s">
        <v>978</v>
      </c>
      <c r="D17" s="12" t="s">
        <v>979</v>
      </c>
      <c r="E17" s="13">
        <v>42450</v>
      </c>
      <c r="F17" s="14">
        <f t="shared" si="0"/>
        <v>42506</v>
      </c>
      <c r="G17" s="12">
        <v>2</v>
      </c>
      <c r="H17" s="12">
        <v>28</v>
      </c>
      <c r="I17" s="15">
        <f t="shared" si="1"/>
        <v>965.66</v>
      </c>
      <c r="J17" s="15">
        <v>1931.32</v>
      </c>
      <c r="K17" s="16" t="s">
        <v>980</v>
      </c>
      <c r="L17" s="11"/>
      <c r="M17" s="11"/>
      <c r="N17" s="17"/>
      <c r="O17" s="17"/>
      <c r="P17" s="17"/>
      <c r="Q17" s="18"/>
    </row>
    <row r="18" spans="2:17" s="19" customFormat="1" ht="15" customHeight="1" x14ac:dyDescent="0.2">
      <c r="B18" s="11" t="s">
        <v>683</v>
      </c>
      <c r="C18" s="11" t="s">
        <v>981</v>
      </c>
      <c r="D18" s="12" t="s">
        <v>982</v>
      </c>
      <c r="E18" s="13">
        <v>42467</v>
      </c>
      <c r="F18" s="14">
        <f>IF(E18&lt;&gt;"",E18+(G18*H18),"")</f>
        <v>42495</v>
      </c>
      <c r="G18" s="12">
        <v>1</v>
      </c>
      <c r="H18" s="12">
        <v>28</v>
      </c>
      <c r="I18" s="15">
        <f>IF(G18&lt;&gt;"",(J18/G18),"")</f>
        <v>618.87</v>
      </c>
      <c r="J18" s="15">
        <v>618.87</v>
      </c>
      <c r="K18" s="16" t="s">
        <v>970</v>
      </c>
      <c r="L18" s="11"/>
      <c r="M18" s="11"/>
      <c r="N18" s="17"/>
      <c r="O18" s="17"/>
      <c r="P18" s="17"/>
      <c r="Q18" s="18"/>
    </row>
    <row r="19" spans="2:17" s="19" customFormat="1" ht="15" customHeight="1" x14ac:dyDescent="0.2">
      <c r="B19" s="11" t="s">
        <v>983</v>
      </c>
      <c r="C19" s="11"/>
      <c r="D19" s="12" t="s">
        <v>984</v>
      </c>
      <c r="E19" s="13">
        <v>42479</v>
      </c>
      <c r="F19" s="14">
        <f>IF(E19&lt;&gt;"",E19+(G19*H19),"")</f>
        <v>42486</v>
      </c>
      <c r="G19" s="12">
        <v>1</v>
      </c>
      <c r="H19" s="12">
        <v>7</v>
      </c>
      <c r="I19" s="15">
        <f>IF(G19&lt;&gt;"",(J19/G19),"")</f>
        <v>387.45</v>
      </c>
      <c r="J19" s="15">
        <v>387.45</v>
      </c>
      <c r="K19" s="16" t="s">
        <v>977</v>
      </c>
      <c r="L19" s="11"/>
      <c r="M19" s="11"/>
      <c r="N19" s="17"/>
      <c r="O19" s="17"/>
      <c r="P19" s="17"/>
      <c r="Q19" s="18"/>
    </row>
    <row r="20" spans="2:17" s="19" customFormat="1" ht="15" customHeight="1" x14ac:dyDescent="0.2">
      <c r="B20" s="11" t="s">
        <v>985</v>
      </c>
      <c r="C20" s="11" t="s">
        <v>986</v>
      </c>
      <c r="D20" s="12" t="s">
        <v>987</v>
      </c>
      <c r="E20" s="13">
        <v>42479</v>
      </c>
      <c r="F20" s="14">
        <f>IF(E20&lt;&gt;"",E20+(G20*H20),"")</f>
        <v>42486</v>
      </c>
      <c r="G20" s="12">
        <v>1</v>
      </c>
      <c r="H20" s="12">
        <v>7</v>
      </c>
      <c r="I20" s="15">
        <f>IF(G20&lt;&gt;"",(J20/G20),"")</f>
        <v>1429.87</v>
      </c>
      <c r="J20" s="15">
        <v>1429.87</v>
      </c>
      <c r="K20" s="16" t="s">
        <v>988</v>
      </c>
      <c r="L20" s="11"/>
      <c r="M20" s="11"/>
      <c r="N20" s="17"/>
      <c r="O20" s="17"/>
      <c r="P20" s="17"/>
      <c r="Q20" s="18"/>
    </row>
    <row r="21" spans="2:17" s="19" customFormat="1" ht="15" customHeight="1" x14ac:dyDescent="0.2">
      <c r="B21" s="10" t="s">
        <v>965</v>
      </c>
      <c r="C21" s="11" t="s">
        <v>989</v>
      </c>
      <c r="D21" s="12" t="s">
        <v>990</v>
      </c>
      <c r="E21" s="13">
        <v>42464</v>
      </c>
      <c r="F21" s="14">
        <f t="shared" si="0"/>
        <v>42492</v>
      </c>
      <c r="G21" s="12">
        <v>1</v>
      </c>
      <c r="H21" s="12">
        <v>28</v>
      </c>
      <c r="I21" s="15">
        <f t="shared" si="1"/>
        <v>980.99</v>
      </c>
      <c r="J21" s="15">
        <v>980.99</v>
      </c>
      <c r="K21" s="16" t="s">
        <v>991</v>
      </c>
      <c r="L21" s="11"/>
      <c r="M21" s="11"/>
      <c r="N21" s="17"/>
      <c r="O21" s="17"/>
      <c r="P21" s="17"/>
      <c r="Q21" s="18"/>
    </row>
    <row r="22" spans="2:17" s="19" customFormat="1" ht="15" customHeight="1" x14ac:dyDescent="0.2">
      <c r="B22" s="10" t="s">
        <v>992</v>
      </c>
      <c r="C22" s="11" t="s">
        <v>993</v>
      </c>
      <c r="D22" s="12" t="s">
        <v>994</v>
      </c>
      <c r="E22" s="13">
        <v>42619</v>
      </c>
      <c r="F22" s="14">
        <f t="shared" si="0"/>
        <v>42647</v>
      </c>
      <c r="G22" s="12">
        <v>1</v>
      </c>
      <c r="H22" s="12">
        <v>28</v>
      </c>
      <c r="I22" s="15">
        <f t="shared" si="1"/>
        <v>1675</v>
      </c>
      <c r="J22" s="15">
        <v>1675</v>
      </c>
      <c r="K22" s="16" t="s">
        <v>995</v>
      </c>
      <c r="L22" s="11"/>
      <c r="M22" s="11"/>
      <c r="N22" s="17"/>
      <c r="O22" s="17"/>
      <c r="P22" s="17"/>
      <c r="Q22" s="18"/>
    </row>
    <row r="23" spans="2:17" s="19" customFormat="1" ht="15" customHeight="1" x14ac:dyDescent="0.2">
      <c r="B23" s="10" t="s">
        <v>479</v>
      </c>
      <c r="C23" s="11"/>
      <c r="D23" s="12" t="s">
        <v>996</v>
      </c>
      <c r="E23" s="13">
        <v>42723</v>
      </c>
      <c r="F23" s="14">
        <f t="shared" si="0"/>
        <v>42751</v>
      </c>
      <c r="G23" s="12">
        <v>1</v>
      </c>
      <c r="H23" s="12">
        <v>28</v>
      </c>
      <c r="I23" s="15">
        <f t="shared" si="1"/>
        <v>1598.85</v>
      </c>
      <c r="J23" s="15">
        <v>1598.85</v>
      </c>
      <c r="K23" s="16" t="s">
        <v>997</v>
      </c>
      <c r="L23" s="11"/>
      <c r="M23" s="11"/>
      <c r="N23" s="17"/>
      <c r="O23" s="17"/>
      <c r="P23" s="17"/>
      <c r="Q23" s="18"/>
    </row>
    <row r="24" spans="2:17" ht="15" customHeight="1" x14ac:dyDescent="0.2">
      <c r="B24" s="75" t="s">
        <v>434</v>
      </c>
      <c r="C24" s="76" t="s">
        <v>998</v>
      </c>
      <c r="D24" s="45" t="s">
        <v>999</v>
      </c>
      <c r="E24" s="43">
        <v>42723</v>
      </c>
      <c r="F24" s="44">
        <f>IF(E24&lt;&gt;"",E24+(G24*H24),"")</f>
        <v>42751</v>
      </c>
      <c r="G24" s="45">
        <v>1</v>
      </c>
      <c r="H24" s="45">
        <v>28</v>
      </c>
      <c r="I24" s="77">
        <f>IF(G24&lt;&gt;"",(J24/G24),"")</f>
        <v>963.75</v>
      </c>
      <c r="J24" s="77">
        <v>963.75</v>
      </c>
      <c r="K24" s="78"/>
      <c r="L24" s="76"/>
      <c r="M24" s="76"/>
      <c r="N24" s="79"/>
      <c r="O24" s="79"/>
      <c r="P24" s="79"/>
      <c r="Q24" s="80"/>
    </row>
    <row r="25" spans="2:17" ht="15" customHeight="1" x14ac:dyDescent="0.2">
      <c r="B25" s="75"/>
      <c r="C25" s="76"/>
      <c r="D25" s="45"/>
      <c r="E25" s="43"/>
      <c r="F25" s="44" t="str">
        <f t="shared" si="0"/>
        <v/>
      </c>
      <c r="G25" s="45"/>
      <c r="H25" s="45"/>
      <c r="I25" s="77" t="str">
        <f t="shared" si="1"/>
        <v/>
      </c>
      <c r="J25" s="77"/>
      <c r="K25" s="78"/>
      <c r="L25" s="76"/>
      <c r="M25" s="76"/>
      <c r="N25" s="79"/>
      <c r="O25" s="79"/>
      <c r="P25" s="79"/>
      <c r="Q25" s="80"/>
    </row>
    <row r="26" spans="2:17" ht="15" customHeight="1" x14ac:dyDescent="0.2">
      <c r="B26" s="75"/>
      <c r="C26" s="76"/>
      <c r="D26" s="45"/>
      <c r="E26" s="43"/>
      <c r="F26" s="44" t="str">
        <f t="shared" si="0"/>
        <v/>
      </c>
      <c r="G26" s="45"/>
      <c r="H26" s="45"/>
      <c r="I26" s="77" t="str">
        <f t="shared" si="1"/>
        <v/>
      </c>
      <c r="J26" s="77"/>
      <c r="K26" s="78"/>
      <c r="L26" s="76"/>
      <c r="M26" s="76"/>
      <c r="N26" s="79"/>
      <c r="O26" s="79"/>
      <c r="P26" s="79"/>
      <c r="Q26" s="80"/>
    </row>
    <row r="27" spans="2:17" ht="15" customHeight="1" x14ac:dyDescent="0.2">
      <c r="B27" s="75"/>
      <c r="C27" s="76"/>
      <c r="D27" s="45"/>
      <c r="E27" s="43"/>
      <c r="F27" s="44" t="str">
        <f t="shared" si="0"/>
        <v/>
      </c>
      <c r="G27" s="45"/>
      <c r="H27" s="45"/>
      <c r="I27" s="77" t="str">
        <f t="shared" si="1"/>
        <v/>
      </c>
      <c r="J27" s="77"/>
      <c r="K27" s="78"/>
      <c r="L27" s="76"/>
      <c r="M27" s="76"/>
      <c r="N27" s="79"/>
      <c r="O27" s="79"/>
      <c r="P27" s="79"/>
      <c r="Q27" s="80"/>
    </row>
    <row r="28" spans="2:17" ht="15" customHeight="1" x14ac:dyDescent="0.2">
      <c r="B28" s="75"/>
      <c r="C28" s="76"/>
      <c r="D28" s="45"/>
      <c r="E28" s="43"/>
      <c r="F28" s="44" t="str">
        <f t="shared" si="0"/>
        <v/>
      </c>
      <c r="G28" s="45"/>
      <c r="H28" s="45"/>
      <c r="I28" s="77" t="str">
        <f t="shared" si="1"/>
        <v/>
      </c>
      <c r="J28" s="77"/>
      <c r="K28" s="78"/>
      <c r="L28" s="76"/>
      <c r="M28" s="76"/>
      <c r="N28" s="79"/>
      <c r="O28" s="79"/>
      <c r="P28" s="79"/>
      <c r="Q28" s="80"/>
    </row>
    <row r="29" spans="2:17" ht="15" customHeight="1" x14ac:dyDescent="0.2">
      <c r="B29" s="75"/>
      <c r="C29" s="76"/>
      <c r="D29" s="45"/>
      <c r="E29" s="43"/>
      <c r="F29" s="44" t="str">
        <f t="shared" si="0"/>
        <v/>
      </c>
      <c r="G29" s="45"/>
      <c r="H29" s="45"/>
      <c r="I29" s="77" t="str">
        <f t="shared" si="1"/>
        <v/>
      </c>
      <c r="J29" s="77"/>
      <c r="K29" s="78"/>
      <c r="L29" s="76"/>
      <c r="M29" s="76"/>
      <c r="N29" s="79"/>
      <c r="O29" s="79"/>
      <c r="P29" s="79"/>
      <c r="Q29" s="80"/>
    </row>
    <row r="30" spans="2:17" ht="15" customHeight="1" x14ac:dyDescent="0.2">
      <c r="B30" s="75"/>
      <c r="C30" s="76"/>
      <c r="D30" s="45"/>
      <c r="E30" s="43"/>
      <c r="F30" s="44" t="str">
        <f t="shared" si="0"/>
        <v/>
      </c>
      <c r="G30" s="45"/>
      <c r="H30" s="45"/>
      <c r="I30" s="77" t="str">
        <f t="shared" si="1"/>
        <v/>
      </c>
      <c r="J30" s="77"/>
      <c r="K30" s="78"/>
      <c r="L30" s="76"/>
      <c r="M30" s="76"/>
      <c r="N30" s="79"/>
      <c r="O30" s="79"/>
      <c r="P30" s="79"/>
      <c r="Q30" s="80"/>
    </row>
    <row r="31" spans="2:17" ht="15" customHeight="1" x14ac:dyDescent="0.2">
      <c r="B31" s="75"/>
      <c r="C31" s="76"/>
      <c r="D31" s="45"/>
      <c r="E31" s="43"/>
      <c r="F31" s="44" t="str">
        <f t="shared" si="0"/>
        <v/>
      </c>
      <c r="G31" s="45"/>
      <c r="H31" s="45"/>
      <c r="I31" s="77" t="str">
        <f t="shared" si="1"/>
        <v/>
      </c>
      <c r="J31" s="77"/>
      <c r="K31" s="78"/>
      <c r="L31" s="76"/>
      <c r="M31" s="76"/>
      <c r="N31" s="79"/>
      <c r="O31" s="79"/>
      <c r="P31" s="79"/>
      <c r="Q31" s="80"/>
    </row>
    <row r="32" spans="2:17" ht="15" customHeight="1" x14ac:dyDescent="0.2">
      <c r="B32" s="75"/>
      <c r="C32" s="76"/>
      <c r="D32" s="45"/>
      <c r="E32" s="43"/>
      <c r="F32" s="44" t="str">
        <f t="shared" si="0"/>
        <v/>
      </c>
      <c r="G32" s="45"/>
      <c r="H32" s="45"/>
      <c r="I32" s="77" t="str">
        <f t="shared" si="1"/>
        <v/>
      </c>
      <c r="J32" s="77"/>
      <c r="K32" s="78"/>
      <c r="L32" s="76"/>
      <c r="M32" s="76"/>
      <c r="N32" s="79"/>
      <c r="O32" s="79"/>
      <c r="P32" s="79"/>
      <c r="Q32" s="80"/>
    </row>
    <row r="33" spans="2:17" x14ac:dyDescent="0.2">
      <c r="B33" s="234"/>
      <c r="C33" s="115"/>
      <c r="D33" s="235"/>
      <c r="E33" s="236"/>
      <c r="F33" s="31" t="str">
        <f t="shared" si="0"/>
        <v/>
      </c>
      <c r="G33" s="235"/>
      <c r="H33" s="235"/>
      <c r="I33" s="32" t="str">
        <f t="shared" si="1"/>
        <v/>
      </c>
      <c r="J33" s="32"/>
      <c r="K33" s="229"/>
      <c r="L33" s="115"/>
      <c r="M33" s="115"/>
      <c r="N33" s="237"/>
      <c r="O33" s="237"/>
      <c r="P33" s="237"/>
      <c r="Q33" s="238"/>
    </row>
    <row r="34" spans="2:17" ht="13.5" thickBot="1" x14ac:dyDescent="0.25">
      <c r="I34" s="36" t="s">
        <v>8</v>
      </c>
      <c r="J34" s="81">
        <f>SUM(J3:J33)</f>
        <v>32968.29</v>
      </c>
    </row>
  </sheetData>
  <dataValidations count="1">
    <dataValidation type="list" allowBlank="1" showInputMessage="1" showErrorMessage="1" sqref="H3:H33" xr:uid="{00000000-0002-0000-1800-000000000000}">
      <formula1>"1, 7, 28, 30"</formula1>
    </dataValidation>
  </dataValidations>
  <printOptions horizontalCentered="1"/>
  <pageMargins left="0.5" right="0.5" top="0.75" bottom="0.75" header="0.5" footer="0.5"/>
  <pageSetup scale="44" fitToHeight="0" orientation="landscape" horizontalDpi="1200" verticalDpi="1200" r:id="rId1"/>
  <headerFooter alignWithMargins="0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2">
    <pageSetUpPr fitToPage="1"/>
  </sheetPr>
  <dimension ref="B2:Q31"/>
  <sheetViews>
    <sheetView workbookViewId="0">
      <selection activeCell="D26" sqref="D2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4.140625" style="54" bestFit="1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9.1406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1000</v>
      </c>
      <c r="C3" s="59" t="s">
        <v>1001</v>
      </c>
      <c r="D3" s="60" t="s">
        <v>1002</v>
      </c>
      <c r="E3" s="13">
        <v>42243</v>
      </c>
      <c r="F3" s="14">
        <f t="shared" ref="F3:F30" si="0">IF(E3&lt;&gt;"",E3+(G3*H3),"")</f>
        <v>42467</v>
      </c>
      <c r="G3" s="12">
        <v>8</v>
      </c>
      <c r="H3" s="12">
        <v>28</v>
      </c>
      <c r="I3" s="61">
        <f t="shared" ref="I3:I30" si="1">IF(G3&lt;&gt;"",(J3/G3),"")</f>
        <v>271.625</v>
      </c>
      <c r="J3" s="61">
        <v>2173</v>
      </c>
      <c r="K3" s="62" t="s">
        <v>1003</v>
      </c>
      <c r="L3" s="59" t="s">
        <v>1004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328</v>
      </c>
      <c r="C4" s="59" t="s">
        <v>1005</v>
      </c>
      <c r="D4" s="60" t="s">
        <v>1006</v>
      </c>
      <c r="E4" s="13">
        <v>42354</v>
      </c>
      <c r="F4" s="14">
        <f t="shared" si="0"/>
        <v>42522</v>
      </c>
      <c r="G4" s="12">
        <v>6</v>
      </c>
      <c r="H4" s="12">
        <v>28</v>
      </c>
      <c r="I4" s="61">
        <f t="shared" si="1"/>
        <v>202.33333333333334</v>
      </c>
      <c r="J4" s="61">
        <v>1214</v>
      </c>
      <c r="K4" s="62" t="s">
        <v>1007</v>
      </c>
      <c r="L4" s="59" t="s">
        <v>20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328</v>
      </c>
      <c r="C5" s="59" t="s">
        <v>1008</v>
      </c>
      <c r="D5" s="60" t="s">
        <v>1009</v>
      </c>
      <c r="E5" s="13">
        <v>42418</v>
      </c>
      <c r="F5" s="14">
        <f t="shared" si="0"/>
        <v>42698</v>
      </c>
      <c r="G5" s="12">
        <v>10</v>
      </c>
      <c r="H5" s="12">
        <v>28</v>
      </c>
      <c r="I5" s="61">
        <f t="shared" si="1"/>
        <v>183.041</v>
      </c>
      <c r="J5" s="61">
        <v>1830.41</v>
      </c>
      <c r="K5" s="62" t="s">
        <v>1010</v>
      </c>
      <c r="L5" s="59"/>
      <c r="M5" s="59"/>
      <c r="N5" s="63"/>
      <c r="O5" s="63"/>
      <c r="P5" s="63"/>
      <c r="Q5" s="64"/>
    </row>
    <row r="6" spans="2:17" s="65" customFormat="1" ht="15" customHeight="1" x14ac:dyDescent="0.2">
      <c r="B6" s="58" t="s">
        <v>328</v>
      </c>
      <c r="C6" s="59" t="s">
        <v>1011</v>
      </c>
      <c r="D6" s="60" t="s">
        <v>1012</v>
      </c>
      <c r="E6" s="13">
        <v>42432</v>
      </c>
      <c r="F6" s="14">
        <f t="shared" si="0"/>
        <v>42712</v>
      </c>
      <c r="G6" s="12">
        <v>10</v>
      </c>
      <c r="H6" s="12">
        <v>28</v>
      </c>
      <c r="I6" s="61">
        <f t="shared" si="1"/>
        <v>183.041</v>
      </c>
      <c r="J6" s="61">
        <v>1830.41</v>
      </c>
      <c r="K6" s="62" t="s">
        <v>1013</v>
      </c>
      <c r="L6" s="59"/>
      <c r="M6" s="59"/>
      <c r="N6" s="63"/>
      <c r="O6" s="63"/>
      <c r="P6" s="63"/>
      <c r="Q6" s="64"/>
    </row>
    <row r="7" spans="2:17" s="65" customFormat="1" ht="15" customHeight="1" x14ac:dyDescent="0.2">
      <c r="B7" s="58" t="s">
        <v>328</v>
      </c>
      <c r="C7" s="59" t="s">
        <v>1014</v>
      </c>
      <c r="D7" s="60" t="s">
        <v>1015</v>
      </c>
      <c r="E7" s="13">
        <v>42506</v>
      </c>
      <c r="F7" s="14">
        <f t="shared" si="0"/>
        <v>42618</v>
      </c>
      <c r="G7" s="12">
        <v>4</v>
      </c>
      <c r="H7" s="12">
        <v>28</v>
      </c>
      <c r="I7" s="61">
        <f t="shared" si="1"/>
        <v>236.75749999999999</v>
      </c>
      <c r="J7" s="61">
        <v>947.03</v>
      </c>
      <c r="K7" s="62" t="s">
        <v>1010</v>
      </c>
      <c r="L7" s="59"/>
      <c r="M7" s="59"/>
      <c r="N7" s="63"/>
      <c r="O7" s="63"/>
      <c r="P7" s="63"/>
      <c r="Q7" s="64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7994.8499999999995</v>
      </c>
    </row>
  </sheetData>
  <dataValidations count="1">
    <dataValidation type="list" allowBlank="1" showInputMessage="1" showErrorMessage="1" sqref="H3:H30" xr:uid="{00000000-0002-0000-19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3">
    <pageSetUpPr fitToPage="1"/>
  </sheetPr>
  <dimension ref="A2:Q84"/>
  <sheetViews>
    <sheetView topLeftCell="A45" workbookViewId="0">
      <selection activeCell="B61" sqref="B61"/>
    </sheetView>
  </sheetViews>
  <sheetFormatPr defaultColWidth="9.140625" defaultRowHeight="12.75" x14ac:dyDescent="0.2"/>
  <cols>
    <col min="1" max="1" width="1.7109375" style="57" customWidth="1"/>
    <col min="2" max="2" width="28.7109375" style="105" bestFit="1" customWidth="1"/>
    <col min="3" max="3" width="15.42578125" style="105" bestFit="1" customWidth="1"/>
    <col min="4" max="4" width="14.7109375" style="106" customWidth="1"/>
    <col min="5" max="5" width="12.5703125" style="107" bestFit="1" customWidth="1"/>
    <col min="6" max="6" width="26" style="107" bestFit="1" customWidth="1"/>
    <col min="7" max="7" width="10.42578125" style="106" bestFit="1" customWidth="1"/>
    <col min="8" max="8" width="8.140625" style="106" bestFit="1" customWidth="1"/>
    <col min="9" max="9" width="12.7109375" style="111" customWidth="1"/>
    <col min="10" max="10" width="11.5703125" style="111" bestFit="1" customWidth="1"/>
    <col min="11" max="11" width="43" style="57" bestFit="1" customWidth="1"/>
    <col min="12" max="12" width="19.5703125" style="105" bestFit="1" customWidth="1"/>
    <col min="13" max="13" width="15.7109375" style="105" customWidth="1"/>
    <col min="14" max="16" width="15.7109375" style="110" customWidth="1"/>
    <col min="17" max="17" width="22.42578125" style="105" customWidth="1"/>
    <col min="18" max="18" width="2.7109375" style="57" customWidth="1"/>
    <col min="19" max="16384" width="9.140625" style="57"/>
  </cols>
  <sheetData>
    <row r="2" spans="2:17" s="92" customFormat="1" ht="38.25" customHeight="1" x14ac:dyDescent="0.2">
      <c r="B2" s="84" t="s">
        <v>0</v>
      </c>
      <c r="C2" s="85" t="s">
        <v>1</v>
      </c>
      <c r="D2" s="86" t="s">
        <v>2</v>
      </c>
      <c r="E2" s="87" t="s">
        <v>3</v>
      </c>
      <c r="F2" s="87" t="s">
        <v>4</v>
      </c>
      <c r="G2" s="86" t="s">
        <v>5</v>
      </c>
      <c r="H2" s="86" t="s">
        <v>6</v>
      </c>
      <c r="I2" s="88" t="s">
        <v>7</v>
      </c>
      <c r="J2" s="88" t="s">
        <v>8</v>
      </c>
      <c r="K2" s="89" t="s">
        <v>9</v>
      </c>
      <c r="L2" s="85" t="s">
        <v>10</v>
      </c>
      <c r="M2" s="85" t="s">
        <v>11</v>
      </c>
      <c r="N2" s="90" t="s">
        <v>12</v>
      </c>
      <c r="O2" s="90" t="s">
        <v>13</v>
      </c>
      <c r="P2" s="90" t="s">
        <v>14</v>
      </c>
      <c r="Q2" s="91" t="s">
        <v>15</v>
      </c>
    </row>
    <row r="3" spans="2:17" s="102" customFormat="1" ht="15" customHeight="1" x14ac:dyDescent="0.2">
      <c r="B3" s="93" t="s">
        <v>1016</v>
      </c>
      <c r="C3" s="94"/>
      <c r="D3" s="95" t="s">
        <v>1017</v>
      </c>
      <c r="E3" s="96">
        <v>42278</v>
      </c>
      <c r="F3" s="97">
        <f t="shared" ref="F3:F28" si="0">IF(E3&lt;&gt;"",E3+(G3*H3),"")</f>
        <v>42866</v>
      </c>
      <c r="G3" s="95">
        <v>21</v>
      </c>
      <c r="H3" s="95">
        <v>28</v>
      </c>
      <c r="I3" s="98">
        <f t="shared" ref="I3:I27" si="1">IF(G3&lt;&gt;"",(J3/G3),"")</f>
        <v>743.95238095238096</v>
      </c>
      <c r="J3" s="98">
        <v>15623</v>
      </c>
      <c r="K3" s="99" t="s">
        <v>1018</v>
      </c>
      <c r="L3" s="94" t="s">
        <v>1019</v>
      </c>
      <c r="M3" s="94"/>
      <c r="N3" s="100"/>
      <c r="O3" s="100"/>
      <c r="P3" s="100"/>
      <c r="Q3" s="101"/>
    </row>
    <row r="4" spans="2:17" s="219" customFormat="1" ht="15" customHeight="1" x14ac:dyDescent="0.2">
      <c r="B4" s="227" t="s">
        <v>1020</v>
      </c>
      <c r="C4" s="220" t="s">
        <v>1021</v>
      </c>
      <c r="D4" s="221" t="s">
        <v>1022</v>
      </c>
      <c r="E4" s="222">
        <v>42257</v>
      </c>
      <c r="F4" s="223">
        <f t="shared" si="0"/>
        <v>42901</v>
      </c>
      <c r="G4" s="221">
        <v>23</v>
      </c>
      <c r="H4" s="221">
        <v>28</v>
      </c>
      <c r="I4" s="224">
        <f t="shared" si="1"/>
        <v>116.94652173913043</v>
      </c>
      <c r="J4" s="224">
        <v>2689.77</v>
      </c>
      <c r="K4" s="70" t="s">
        <v>1023</v>
      </c>
      <c r="L4" s="220" t="s">
        <v>20</v>
      </c>
      <c r="M4" s="220"/>
      <c r="N4" s="225"/>
      <c r="O4" s="225"/>
      <c r="P4" s="225"/>
      <c r="Q4" s="226"/>
    </row>
    <row r="5" spans="2:17" s="102" customFormat="1" ht="15" customHeight="1" x14ac:dyDescent="0.2">
      <c r="B5" s="93" t="s">
        <v>51</v>
      </c>
      <c r="C5" s="94" t="s">
        <v>1024</v>
      </c>
      <c r="D5" s="95" t="s">
        <v>1025</v>
      </c>
      <c r="E5" s="96">
        <v>42257</v>
      </c>
      <c r="F5" s="97">
        <f t="shared" si="0"/>
        <v>42593</v>
      </c>
      <c r="G5" s="95">
        <v>12</v>
      </c>
      <c r="H5" s="95">
        <v>28</v>
      </c>
      <c r="I5" s="98">
        <f t="shared" si="1"/>
        <v>262.79166666666669</v>
      </c>
      <c r="J5" s="98">
        <v>3153.5</v>
      </c>
      <c r="K5" s="99" t="s">
        <v>1026</v>
      </c>
      <c r="L5" s="94" t="s">
        <v>1027</v>
      </c>
      <c r="M5" s="94"/>
      <c r="N5" s="100"/>
      <c r="O5" s="100"/>
      <c r="P5" s="100"/>
      <c r="Q5" s="101"/>
    </row>
    <row r="6" spans="2:17" s="102" customFormat="1" ht="15" customHeight="1" x14ac:dyDescent="0.2">
      <c r="B6" s="93" t="s">
        <v>65</v>
      </c>
      <c r="C6" s="94" t="s">
        <v>1028</v>
      </c>
      <c r="D6" s="95" t="s">
        <v>1029</v>
      </c>
      <c r="E6" s="96">
        <v>42261</v>
      </c>
      <c r="F6" s="97">
        <f t="shared" si="0"/>
        <v>42289</v>
      </c>
      <c r="G6" s="95">
        <v>1</v>
      </c>
      <c r="H6" s="95">
        <v>28</v>
      </c>
      <c r="I6" s="98">
        <f t="shared" si="1"/>
        <v>1600.48</v>
      </c>
      <c r="J6" s="98">
        <v>1600.48</v>
      </c>
      <c r="K6" s="99" t="s">
        <v>1030</v>
      </c>
      <c r="L6" s="94" t="s">
        <v>43</v>
      </c>
      <c r="M6" s="94"/>
      <c r="N6" s="100"/>
      <c r="O6" s="100"/>
      <c r="P6" s="100"/>
      <c r="Q6" s="101"/>
    </row>
    <row r="7" spans="2:17" s="102" customFormat="1" ht="15" customHeight="1" x14ac:dyDescent="0.2">
      <c r="B7" s="93" t="s">
        <v>61</v>
      </c>
      <c r="C7" s="94" t="s">
        <v>1031</v>
      </c>
      <c r="D7" s="95" t="s">
        <v>1032</v>
      </c>
      <c r="E7" s="96">
        <v>42261</v>
      </c>
      <c r="F7" s="97">
        <f t="shared" si="0"/>
        <v>42289</v>
      </c>
      <c r="G7" s="95">
        <v>1</v>
      </c>
      <c r="H7" s="95">
        <v>28</v>
      </c>
      <c r="I7" s="98">
        <f t="shared" si="1"/>
        <v>1073.78</v>
      </c>
      <c r="J7" s="98">
        <v>1073.78</v>
      </c>
      <c r="K7" s="99" t="s">
        <v>1033</v>
      </c>
      <c r="L7" s="94" t="s">
        <v>1034</v>
      </c>
      <c r="M7" s="94"/>
      <c r="N7" s="100"/>
      <c r="O7" s="100"/>
      <c r="P7" s="100"/>
      <c r="Q7" s="101"/>
    </row>
    <row r="8" spans="2:17" s="102" customFormat="1" ht="15" customHeight="1" x14ac:dyDescent="0.2">
      <c r="B8" s="93" t="s">
        <v>242</v>
      </c>
      <c r="C8" s="94" t="s">
        <v>1035</v>
      </c>
      <c r="D8" s="95" t="s">
        <v>1036</v>
      </c>
      <c r="E8" s="96">
        <v>42261</v>
      </c>
      <c r="F8" s="97">
        <f t="shared" si="0"/>
        <v>42597</v>
      </c>
      <c r="G8" s="95">
        <v>12</v>
      </c>
      <c r="H8" s="95">
        <v>28</v>
      </c>
      <c r="I8" s="98">
        <f t="shared" si="1"/>
        <v>1814.1016666666667</v>
      </c>
      <c r="J8" s="98">
        <v>21769.22</v>
      </c>
      <c r="K8" s="99" t="s">
        <v>1037</v>
      </c>
      <c r="L8" s="94" t="s">
        <v>1038</v>
      </c>
      <c r="M8" s="94"/>
      <c r="N8" s="100"/>
      <c r="O8" s="100"/>
      <c r="P8" s="100"/>
      <c r="Q8" s="101"/>
    </row>
    <row r="9" spans="2:17" s="102" customFormat="1" ht="15" customHeight="1" x14ac:dyDescent="0.2">
      <c r="B9" s="93" t="s">
        <v>87</v>
      </c>
      <c r="C9" s="94" t="s">
        <v>1039</v>
      </c>
      <c r="D9" s="95" t="s">
        <v>1040</v>
      </c>
      <c r="E9" s="96">
        <v>42261</v>
      </c>
      <c r="F9" s="97">
        <f t="shared" si="0"/>
        <v>42289</v>
      </c>
      <c r="G9" s="95">
        <v>1</v>
      </c>
      <c r="H9" s="95">
        <v>28</v>
      </c>
      <c r="I9" s="98">
        <f t="shared" si="1"/>
        <v>1126.3900000000001</v>
      </c>
      <c r="J9" s="98">
        <v>1126.3900000000001</v>
      </c>
      <c r="K9" s="99" t="s">
        <v>1033</v>
      </c>
      <c r="L9" s="94" t="s">
        <v>1041</v>
      </c>
      <c r="M9" s="94"/>
      <c r="N9" s="100"/>
      <c r="O9" s="100"/>
      <c r="P9" s="100"/>
      <c r="Q9" s="101"/>
    </row>
    <row r="10" spans="2:17" s="102" customFormat="1" ht="15" customHeight="1" x14ac:dyDescent="0.2">
      <c r="B10" s="93" t="s">
        <v>953</v>
      </c>
      <c r="C10" s="94" t="s">
        <v>1042</v>
      </c>
      <c r="D10" s="95" t="s">
        <v>1043</v>
      </c>
      <c r="E10" s="96">
        <v>42270</v>
      </c>
      <c r="F10" s="97">
        <f t="shared" si="0"/>
        <v>42277</v>
      </c>
      <c r="G10" s="95">
        <v>1</v>
      </c>
      <c r="H10" s="95">
        <v>7</v>
      </c>
      <c r="I10" s="98">
        <f t="shared" si="1"/>
        <v>391.92</v>
      </c>
      <c r="J10" s="98">
        <v>391.92</v>
      </c>
      <c r="K10" s="99" t="s">
        <v>1030</v>
      </c>
      <c r="L10" s="94" t="s">
        <v>43</v>
      </c>
      <c r="M10" s="94"/>
      <c r="N10" s="100"/>
      <c r="O10" s="100"/>
      <c r="P10" s="100"/>
      <c r="Q10" s="101"/>
    </row>
    <row r="11" spans="2:17" s="102" customFormat="1" ht="15" customHeight="1" x14ac:dyDescent="0.2">
      <c r="B11" s="93" t="s">
        <v>91</v>
      </c>
      <c r="C11" s="94" t="s">
        <v>1044</v>
      </c>
      <c r="D11" s="95" t="s">
        <v>1045</v>
      </c>
      <c r="E11" s="96">
        <v>42276</v>
      </c>
      <c r="F11" s="97">
        <f t="shared" si="0"/>
        <v>42283</v>
      </c>
      <c r="G11" s="95">
        <v>1</v>
      </c>
      <c r="H11" s="95">
        <v>7</v>
      </c>
      <c r="I11" s="98">
        <f t="shared" si="1"/>
        <v>266.06</v>
      </c>
      <c r="J11" s="98">
        <v>266.06</v>
      </c>
      <c r="K11" s="99" t="s">
        <v>1046</v>
      </c>
      <c r="L11" s="94" t="s">
        <v>43</v>
      </c>
      <c r="M11" s="94"/>
      <c r="N11" s="100"/>
      <c r="O11" s="100"/>
      <c r="P11" s="100"/>
      <c r="Q11" s="101"/>
    </row>
    <row r="12" spans="2:17" s="102" customFormat="1" ht="15" customHeight="1" x14ac:dyDescent="0.2">
      <c r="B12" s="93" t="s">
        <v>73</v>
      </c>
      <c r="C12" s="94" t="s">
        <v>1047</v>
      </c>
      <c r="D12" s="95" t="s">
        <v>1048</v>
      </c>
      <c r="E12" s="96">
        <v>42277</v>
      </c>
      <c r="F12" s="97">
        <f t="shared" si="0"/>
        <v>42305</v>
      </c>
      <c r="G12" s="95">
        <v>1</v>
      </c>
      <c r="H12" s="95">
        <v>28</v>
      </c>
      <c r="I12" s="98">
        <f t="shared" si="1"/>
        <v>365</v>
      </c>
      <c r="J12" s="98">
        <v>365</v>
      </c>
      <c r="K12" s="99" t="s">
        <v>1030</v>
      </c>
      <c r="L12" s="94" t="s">
        <v>43</v>
      </c>
      <c r="M12" s="94"/>
      <c r="N12" s="100"/>
      <c r="O12" s="100"/>
      <c r="P12" s="100"/>
      <c r="Q12" s="101"/>
    </row>
    <row r="13" spans="2:17" s="219" customFormat="1" ht="15" customHeight="1" x14ac:dyDescent="0.2">
      <c r="B13" s="227" t="s">
        <v>1049</v>
      </c>
      <c r="C13" s="220"/>
      <c r="D13" s="221" t="s">
        <v>1050</v>
      </c>
      <c r="E13" s="222">
        <v>42283</v>
      </c>
      <c r="F13" s="223">
        <f t="shared" si="0"/>
        <v>42899</v>
      </c>
      <c r="G13" s="221">
        <v>22</v>
      </c>
      <c r="H13" s="221">
        <v>28</v>
      </c>
      <c r="I13" s="224">
        <f t="shared" si="1"/>
        <v>152.68181818181819</v>
      </c>
      <c r="J13" s="224">
        <v>3359</v>
      </c>
      <c r="K13" s="228" t="s">
        <v>1051</v>
      </c>
      <c r="L13" s="220" t="s">
        <v>1052</v>
      </c>
      <c r="M13" s="220"/>
      <c r="N13" s="225"/>
      <c r="O13" s="225"/>
      <c r="P13" s="225"/>
      <c r="Q13" s="226"/>
    </row>
    <row r="14" spans="2:17" s="102" customFormat="1" ht="15" customHeight="1" x14ac:dyDescent="0.2">
      <c r="B14" s="94" t="s">
        <v>394</v>
      </c>
      <c r="C14" s="94" t="s">
        <v>1053</v>
      </c>
      <c r="D14" s="95" t="s">
        <v>1054</v>
      </c>
      <c r="E14" s="96">
        <v>42289</v>
      </c>
      <c r="F14" s="97">
        <f t="shared" si="0"/>
        <v>42289</v>
      </c>
      <c r="G14" s="95">
        <v>1</v>
      </c>
      <c r="H14" s="95"/>
      <c r="I14" s="98">
        <f t="shared" si="1"/>
        <v>1301.3499999999999</v>
      </c>
      <c r="J14" s="98">
        <v>1301.3499999999999</v>
      </c>
      <c r="K14" s="99" t="s">
        <v>1055</v>
      </c>
      <c r="L14" s="94" t="s">
        <v>43</v>
      </c>
      <c r="M14" s="94"/>
      <c r="N14" s="100"/>
      <c r="O14" s="100"/>
      <c r="P14" s="100"/>
      <c r="Q14" s="101"/>
    </row>
    <row r="15" spans="2:17" s="102" customFormat="1" ht="15" customHeight="1" x14ac:dyDescent="0.2">
      <c r="B15" s="93" t="s">
        <v>1056</v>
      </c>
      <c r="C15" s="94" t="s">
        <v>1057</v>
      </c>
      <c r="D15" s="95" t="s">
        <v>1058</v>
      </c>
      <c r="E15" s="96">
        <v>42291</v>
      </c>
      <c r="F15" s="97">
        <f t="shared" si="0"/>
        <v>42298</v>
      </c>
      <c r="G15" s="95">
        <v>1</v>
      </c>
      <c r="H15" s="95">
        <v>7</v>
      </c>
      <c r="I15" s="98">
        <f t="shared" si="1"/>
        <v>306.02</v>
      </c>
      <c r="J15" s="98">
        <v>306.02</v>
      </c>
      <c r="K15" s="99" t="s">
        <v>1059</v>
      </c>
      <c r="L15" s="94" t="s">
        <v>1060</v>
      </c>
      <c r="M15" s="94"/>
      <c r="N15" s="100"/>
      <c r="O15" s="100"/>
      <c r="P15" s="100"/>
      <c r="Q15" s="101"/>
    </row>
    <row r="16" spans="2:17" s="219" customFormat="1" ht="15" customHeight="1" x14ac:dyDescent="0.2">
      <c r="B16" s="227" t="s">
        <v>51</v>
      </c>
      <c r="C16" s="220" t="s">
        <v>1061</v>
      </c>
      <c r="D16" s="221" t="s">
        <v>1062</v>
      </c>
      <c r="E16" s="222">
        <v>42305</v>
      </c>
      <c r="F16" s="223">
        <f t="shared" si="0"/>
        <v>42893</v>
      </c>
      <c r="G16" s="221">
        <v>21</v>
      </c>
      <c r="H16" s="221">
        <v>28</v>
      </c>
      <c r="I16" s="224">
        <f t="shared" si="1"/>
        <v>225.35238095238094</v>
      </c>
      <c r="J16" s="224">
        <v>4732.3999999999996</v>
      </c>
      <c r="K16" s="70" t="s">
        <v>1023</v>
      </c>
      <c r="L16" s="220" t="s">
        <v>43</v>
      </c>
      <c r="M16" s="220"/>
      <c r="N16" s="225"/>
      <c r="O16" s="225"/>
      <c r="P16" s="225"/>
      <c r="Q16" s="226"/>
    </row>
    <row r="17" spans="2:17" s="102" customFormat="1" ht="15" customHeight="1" x14ac:dyDescent="0.2">
      <c r="B17" s="93" t="s">
        <v>953</v>
      </c>
      <c r="C17" s="94" t="s">
        <v>1063</v>
      </c>
      <c r="D17" s="95" t="s">
        <v>1064</v>
      </c>
      <c r="E17" s="96">
        <v>42312</v>
      </c>
      <c r="F17" s="97">
        <f t="shared" si="0"/>
        <v>42340</v>
      </c>
      <c r="G17" s="95">
        <v>1</v>
      </c>
      <c r="H17" s="95">
        <v>28</v>
      </c>
      <c r="I17" s="98">
        <f t="shared" si="1"/>
        <v>0</v>
      </c>
      <c r="J17" s="98">
        <v>0</v>
      </c>
      <c r="K17" s="99" t="s">
        <v>1065</v>
      </c>
      <c r="L17" s="94" t="s">
        <v>1066</v>
      </c>
      <c r="M17" s="94"/>
      <c r="N17" s="100"/>
      <c r="O17" s="100"/>
      <c r="P17" s="100"/>
      <c r="Q17" s="101"/>
    </row>
    <row r="18" spans="2:17" s="102" customFormat="1" ht="15" customHeight="1" x14ac:dyDescent="0.2">
      <c r="B18" s="93" t="s">
        <v>73</v>
      </c>
      <c r="C18" s="94" t="s">
        <v>1067</v>
      </c>
      <c r="D18" s="95" t="s">
        <v>1068</v>
      </c>
      <c r="E18" s="96">
        <v>42324</v>
      </c>
      <c r="F18" s="97">
        <f t="shared" si="0"/>
        <v>42352</v>
      </c>
      <c r="G18" s="95">
        <v>1</v>
      </c>
      <c r="H18" s="95">
        <v>28</v>
      </c>
      <c r="I18" s="98">
        <f t="shared" si="1"/>
        <v>371</v>
      </c>
      <c r="J18" s="98">
        <v>371</v>
      </c>
      <c r="K18" s="99" t="s">
        <v>1069</v>
      </c>
      <c r="L18" s="94" t="s">
        <v>1070</v>
      </c>
      <c r="M18" s="94"/>
      <c r="N18" s="100"/>
      <c r="O18" s="100"/>
      <c r="P18" s="100"/>
      <c r="Q18" s="101"/>
    </row>
    <row r="19" spans="2:17" s="102" customFormat="1" ht="15" customHeight="1" x14ac:dyDescent="0.2">
      <c r="B19" s="93" t="s">
        <v>16</v>
      </c>
      <c r="C19" s="94" t="s">
        <v>1071</v>
      </c>
      <c r="D19" s="95" t="s">
        <v>1072</v>
      </c>
      <c r="E19" s="96">
        <v>42327</v>
      </c>
      <c r="F19" s="97">
        <f t="shared" si="0"/>
        <v>42859</v>
      </c>
      <c r="G19" s="95">
        <v>19</v>
      </c>
      <c r="H19" s="95">
        <v>28</v>
      </c>
      <c r="I19" s="98">
        <f t="shared" si="1"/>
        <v>162.75842105263158</v>
      </c>
      <c r="J19" s="98">
        <v>3092.41</v>
      </c>
      <c r="K19" s="99" t="s">
        <v>1073</v>
      </c>
      <c r="L19" s="94" t="s">
        <v>20</v>
      </c>
      <c r="M19" s="94"/>
      <c r="N19" s="100"/>
      <c r="O19" s="100"/>
      <c r="P19" s="100"/>
      <c r="Q19" s="101"/>
    </row>
    <row r="20" spans="2:17" s="219" customFormat="1" ht="15" customHeight="1" x14ac:dyDescent="0.2">
      <c r="B20" s="227" t="s">
        <v>16</v>
      </c>
      <c r="C20" s="220" t="s">
        <v>1074</v>
      </c>
      <c r="D20" s="221" t="s">
        <v>1075</v>
      </c>
      <c r="E20" s="222">
        <v>42327</v>
      </c>
      <c r="F20" s="223">
        <f t="shared" si="0"/>
        <v>42887</v>
      </c>
      <c r="G20" s="221">
        <v>20</v>
      </c>
      <c r="H20" s="221">
        <v>28</v>
      </c>
      <c r="I20" s="224">
        <f t="shared" si="1"/>
        <v>154.62049999999999</v>
      </c>
      <c r="J20" s="224">
        <v>3092.41</v>
      </c>
      <c r="K20" s="70" t="s">
        <v>1023</v>
      </c>
      <c r="L20" s="220" t="s">
        <v>20</v>
      </c>
      <c r="M20" s="220"/>
      <c r="N20" s="225"/>
      <c r="O20" s="225"/>
      <c r="P20" s="225"/>
      <c r="Q20" s="226"/>
    </row>
    <row r="21" spans="2:17" s="102" customFormat="1" ht="15" customHeight="1" x14ac:dyDescent="0.2">
      <c r="B21" s="93" t="s">
        <v>1076</v>
      </c>
      <c r="C21" s="94" t="s">
        <v>1077</v>
      </c>
      <c r="D21" s="95" t="s">
        <v>1078</v>
      </c>
      <c r="E21" s="96">
        <v>42328</v>
      </c>
      <c r="F21" s="97">
        <f t="shared" si="0"/>
        <v>42356</v>
      </c>
      <c r="G21" s="95">
        <v>1</v>
      </c>
      <c r="H21" s="95">
        <v>28</v>
      </c>
      <c r="I21" s="98">
        <f t="shared" si="1"/>
        <v>405.81</v>
      </c>
      <c r="J21" s="98">
        <v>405.81</v>
      </c>
      <c r="K21" s="99" t="s">
        <v>1069</v>
      </c>
      <c r="L21" s="94" t="s">
        <v>1079</v>
      </c>
      <c r="M21" s="94"/>
      <c r="N21" s="100"/>
      <c r="O21" s="100"/>
      <c r="P21" s="100"/>
      <c r="Q21" s="101"/>
    </row>
    <row r="22" spans="2:17" s="102" customFormat="1" ht="15" customHeight="1" x14ac:dyDescent="0.2">
      <c r="B22" s="93" t="s">
        <v>87</v>
      </c>
      <c r="C22" s="94" t="s">
        <v>1080</v>
      </c>
      <c r="D22" s="95" t="s">
        <v>1081</v>
      </c>
      <c r="E22" s="96">
        <v>42320</v>
      </c>
      <c r="F22" s="97">
        <f t="shared" si="0"/>
        <v>42348</v>
      </c>
      <c r="G22" s="95">
        <v>1</v>
      </c>
      <c r="H22" s="95">
        <v>28</v>
      </c>
      <c r="I22" s="98">
        <f t="shared" si="1"/>
        <v>1157.52</v>
      </c>
      <c r="J22" s="98">
        <v>1157.52</v>
      </c>
      <c r="K22" s="99" t="s">
        <v>1055</v>
      </c>
      <c r="L22" s="94" t="s">
        <v>43</v>
      </c>
      <c r="M22" s="94"/>
      <c r="N22" s="100"/>
      <c r="O22" s="100"/>
      <c r="P22" s="100"/>
      <c r="Q22" s="101"/>
    </row>
    <row r="23" spans="2:17" s="102" customFormat="1" ht="15" customHeight="1" x14ac:dyDescent="0.2">
      <c r="B23" s="93" t="s">
        <v>1020</v>
      </c>
      <c r="C23" s="94" t="s">
        <v>1082</v>
      </c>
      <c r="D23" s="95" t="s">
        <v>1083</v>
      </c>
      <c r="E23" s="96">
        <v>42355</v>
      </c>
      <c r="F23" s="97">
        <f t="shared" si="0"/>
        <v>42859</v>
      </c>
      <c r="G23" s="95">
        <v>18</v>
      </c>
      <c r="H23" s="95">
        <v>28</v>
      </c>
      <c r="I23" s="98">
        <f t="shared" si="1"/>
        <v>173.49055555555555</v>
      </c>
      <c r="J23" s="98">
        <v>3122.83</v>
      </c>
      <c r="K23" s="99" t="s">
        <v>1073</v>
      </c>
      <c r="L23" s="94" t="s">
        <v>20</v>
      </c>
      <c r="M23" s="94"/>
      <c r="N23" s="100"/>
      <c r="O23" s="100"/>
      <c r="P23" s="100"/>
      <c r="Q23" s="101"/>
    </row>
    <row r="24" spans="2:17" s="102" customFormat="1" ht="15" customHeight="1" x14ac:dyDescent="0.2">
      <c r="B24" s="93" t="s">
        <v>51</v>
      </c>
      <c r="C24" s="94" t="s">
        <v>1084</v>
      </c>
      <c r="D24" s="95" t="s">
        <v>1085</v>
      </c>
      <c r="E24" s="96">
        <v>42359</v>
      </c>
      <c r="F24" s="97">
        <f t="shared" si="0"/>
        <v>42863</v>
      </c>
      <c r="G24" s="95">
        <v>18</v>
      </c>
      <c r="H24" s="95">
        <v>28</v>
      </c>
      <c r="I24" s="98">
        <f t="shared" si="1"/>
        <v>223.56666666666666</v>
      </c>
      <c r="J24" s="98">
        <v>4024.2</v>
      </c>
      <c r="K24" s="99" t="s">
        <v>1086</v>
      </c>
      <c r="L24" s="94" t="s">
        <v>43</v>
      </c>
      <c r="M24" s="94"/>
      <c r="N24" s="100"/>
      <c r="O24" s="100"/>
      <c r="P24" s="100"/>
      <c r="Q24" s="101"/>
    </row>
    <row r="25" spans="2:17" s="102" customFormat="1" ht="15" customHeight="1" x14ac:dyDescent="0.2">
      <c r="B25" s="93" t="s">
        <v>65</v>
      </c>
      <c r="C25" s="94" t="s">
        <v>1087</v>
      </c>
      <c r="D25" s="95" t="s">
        <v>1088</v>
      </c>
      <c r="E25" s="96">
        <v>42368</v>
      </c>
      <c r="F25" s="97">
        <f t="shared" si="0"/>
        <v>42452</v>
      </c>
      <c r="G25" s="95">
        <v>3</v>
      </c>
      <c r="H25" s="95">
        <v>28</v>
      </c>
      <c r="I25" s="98">
        <f t="shared" si="1"/>
        <v>2085.9033333333332</v>
      </c>
      <c r="J25" s="98">
        <v>6257.71</v>
      </c>
      <c r="K25" s="99" t="s">
        <v>1069</v>
      </c>
      <c r="L25" s="94" t="s">
        <v>1089</v>
      </c>
      <c r="M25" s="94"/>
      <c r="N25" s="100"/>
      <c r="O25" s="100"/>
      <c r="P25" s="100"/>
      <c r="Q25" s="101"/>
    </row>
    <row r="26" spans="2:17" s="102" customFormat="1" ht="15" customHeight="1" x14ac:dyDescent="0.2">
      <c r="B26" s="93" t="s">
        <v>1090</v>
      </c>
      <c r="C26" s="94"/>
      <c r="D26" s="95" t="s">
        <v>1091</v>
      </c>
      <c r="E26" s="96">
        <v>42373</v>
      </c>
      <c r="F26" s="97">
        <f t="shared" si="0"/>
        <v>42709</v>
      </c>
      <c r="G26" s="95">
        <v>12</v>
      </c>
      <c r="H26" s="95">
        <v>28</v>
      </c>
      <c r="I26" s="98">
        <f t="shared" si="1"/>
        <v>787.42000000000007</v>
      </c>
      <c r="J26" s="98">
        <v>9449.0400000000009</v>
      </c>
      <c r="K26" s="99" t="s">
        <v>1092</v>
      </c>
      <c r="L26" s="94" t="s">
        <v>514</v>
      </c>
      <c r="M26" s="94"/>
      <c r="N26" s="100"/>
      <c r="O26" s="100"/>
      <c r="P26" s="100"/>
      <c r="Q26" s="101"/>
    </row>
    <row r="27" spans="2:17" s="102" customFormat="1" ht="15" customHeight="1" x14ac:dyDescent="0.2">
      <c r="B27" s="93" t="s">
        <v>390</v>
      </c>
      <c r="C27" s="94" t="s">
        <v>1093</v>
      </c>
      <c r="D27" s="95" t="s">
        <v>1094</v>
      </c>
      <c r="E27" s="96">
        <v>42374</v>
      </c>
      <c r="F27" s="97">
        <f t="shared" si="0"/>
        <v>42682</v>
      </c>
      <c r="G27" s="95">
        <v>11</v>
      </c>
      <c r="H27" s="95">
        <v>28</v>
      </c>
      <c r="I27" s="98">
        <f t="shared" si="1"/>
        <v>973.96636363636355</v>
      </c>
      <c r="J27" s="98">
        <v>10713.63</v>
      </c>
      <c r="K27" s="99" t="s">
        <v>1095</v>
      </c>
      <c r="L27" s="94" t="s">
        <v>514</v>
      </c>
      <c r="M27" s="94"/>
      <c r="N27" s="100"/>
      <c r="O27" s="100"/>
      <c r="P27" s="100"/>
      <c r="Q27" s="101"/>
    </row>
    <row r="28" spans="2:17" s="102" customFormat="1" ht="15" customHeight="1" x14ac:dyDescent="0.2">
      <c r="B28" s="94" t="s">
        <v>390</v>
      </c>
      <c r="C28" s="94" t="s">
        <v>1096</v>
      </c>
      <c r="D28" s="95" t="s">
        <v>1097</v>
      </c>
      <c r="E28" s="96">
        <v>42374</v>
      </c>
      <c r="F28" s="97">
        <f t="shared" si="0"/>
        <v>42682</v>
      </c>
      <c r="G28" s="95">
        <v>11</v>
      </c>
      <c r="H28" s="95">
        <v>28</v>
      </c>
      <c r="I28" s="98">
        <f t="shared" ref="I28:I34" si="2">IF(G28&lt;&gt;"",(J28/G28),"")</f>
        <v>962.40272727272725</v>
      </c>
      <c r="J28" s="98">
        <v>10586.43</v>
      </c>
      <c r="K28" s="99" t="s">
        <v>1095</v>
      </c>
      <c r="L28" s="94" t="s">
        <v>514</v>
      </c>
      <c r="M28" s="94"/>
      <c r="N28" s="100"/>
      <c r="O28" s="100"/>
      <c r="P28" s="100"/>
      <c r="Q28" s="101"/>
    </row>
    <row r="29" spans="2:17" s="102" customFormat="1" ht="15" customHeight="1" x14ac:dyDescent="0.2">
      <c r="B29" s="94" t="s">
        <v>400</v>
      </c>
      <c r="C29" s="94" t="s">
        <v>1098</v>
      </c>
      <c r="D29" s="95" t="s">
        <v>1099</v>
      </c>
      <c r="E29" s="96">
        <v>42374</v>
      </c>
      <c r="F29" s="97">
        <f t="shared" ref="F29:F34" si="3">IF(E29&lt;&gt;"",E29+(G29*H29),"")</f>
        <v>42878</v>
      </c>
      <c r="G29" s="95">
        <v>18</v>
      </c>
      <c r="H29" s="95">
        <v>28</v>
      </c>
      <c r="I29" s="98">
        <f t="shared" si="2"/>
        <v>1438.2805555555556</v>
      </c>
      <c r="J29" s="98">
        <v>25889.05</v>
      </c>
      <c r="K29" s="99" t="s">
        <v>1100</v>
      </c>
      <c r="L29" s="94" t="s">
        <v>1101</v>
      </c>
      <c r="M29" s="94"/>
      <c r="N29" s="100"/>
      <c r="O29" s="100"/>
      <c r="P29" s="100"/>
      <c r="Q29" s="101"/>
    </row>
    <row r="30" spans="2:17" s="219" customFormat="1" ht="15" customHeight="1" x14ac:dyDescent="0.2">
      <c r="B30" s="220" t="s">
        <v>400</v>
      </c>
      <c r="C30" s="220" t="s">
        <v>1102</v>
      </c>
      <c r="D30" s="221" t="s">
        <v>1103</v>
      </c>
      <c r="E30" s="222">
        <v>42374</v>
      </c>
      <c r="F30" s="223">
        <f t="shared" si="3"/>
        <v>42906</v>
      </c>
      <c r="G30" s="221">
        <v>19</v>
      </c>
      <c r="H30" s="221">
        <v>28</v>
      </c>
      <c r="I30" s="224">
        <f t="shared" si="2"/>
        <v>1336.3957894736843</v>
      </c>
      <c r="J30" s="224">
        <v>25391.52</v>
      </c>
      <c r="K30" s="70" t="s">
        <v>1023</v>
      </c>
      <c r="L30" s="220" t="s">
        <v>514</v>
      </c>
      <c r="M30" s="220"/>
      <c r="N30" s="225"/>
      <c r="O30" s="225"/>
      <c r="P30" s="225"/>
      <c r="Q30" s="226"/>
    </row>
    <row r="31" spans="2:17" s="102" customFormat="1" ht="15" customHeight="1" x14ac:dyDescent="0.2">
      <c r="B31" s="94" t="s">
        <v>1104</v>
      </c>
      <c r="C31" s="94" t="s">
        <v>1105</v>
      </c>
      <c r="D31" s="95" t="s">
        <v>1106</v>
      </c>
      <c r="E31" s="96">
        <v>42381</v>
      </c>
      <c r="F31" s="97">
        <f t="shared" si="3"/>
        <v>42661</v>
      </c>
      <c r="G31" s="95">
        <v>10</v>
      </c>
      <c r="H31" s="95">
        <v>28</v>
      </c>
      <c r="I31" s="98">
        <f t="shared" si="2"/>
        <v>1822.6490000000001</v>
      </c>
      <c r="J31" s="98">
        <v>18226.490000000002</v>
      </c>
      <c r="K31" s="99" t="s">
        <v>1107</v>
      </c>
      <c r="L31" s="94" t="s">
        <v>514</v>
      </c>
      <c r="M31" s="94"/>
      <c r="N31" s="100"/>
      <c r="O31" s="100"/>
      <c r="P31" s="100"/>
      <c r="Q31" s="101"/>
    </row>
    <row r="32" spans="2:17" s="102" customFormat="1" ht="15" customHeight="1" x14ac:dyDescent="0.2">
      <c r="B32" s="94" t="s">
        <v>1104</v>
      </c>
      <c r="C32" s="94" t="s">
        <v>1108</v>
      </c>
      <c r="D32" s="95" t="s">
        <v>1109</v>
      </c>
      <c r="E32" s="96">
        <v>42381</v>
      </c>
      <c r="F32" s="97">
        <f t="shared" si="3"/>
        <v>42885</v>
      </c>
      <c r="G32" s="95">
        <v>18</v>
      </c>
      <c r="H32" s="95">
        <v>28</v>
      </c>
      <c r="I32" s="98">
        <f t="shared" si="2"/>
        <v>1719.405</v>
      </c>
      <c r="J32" s="98">
        <v>30949.29</v>
      </c>
      <c r="K32" s="99" t="s">
        <v>1110</v>
      </c>
      <c r="L32" s="94" t="s">
        <v>514</v>
      </c>
      <c r="M32" s="94"/>
      <c r="N32" s="100"/>
      <c r="O32" s="100"/>
      <c r="P32" s="100"/>
      <c r="Q32" s="101"/>
    </row>
    <row r="33" spans="2:17" s="102" customFormat="1" ht="15" customHeight="1" x14ac:dyDescent="0.2">
      <c r="B33" s="93" t="s">
        <v>1020</v>
      </c>
      <c r="C33" s="94" t="s">
        <v>1111</v>
      </c>
      <c r="D33" s="95" t="s">
        <v>1112</v>
      </c>
      <c r="E33" s="96">
        <v>42417</v>
      </c>
      <c r="F33" s="97">
        <f t="shared" si="3"/>
        <v>42865</v>
      </c>
      <c r="G33" s="95">
        <v>16</v>
      </c>
      <c r="H33" s="95">
        <v>28</v>
      </c>
      <c r="I33" s="98">
        <f t="shared" si="2"/>
        <v>161.64500000000001</v>
      </c>
      <c r="J33" s="98">
        <v>2586.3200000000002</v>
      </c>
      <c r="K33" s="99" t="s">
        <v>1113</v>
      </c>
      <c r="L33" s="94" t="s">
        <v>20</v>
      </c>
      <c r="M33" s="94"/>
      <c r="N33" s="100"/>
      <c r="O33" s="100"/>
      <c r="P33" s="100"/>
      <c r="Q33" s="101"/>
    </row>
    <row r="34" spans="2:17" s="102" customFormat="1" ht="15" customHeight="1" x14ac:dyDescent="0.2">
      <c r="B34" s="93" t="s">
        <v>1020</v>
      </c>
      <c r="C34" s="94" t="s">
        <v>1114</v>
      </c>
      <c r="D34" s="95" t="s">
        <v>1115</v>
      </c>
      <c r="E34" s="96">
        <v>42423</v>
      </c>
      <c r="F34" s="97">
        <f t="shared" si="3"/>
        <v>42647</v>
      </c>
      <c r="G34" s="95">
        <v>8</v>
      </c>
      <c r="H34" s="95">
        <v>28</v>
      </c>
      <c r="I34" s="98">
        <f t="shared" si="2"/>
        <v>190.25624999999999</v>
      </c>
      <c r="J34" s="98">
        <v>1522.05</v>
      </c>
      <c r="K34" s="99" t="s">
        <v>1116</v>
      </c>
      <c r="L34" s="94" t="s">
        <v>20</v>
      </c>
      <c r="M34" s="94"/>
      <c r="N34" s="100"/>
      <c r="O34" s="100"/>
      <c r="P34" s="100"/>
      <c r="Q34" s="101"/>
    </row>
    <row r="35" spans="2:17" s="102" customFormat="1" ht="15" customHeight="1" x14ac:dyDescent="0.2">
      <c r="B35" s="93" t="s">
        <v>1020</v>
      </c>
      <c r="C35" s="94" t="s">
        <v>1117</v>
      </c>
      <c r="D35" s="95" t="s">
        <v>1118</v>
      </c>
      <c r="E35" s="96">
        <v>42432</v>
      </c>
      <c r="F35" s="97">
        <f t="shared" ref="F35:F46" si="4">IF(E35&lt;&gt;"",E35+(G35*H35),"")</f>
        <v>42880</v>
      </c>
      <c r="G35" s="95">
        <v>16</v>
      </c>
      <c r="H35" s="95">
        <v>28</v>
      </c>
      <c r="I35" s="98">
        <f t="shared" ref="I35:I46" si="5">IF(G35&lt;&gt;"",(J35/G35),"")</f>
        <v>168.84125</v>
      </c>
      <c r="J35" s="98">
        <v>2701.46</v>
      </c>
      <c r="K35" s="99" t="s">
        <v>1113</v>
      </c>
      <c r="L35" s="94" t="s">
        <v>20</v>
      </c>
      <c r="M35" s="94"/>
      <c r="N35" s="100"/>
      <c r="O35" s="100"/>
      <c r="P35" s="100"/>
      <c r="Q35" s="101"/>
    </row>
    <row r="36" spans="2:17" s="102" customFormat="1" ht="15" customHeight="1" x14ac:dyDescent="0.2">
      <c r="B36" s="94" t="s">
        <v>16</v>
      </c>
      <c r="C36" s="94" t="s">
        <v>1119</v>
      </c>
      <c r="D36" s="95" t="s">
        <v>1120</v>
      </c>
      <c r="E36" s="96">
        <v>42437</v>
      </c>
      <c r="F36" s="97">
        <f t="shared" si="4"/>
        <v>42661</v>
      </c>
      <c r="G36" s="95">
        <v>8</v>
      </c>
      <c r="H36" s="95">
        <v>28</v>
      </c>
      <c r="I36" s="98">
        <f t="shared" si="5"/>
        <v>135.69</v>
      </c>
      <c r="J36" s="98">
        <v>1085.52</v>
      </c>
      <c r="K36" s="99" t="s">
        <v>1121</v>
      </c>
      <c r="L36" s="94" t="s">
        <v>20</v>
      </c>
      <c r="M36" s="94"/>
      <c r="N36" s="100"/>
      <c r="O36" s="100"/>
      <c r="P36" s="100"/>
      <c r="Q36" s="101"/>
    </row>
    <row r="37" spans="2:17" s="102" customFormat="1" ht="15" customHeight="1" x14ac:dyDescent="0.2">
      <c r="B37" s="94" t="s">
        <v>1122</v>
      </c>
      <c r="C37" s="94" t="s">
        <v>1123</v>
      </c>
      <c r="D37" s="95" t="s">
        <v>1124</v>
      </c>
      <c r="E37" s="96">
        <v>42437</v>
      </c>
      <c r="F37" s="97">
        <f t="shared" si="4"/>
        <v>42521</v>
      </c>
      <c r="G37" s="95">
        <v>3</v>
      </c>
      <c r="H37" s="95">
        <v>28</v>
      </c>
      <c r="I37" s="98">
        <f t="shared" si="5"/>
        <v>483.67666666666668</v>
      </c>
      <c r="J37" s="98">
        <v>1451.03</v>
      </c>
      <c r="K37" s="99" t="s">
        <v>1107</v>
      </c>
      <c r="L37" s="94" t="s">
        <v>514</v>
      </c>
      <c r="M37" s="94"/>
      <c r="N37" s="100"/>
      <c r="O37" s="100"/>
      <c r="P37" s="100"/>
      <c r="Q37" s="101"/>
    </row>
    <row r="38" spans="2:17" s="102" customFormat="1" ht="15" customHeight="1" x14ac:dyDescent="0.2">
      <c r="B38" s="94" t="s">
        <v>390</v>
      </c>
      <c r="C38" s="94" t="s">
        <v>1125</v>
      </c>
      <c r="D38" s="95" t="s">
        <v>1126</v>
      </c>
      <c r="E38" s="96">
        <v>42437</v>
      </c>
      <c r="F38" s="97">
        <f t="shared" si="4"/>
        <v>42885</v>
      </c>
      <c r="G38" s="95">
        <v>16</v>
      </c>
      <c r="H38" s="95">
        <v>28</v>
      </c>
      <c r="I38" s="98">
        <f t="shared" si="5"/>
        <v>810.29437499999995</v>
      </c>
      <c r="J38" s="98">
        <v>12964.71</v>
      </c>
      <c r="K38" s="99" t="s">
        <v>1127</v>
      </c>
      <c r="L38" s="94" t="s">
        <v>514</v>
      </c>
      <c r="M38" s="94"/>
      <c r="N38" s="100"/>
      <c r="O38" s="100"/>
      <c r="P38" s="100"/>
      <c r="Q38" s="101"/>
    </row>
    <row r="39" spans="2:17" s="102" customFormat="1" ht="15" customHeight="1" x14ac:dyDescent="0.2">
      <c r="B39" s="94" t="s">
        <v>390</v>
      </c>
      <c r="C39" s="94" t="s">
        <v>1128</v>
      </c>
      <c r="D39" s="95" t="s">
        <v>1129</v>
      </c>
      <c r="E39" s="96">
        <v>42437</v>
      </c>
      <c r="F39" s="97">
        <f t="shared" si="4"/>
        <v>42521</v>
      </c>
      <c r="G39" s="95">
        <v>3</v>
      </c>
      <c r="H39" s="95">
        <v>28</v>
      </c>
      <c r="I39" s="98">
        <f t="shared" si="5"/>
        <v>885.31333333333339</v>
      </c>
      <c r="J39" s="98">
        <v>2655.94</v>
      </c>
      <c r="K39" s="99" t="s">
        <v>1107</v>
      </c>
      <c r="L39" s="94" t="s">
        <v>514</v>
      </c>
      <c r="M39" s="94"/>
      <c r="N39" s="100"/>
      <c r="O39" s="100"/>
      <c r="P39" s="100"/>
      <c r="Q39" s="101"/>
    </row>
    <row r="40" spans="2:17" s="102" customFormat="1" ht="15" customHeight="1" x14ac:dyDescent="0.2">
      <c r="B40" s="94" t="s">
        <v>390</v>
      </c>
      <c r="C40" s="94" t="s">
        <v>1130</v>
      </c>
      <c r="D40" s="95" t="s">
        <v>1131</v>
      </c>
      <c r="E40" s="96">
        <v>42437</v>
      </c>
      <c r="F40" s="97">
        <f t="shared" si="4"/>
        <v>42885</v>
      </c>
      <c r="G40" s="95">
        <v>16</v>
      </c>
      <c r="H40" s="95">
        <v>28</v>
      </c>
      <c r="I40" s="98">
        <f t="shared" si="5"/>
        <v>797.79437499999995</v>
      </c>
      <c r="J40" s="98">
        <v>12764.71</v>
      </c>
      <c r="K40" s="99" t="s">
        <v>1127</v>
      </c>
      <c r="L40" s="94" t="s">
        <v>514</v>
      </c>
      <c r="M40" s="94"/>
      <c r="N40" s="100"/>
      <c r="O40" s="100"/>
      <c r="P40" s="100"/>
      <c r="Q40" s="101"/>
    </row>
    <row r="41" spans="2:17" s="102" customFormat="1" ht="15" customHeight="1" x14ac:dyDescent="0.2">
      <c r="B41" s="94" t="s">
        <v>1122</v>
      </c>
      <c r="C41" s="94" t="s">
        <v>1132</v>
      </c>
      <c r="D41" s="95" t="s">
        <v>1133</v>
      </c>
      <c r="E41" s="96">
        <v>42437</v>
      </c>
      <c r="F41" s="97">
        <f t="shared" si="4"/>
        <v>42521</v>
      </c>
      <c r="G41" s="95">
        <v>3</v>
      </c>
      <c r="H41" s="95">
        <v>28</v>
      </c>
      <c r="I41" s="98">
        <f t="shared" si="5"/>
        <v>526.07666666666671</v>
      </c>
      <c r="J41" s="98">
        <v>1578.23</v>
      </c>
      <c r="K41" s="99" t="s">
        <v>1107</v>
      </c>
      <c r="L41" s="94" t="s">
        <v>514</v>
      </c>
      <c r="M41" s="94"/>
      <c r="N41" s="100"/>
      <c r="O41" s="100"/>
      <c r="P41" s="100"/>
      <c r="Q41" s="101"/>
    </row>
    <row r="42" spans="2:17" s="102" customFormat="1" ht="15" customHeight="1" x14ac:dyDescent="0.2">
      <c r="B42" s="94" t="s">
        <v>1134</v>
      </c>
      <c r="C42" s="94" t="s">
        <v>1135</v>
      </c>
      <c r="D42" s="95" t="s">
        <v>1136</v>
      </c>
      <c r="E42" s="96">
        <v>42447</v>
      </c>
      <c r="F42" s="97">
        <f t="shared" si="4"/>
        <v>42531</v>
      </c>
      <c r="G42" s="95">
        <v>3</v>
      </c>
      <c r="H42" s="95">
        <v>28</v>
      </c>
      <c r="I42" s="98">
        <f>IF(G42&lt;&gt;"",(J42/G42),"")</f>
        <v>822.34666666666669</v>
      </c>
      <c r="J42" s="98">
        <v>2467.04</v>
      </c>
      <c r="K42" s="99" t="s">
        <v>1137</v>
      </c>
      <c r="L42" s="94" t="s">
        <v>514</v>
      </c>
      <c r="M42" s="94"/>
      <c r="N42" s="100"/>
      <c r="O42" s="100"/>
      <c r="P42" s="100"/>
      <c r="Q42" s="101"/>
    </row>
    <row r="43" spans="2:17" s="102" customFormat="1" ht="15" customHeight="1" x14ac:dyDescent="0.2">
      <c r="B43" s="94" t="s">
        <v>1134</v>
      </c>
      <c r="C43" s="94" t="s">
        <v>1138</v>
      </c>
      <c r="D43" s="95" t="s">
        <v>1139</v>
      </c>
      <c r="E43" s="96">
        <v>42447</v>
      </c>
      <c r="F43" s="97">
        <f t="shared" si="4"/>
        <v>42531</v>
      </c>
      <c r="G43" s="95">
        <v>3</v>
      </c>
      <c r="H43" s="95">
        <v>28</v>
      </c>
      <c r="I43" s="98">
        <f>IF(G43&lt;&gt;"",(J43/G43),"")</f>
        <v>822.34666666666669</v>
      </c>
      <c r="J43" s="98">
        <v>2467.04</v>
      </c>
      <c r="K43" s="99" t="s">
        <v>1107</v>
      </c>
      <c r="L43" s="94" t="s">
        <v>514</v>
      </c>
      <c r="M43" s="94"/>
      <c r="N43" s="100"/>
      <c r="O43" s="100"/>
      <c r="P43" s="100"/>
      <c r="Q43" s="101"/>
    </row>
    <row r="44" spans="2:17" s="102" customFormat="1" ht="15" customHeight="1" x14ac:dyDescent="0.2">
      <c r="B44" s="94" t="s">
        <v>1134</v>
      </c>
      <c r="C44" s="94" t="s">
        <v>1140</v>
      </c>
      <c r="D44" s="95" t="s">
        <v>1141</v>
      </c>
      <c r="E44" s="96">
        <v>42447</v>
      </c>
      <c r="F44" s="97">
        <f t="shared" si="4"/>
        <v>42531</v>
      </c>
      <c r="G44" s="95">
        <v>3</v>
      </c>
      <c r="H44" s="95">
        <v>28</v>
      </c>
      <c r="I44" s="98">
        <f>IF(G44&lt;&gt;"",(J44/G44),"")</f>
        <v>822.34666666666669</v>
      </c>
      <c r="J44" s="98">
        <v>2467.04</v>
      </c>
      <c r="K44" s="99" t="s">
        <v>1107</v>
      </c>
      <c r="L44" s="94" t="s">
        <v>514</v>
      </c>
      <c r="M44" s="94"/>
      <c r="N44" s="100"/>
      <c r="O44" s="100"/>
      <c r="P44" s="100"/>
      <c r="Q44" s="101"/>
    </row>
    <row r="45" spans="2:17" s="102" customFormat="1" ht="15" customHeight="1" x14ac:dyDescent="0.2">
      <c r="B45" s="94" t="s">
        <v>1134</v>
      </c>
      <c r="C45" s="94" t="s">
        <v>1142</v>
      </c>
      <c r="D45" s="95" t="s">
        <v>1143</v>
      </c>
      <c r="E45" s="96">
        <v>42447</v>
      </c>
      <c r="F45" s="97">
        <f t="shared" si="4"/>
        <v>42531</v>
      </c>
      <c r="G45" s="95">
        <v>3</v>
      </c>
      <c r="H45" s="95">
        <v>28</v>
      </c>
      <c r="I45" s="98">
        <f>IF(G45&lt;&gt;"",(J45/G45),"")</f>
        <v>822.34666666666669</v>
      </c>
      <c r="J45" s="98">
        <v>2467.04</v>
      </c>
      <c r="K45" s="99" t="s">
        <v>1107</v>
      </c>
      <c r="L45" s="94" t="s">
        <v>514</v>
      </c>
      <c r="M45" s="94"/>
      <c r="N45" s="100"/>
      <c r="O45" s="100"/>
      <c r="P45" s="100"/>
      <c r="Q45" s="101"/>
    </row>
    <row r="46" spans="2:17" s="102" customFormat="1" ht="15" customHeight="1" x14ac:dyDescent="0.2">
      <c r="B46" s="94" t="s">
        <v>1144</v>
      </c>
      <c r="C46" s="94" t="s">
        <v>1145</v>
      </c>
      <c r="D46" s="95" t="s">
        <v>1146</v>
      </c>
      <c r="E46" s="96">
        <v>42450</v>
      </c>
      <c r="F46" s="97">
        <f t="shared" si="4"/>
        <v>42506</v>
      </c>
      <c r="G46" s="95">
        <v>2</v>
      </c>
      <c r="H46" s="95">
        <v>28</v>
      </c>
      <c r="I46" s="98">
        <f t="shared" si="5"/>
        <v>590.59</v>
      </c>
      <c r="J46" s="98">
        <v>1181.18</v>
      </c>
      <c r="K46" s="99" t="s">
        <v>1147</v>
      </c>
      <c r="L46" s="94" t="s">
        <v>1148</v>
      </c>
      <c r="M46" s="94"/>
      <c r="N46" s="100"/>
      <c r="O46" s="100"/>
      <c r="P46" s="100"/>
      <c r="Q46" s="101"/>
    </row>
    <row r="47" spans="2:17" s="102" customFormat="1" ht="15" customHeight="1" x14ac:dyDescent="0.2">
      <c r="B47" s="94" t="s">
        <v>51</v>
      </c>
      <c r="C47" s="94" t="s">
        <v>1149</v>
      </c>
      <c r="D47" s="95" t="s">
        <v>1150</v>
      </c>
      <c r="E47" s="96">
        <v>42464</v>
      </c>
      <c r="F47" s="97">
        <f t="shared" ref="F47:F52" si="6">IF(E47&lt;&gt;"",E47+(G47*H47),"")</f>
        <v>42604</v>
      </c>
      <c r="G47" s="95">
        <v>5</v>
      </c>
      <c r="H47" s="95">
        <v>28</v>
      </c>
      <c r="I47" s="98">
        <f t="shared" ref="I47:I53" si="7">IF(G47&lt;&gt;"",(J47/G47),"")</f>
        <v>241.596</v>
      </c>
      <c r="J47" s="98">
        <v>1207.98</v>
      </c>
      <c r="K47" s="99" t="s">
        <v>1026</v>
      </c>
      <c r="L47" s="94" t="s">
        <v>1151</v>
      </c>
      <c r="M47" s="94"/>
      <c r="N47" s="100"/>
      <c r="O47" s="100"/>
      <c r="P47" s="100"/>
      <c r="Q47" s="101"/>
    </row>
    <row r="48" spans="2:17" s="102" customFormat="1" ht="15" customHeight="1" x14ac:dyDescent="0.2">
      <c r="B48" s="94" t="s">
        <v>51</v>
      </c>
      <c r="C48" s="94" t="s">
        <v>1152</v>
      </c>
      <c r="D48" s="95" t="s">
        <v>1153</v>
      </c>
      <c r="E48" s="96">
        <v>42464</v>
      </c>
      <c r="F48" s="97">
        <f t="shared" si="6"/>
        <v>42604</v>
      </c>
      <c r="G48" s="95">
        <v>5</v>
      </c>
      <c r="H48" s="95">
        <v>28</v>
      </c>
      <c r="I48" s="98">
        <f t="shared" si="7"/>
        <v>241.596</v>
      </c>
      <c r="J48" s="98">
        <v>1207.98</v>
      </c>
      <c r="K48" s="99" t="s">
        <v>1026</v>
      </c>
      <c r="L48" s="94" t="s">
        <v>1154</v>
      </c>
      <c r="M48" s="94"/>
      <c r="N48" s="100"/>
      <c r="O48" s="100"/>
      <c r="P48" s="100"/>
      <c r="Q48" s="101"/>
    </row>
    <row r="49" spans="2:17" s="102" customFormat="1" ht="15" customHeight="1" x14ac:dyDescent="0.2">
      <c r="B49" s="94" t="s">
        <v>394</v>
      </c>
      <c r="C49" s="94" t="s">
        <v>1155</v>
      </c>
      <c r="D49" s="95" t="s">
        <v>1156</v>
      </c>
      <c r="E49" s="96">
        <v>42461</v>
      </c>
      <c r="F49" s="97">
        <f t="shared" si="6"/>
        <v>42489</v>
      </c>
      <c r="G49" s="95">
        <v>1</v>
      </c>
      <c r="H49" s="95">
        <v>28</v>
      </c>
      <c r="I49" s="98">
        <f t="shared" si="7"/>
        <v>1301.3499999999999</v>
      </c>
      <c r="J49" s="98">
        <v>1301.3499999999999</v>
      </c>
      <c r="K49" s="99" t="s">
        <v>1157</v>
      </c>
      <c r="L49" s="94" t="s">
        <v>1158</v>
      </c>
      <c r="M49" s="94"/>
      <c r="N49" s="100"/>
      <c r="O49" s="100"/>
      <c r="P49" s="100"/>
      <c r="Q49" s="101"/>
    </row>
    <row r="50" spans="2:17" s="102" customFormat="1" ht="15" customHeight="1" x14ac:dyDescent="0.2">
      <c r="B50" s="94" t="s">
        <v>1159</v>
      </c>
      <c r="C50" s="94" t="s">
        <v>1160</v>
      </c>
      <c r="D50" s="95" t="s">
        <v>1161</v>
      </c>
      <c r="E50" s="96">
        <v>42461</v>
      </c>
      <c r="F50" s="97">
        <f t="shared" si="6"/>
        <v>42489</v>
      </c>
      <c r="G50" s="95">
        <v>1</v>
      </c>
      <c r="H50" s="95">
        <v>28</v>
      </c>
      <c r="I50" s="98">
        <f t="shared" si="7"/>
        <v>498.16</v>
      </c>
      <c r="J50" s="98">
        <v>498.16</v>
      </c>
      <c r="K50" s="99" t="s">
        <v>1147</v>
      </c>
      <c r="L50" s="94" t="s">
        <v>1162</v>
      </c>
      <c r="M50" s="94"/>
      <c r="N50" s="100"/>
      <c r="O50" s="100"/>
      <c r="P50" s="100"/>
      <c r="Q50" s="101"/>
    </row>
    <row r="51" spans="2:17" s="102" customFormat="1" ht="15" customHeight="1" x14ac:dyDescent="0.2">
      <c r="B51" s="94" t="s">
        <v>1163</v>
      </c>
      <c r="C51" s="94" t="s">
        <v>1164</v>
      </c>
      <c r="D51" s="95" t="s">
        <v>1165</v>
      </c>
      <c r="E51" s="96">
        <v>42481</v>
      </c>
      <c r="F51" s="97">
        <f t="shared" si="6"/>
        <v>42873</v>
      </c>
      <c r="G51" s="95">
        <v>14</v>
      </c>
      <c r="H51" s="95">
        <v>28</v>
      </c>
      <c r="I51" s="98">
        <f t="shared" si="7"/>
        <v>621.87857142857138</v>
      </c>
      <c r="J51" s="98">
        <v>8706.2999999999993</v>
      </c>
      <c r="K51" s="99" t="s">
        <v>1100</v>
      </c>
      <c r="L51" s="94" t="s">
        <v>1166</v>
      </c>
      <c r="M51" s="94"/>
      <c r="N51" s="100"/>
      <c r="O51" s="100"/>
      <c r="P51" s="100"/>
      <c r="Q51" s="101"/>
    </row>
    <row r="52" spans="2:17" s="102" customFormat="1" ht="15" customHeight="1" x14ac:dyDescent="0.2">
      <c r="B52" s="94" t="s">
        <v>544</v>
      </c>
      <c r="C52" s="94"/>
      <c r="D52" s="95" t="s">
        <v>1167</v>
      </c>
      <c r="E52" s="96">
        <v>42483</v>
      </c>
      <c r="F52" s="97">
        <f t="shared" si="6"/>
        <v>42490</v>
      </c>
      <c r="G52" s="95">
        <v>1</v>
      </c>
      <c r="H52" s="95">
        <v>7</v>
      </c>
      <c r="I52" s="98">
        <f t="shared" si="7"/>
        <v>593.49</v>
      </c>
      <c r="J52" s="98">
        <v>593.49</v>
      </c>
      <c r="K52" s="99" t="s">
        <v>1168</v>
      </c>
      <c r="L52" s="94" t="s">
        <v>1169</v>
      </c>
      <c r="M52" s="94"/>
      <c r="N52" s="100"/>
      <c r="O52" s="100"/>
      <c r="P52" s="100"/>
      <c r="Q52" s="101"/>
    </row>
    <row r="53" spans="2:17" s="102" customFormat="1" ht="15" customHeight="1" x14ac:dyDescent="0.2">
      <c r="B53" s="94" t="s">
        <v>51</v>
      </c>
      <c r="C53" s="94" t="s">
        <v>1170</v>
      </c>
      <c r="D53" s="95" t="s">
        <v>1171</v>
      </c>
      <c r="E53" s="96">
        <v>42493</v>
      </c>
      <c r="F53" s="97">
        <f t="shared" ref="F53:F83" si="8">IF(E53&lt;&gt;"",E53+(G53*H53),"")</f>
        <v>42633</v>
      </c>
      <c r="G53" s="95">
        <v>5</v>
      </c>
      <c r="H53" s="95">
        <v>28</v>
      </c>
      <c r="I53" s="98">
        <f t="shared" si="7"/>
        <v>241.596</v>
      </c>
      <c r="J53" s="98">
        <v>1207.98</v>
      </c>
      <c r="K53" s="99" t="s">
        <v>1026</v>
      </c>
      <c r="L53" s="94" t="s">
        <v>1172</v>
      </c>
      <c r="M53" s="94"/>
      <c r="N53" s="100"/>
      <c r="O53" s="100"/>
      <c r="P53" s="100"/>
      <c r="Q53" s="101"/>
    </row>
    <row r="54" spans="2:17" s="102" customFormat="1" ht="15" customHeight="1" x14ac:dyDescent="0.2">
      <c r="B54" s="94" t="s">
        <v>51</v>
      </c>
      <c r="C54" s="94" t="s">
        <v>1173</v>
      </c>
      <c r="D54" s="95" t="s">
        <v>1174</v>
      </c>
      <c r="E54" s="96">
        <v>42494</v>
      </c>
      <c r="F54" s="97">
        <f t="shared" si="8"/>
        <v>42886</v>
      </c>
      <c r="G54" s="95">
        <v>14</v>
      </c>
      <c r="H54" s="95">
        <v>28</v>
      </c>
      <c r="I54" s="98">
        <f t="shared" ref="I54:I83" si="9">IF(G54&lt;&gt;"",(J54/G54),"")</f>
        <v>218.47785714285715</v>
      </c>
      <c r="J54" s="98">
        <v>3058.69</v>
      </c>
      <c r="K54" s="99" t="s">
        <v>1086</v>
      </c>
      <c r="L54" s="94"/>
      <c r="M54" s="94"/>
      <c r="N54" s="100"/>
      <c r="O54" s="100"/>
      <c r="P54" s="100"/>
      <c r="Q54" s="101"/>
    </row>
    <row r="55" spans="2:17" s="102" customFormat="1" ht="15" customHeight="1" x14ac:dyDescent="0.2">
      <c r="B55" s="94" t="s">
        <v>51</v>
      </c>
      <c r="C55" s="94" t="s">
        <v>1175</v>
      </c>
      <c r="D55" s="95" t="s">
        <v>1176</v>
      </c>
      <c r="E55" s="96">
        <v>42495</v>
      </c>
      <c r="F55" s="97">
        <f t="shared" si="8"/>
        <v>42607</v>
      </c>
      <c r="G55" s="95">
        <v>4</v>
      </c>
      <c r="H55" s="95">
        <v>28</v>
      </c>
      <c r="I55" s="98">
        <f t="shared" si="9"/>
        <v>241.595</v>
      </c>
      <c r="J55" s="98">
        <v>966.38</v>
      </c>
      <c r="K55" s="99" t="s">
        <v>1026</v>
      </c>
      <c r="L55" s="94" t="s">
        <v>1177</v>
      </c>
      <c r="M55" s="94"/>
      <c r="N55" s="100"/>
      <c r="O55" s="100"/>
      <c r="P55" s="100"/>
      <c r="Q55" s="101"/>
    </row>
    <row r="56" spans="2:17" s="102" customFormat="1" ht="15" customHeight="1" x14ac:dyDescent="0.2">
      <c r="B56" s="94" t="s">
        <v>1178</v>
      </c>
      <c r="C56" s="94" t="s">
        <v>1179</v>
      </c>
      <c r="D56" s="95" t="s">
        <v>1180</v>
      </c>
      <c r="E56" s="96">
        <v>42506</v>
      </c>
      <c r="F56" s="97">
        <f t="shared" si="8"/>
        <v>42534</v>
      </c>
      <c r="G56" s="95">
        <v>1</v>
      </c>
      <c r="H56" s="95">
        <v>28</v>
      </c>
      <c r="I56" s="98">
        <f t="shared" si="9"/>
        <v>3145.77</v>
      </c>
      <c r="J56" s="98">
        <v>3145.77</v>
      </c>
      <c r="K56" s="99" t="s">
        <v>1181</v>
      </c>
      <c r="L56" s="94" t="s">
        <v>1182</v>
      </c>
      <c r="M56" s="94"/>
      <c r="N56" s="100"/>
      <c r="O56" s="100"/>
      <c r="P56" s="100"/>
      <c r="Q56" s="101"/>
    </row>
    <row r="57" spans="2:17" s="102" customFormat="1" ht="15" customHeight="1" x14ac:dyDescent="0.2">
      <c r="B57" s="94" t="s">
        <v>1090</v>
      </c>
      <c r="C57" s="94"/>
      <c r="D57" s="95" t="s">
        <v>1183</v>
      </c>
      <c r="E57" s="96">
        <v>42515</v>
      </c>
      <c r="F57" s="97">
        <f t="shared" si="8"/>
        <v>42711</v>
      </c>
      <c r="G57" s="95">
        <v>7</v>
      </c>
      <c r="H57" s="95">
        <v>28</v>
      </c>
      <c r="I57" s="98">
        <f t="shared" si="9"/>
        <v>580.26285714285711</v>
      </c>
      <c r="J57" s="98">
        <v>4061.84</v>
      </c>
      <c r="K57" s="99" t="s">
        <v>1092</v>
      </c>
      <c r="L57" s="94"/>
      <c r="M57" s="94"/>
      <c r="N57" s="100"/>
      <c r="O57" s="100"/>
      <c r="P57" s="100"/>
      <c r="Q57" s="101"/>
    </row>
    <row r="58" spans="2:17" s="102" customFormat="1" ht="15" customHeight="1" x14ac:dyDescent="0.2">
      <c r="B58" s="94" t="s">
        <v>1163</v>
      </c>
      <c r="C58" s="94" t="s">
        <v>1184</v>
      </c>
      <c r="D58" s="95" t="s">
        <v>1185</v>
      </c>
      <c r="E58" s="96">
        <v>42524</v>
      </c>
      <c r="F58" s="97">
        <f t="shared" si="8"/>
        <v>42860</v>
      </c>
      <c r="G58" s="95">
        <v>12</v>
      </c>
      <c r="H58" s="95">
        <v>28</v>
      </c>
      <c r="I58" s="98">
        <f t="shared" si="9"/>
        <v>619.64499999999998</v>
      </c>
      <c r="J58" s="98">
        <v>7435.74</v>
      </c>
      <c r="K58" s="99" t="s">
        <v>1100</v>
      </c>
      <c r="L58" s="94" t="s">
        <v>1186</v>
      </c>
      <c r="M58" s="94"/>
      <c r="N58" s="100"/>
      <c r="O58" s="100"/>
      <c r="P58" s="100"/>
      <c r="Q58" s="101"/>
    </row>
    <row r="59" spans="2:17" s="102" customFormat="1" ht="15" customHeight="1" x14ac:dyDescent="0.2">
      <c r="B59" s="94" t="s">
        <v>1187</v>
      </c>
      <c r="C59" s="94" t="s">
        <v>1188</v>
      </c>
      <c r="D59" s="95" t="s">
        <v>1189</v>
      </c>
      <c r="E59" s="96">
        <v>42524</v>
      </c>
      <c r="F59" s="97">
        <f t="shared" si="8"/>
        <v>42552</v>
      </c>
      <c r="G59" s="95">
        <v>1</v>
      </c>
      <c r="H59" s="95">
        <v>28</v>
      </c>
      <c r="I59" s="98">
        <f t="shared" si="9"/>
        <v>2773.23</v>
      </c>
      <c r="J59" s="98">
        <v>2773.23</v>
      </c>
      <c r="K59" s="99" t="s">
        <v>1190</v>
      </c>
      <c r="L59" s="94"/>
      <c r="M59" s="94"/>
      <c r="N59" s="100"/>
      <c r="O59" s="100"/>
      <c r="P59" s="100"/>
      <c r="Q59" s="101"/>
    </row>
    <row r="60" spans="2:17" s="102" customFormat="1" ht="15" customHeight="1" x14ac:dyDescent="0.2">
      <c r="B60" s="94" t="s">
        <v>1178</v>
      </c>
      <c r="C60" s="94" t="s">
        <v>1191</v>
      </c>
      <c r="D60" s="95" t="s">
        <v>1192</v>
      </c>
      <c r="E60" s="96">
        <v>42536</v>
      </c>
      <c r="F60" s="97">
        <f t="shared" si="8"/>
        <v>42564</v>
      </c>
      <c r="G60" s="95">
        <v>1</v>
      </c>
      <c r="H60" s="95">
        <v>28</v>
      </c>
      <c r="I60" s="98">
        <f t="shared" si="9"/>
        <v>2983.07</v>
      </c>
      <c r="J60" s="98">
        <v>2983.07</v>
      </c>
      <c r="K60" s="99" t="s">
        <v>1193</v>
      </c>
      <c r="L60" s="94"/>
      <c r="M60" s="94"/>
      <c r="N60" s="100"/>
      <c r="O60" s="100"/>
      <c r="P60" s="100"/>
      <c r="Q60" s="101"/>
    </row>
    <row r="61" spans="2:17" s="102" customFormat="1" ht="15" customHeight="1" x14ac:dyDescent="0.2">
      <c r="B61" s="94" t="s">
        <v>1194</v>
      </c>
      <c r="C61" s="94" t="s">
        <v>1195</v>
      </c>
      <c r="D61" s="95" t="s">
        <v>1196</v>
      </c>
      <c r="E61" s="96">
        <v>42536</v>
      </c>
      <c r="F61" s="97">
        <f t="shared" si="8"/>
        <v>42543</v>
      </c>
      <c r="G61" s="95">
        <v>1</v>
      </c>
      <c r="H61" s="95">
        <v>7</v>
      </c>
      <c r="I61" s="98">
        <f t="shared" si="9"/>
        <v>349.64</v>
      </c>
      <c r="J61" s="98">
        <v>349.64</v>
      </c>
      <c r="K61" s="99" t="s">
        <v>1197</v>
      </c>
      <c r="L61" s="94"/>
      <c r="M61" s="94"/>
      <c r="N61" s="100"/>
      <c r="O61" s="100"/>
      <c r="P61" s="100"/>
      <c r="Q61" s="101"/>
    </row>
    <row r="62" spans="2:17" s="102" customFormat="1" ht="15" customHeight="1" x14ac:dyDescent="0.2">
      <c r="B62" s="94" t="s">
        <v>992</v>
      </c>
      <c r="C62" s="94" t="s">
        <v>1198</v>
      </c>
      <c r="D62" s="95" t="s">
        <v>1199</v>
      </c>
      <c r="E62" s="96">
        <v>42536</v>
      </c>
      <c r="F62" s="97">
        <f t="shared" si="8"/>
        <v>42872</v>
      </c>
      <c r="G62" s="95">
        <v>12</v>
      </c>
      <c r="H62" s="95">
        <v>28</v>
      </c>
      <c r="I62" s="98">
        <f t="shared" si="9"/>
        <v>1386.9724999999999</v>
      </c>
      <c r="J62" s="98">
        <v>16643.669999999998</v>
      </c>
      <c r="K62" s="99" t="s">
        <v>1110</v>
      </c>
      <c r="L62" s="94"/>
      <c r="M62" s="94"/>
      <c r="N62" s="100"/>
      <c r="O62" s="100"/>
      <c r="P62" s="100"/>
      <c r="Q62" s="101"/>
    </row>
    <row r="63" spans="2:17" s="102" customFormat="1" ht="15" customHeight="1" x14ac:dyDescent="0.2">
      <c r="B63" s="94" t="s">
        <v>683</v>
      </c>
      <c r="C63" s="94" t="s">
        <v>1200</v>
      </c>
      <c r="D63" s="95" t="s">
        <v>1201</v>
      </c>
      <c r="E63" s="96">
        <v>42544</v>
      </c>
      <c r="F63" s="97">
        <f t="shared" si="8"/>
        <v>42880</v>
      </c>
      <c r="G63" s="95">
        <v>12</v>
      </c>
      <c r="H63" s="95">
        <v>28</v>
      </c>
      <c r="I63" s="98">
        <f t="shared" si="9"/>
        <v>343.47250000000003</v>
      </c>
      <c r="J63" s="98">
        <v>4121.67</v>
      </c>
      <c r="K63" s="99" t="s">
        <v>1100</v>
      </c>
      <c r="L63" s="94" t="s">
        <v>1202</v>
      </c>
      <c r="M63" s="94"/>
      <c r="N63" s="100"/>
      <c r="O63" s="100"/>
      <c r="P63" s="100"/>
      <c r="Q63" s="101"/>
    </row>
    <row r="64" spans="2:17" s="102" customFormat="1" ht="15" customHeight="1" x14ac:dyDescent="0.2">
      <c r="B64" s="94" t="s">
        <v>683</v>
      </c>
      <c r="C64" s="94" t="s">
        <v>1203</v>
      </c>
      <c r="D64" s="95" t="s">
        <v>1204</v>
      </c>
      <c r="E64" s="96">
        <v>42544</v>
      </c>
      <c r="F64" s="97">
        <f t="shared" si="8"/>
        <v>42880</v>
      </c>
      <c r="G64" s="95">
        <v>12</v>
      </c>
      <c r="H64" s="95">
        <v>28</v>
      </c>
      <c r="I64" s="98">
        <f t="shared" si="9"/>
        <v>364.30583333333334</v>
      </c>
      <c r="J64" s="98">
        <v>4371.67</v>
      </c>
      <c r="K64" s="99" t="s">
        <v>1100</v>
      </c>
      <c r="L64" s="94" t="s">
        <v>1205</v>
      </c>
      <c r="M64" s="94"/>
      <c r="N64" s="100"/>
      <c r="O64" s="100"/>
      <c r="P64" s="100"/>
      <c r="Q64" s="101"/>
    </row>
    <row r="65" spans="2:17" s="102" customFormat="1" ht="14.25" customHeight="1" x14ac:dyDescent="0.2">
      <c r="B65" s="94" t="s">
        <v>1206</v>
      </c>
      <c r="C65" s="94" t="s">
        <v>1207</v>
      </c>
      <c r="D65" s="95" t="s">
        <v>1208</v>
      </c>
      <c r="E65" s="96">
        <v>42544</v>
      </c>
      <c r="F65" s="97">
        <f t="shared" si="8"/>
        <v>42880</v>
      </c>
      <c r="G65" s="95">
        <v>12</v>
      </c>
      <c r="H65" s="95">
        <v>28</v>
      </c>
      <c r="I65" s="98">
        <f t="shared" si="9"/>
        <v>319.71833333333331</v>
      </c>
      <c r="J65" s="98">
        <v>3836.62</v>
      </c>
      <c r="K65" s="99" t="s">
        <v>1100</v>
      </c>
      <c r="L65" s="94" t="s">
        <v>1209</v>
      </c>
      <c r="M65" s="94"/>
      <c r="N65" s="100"/>
      <c r="O65" s="100"/>
      <c r="P65" s="100"/>
      <c r="Q65" s="101"/>
    </row>
    <row r="66" spans="2:17" s="102" customFormat="1" ht="15" customHeight="1" x14ac:dyDescent="0.2">
      <c r="B66" s="94" t="s">
        <v>1206</v>
      </c>
      <c r="C66" s="94" t="s">
        <v>1210</v>
      </c>
      <c r="D66" s="95" t="s">
        <v>1211</v>
      </c>
      <c r="E66" s="96">
        <v>42544</v>
      </c>
      <c r="F66" s="97">
        <f t="shared" si="8"/>
        <v>42880</v>
      </c>
      <c r="G66" s="95">
        <v>12</v>
      </c>
      <c r="H66" s="95">
        <v>28</v>
      </c>
      <c r="I66" s="98">
        <f t="shared" si="9"/>
        <v>330.20166666666665</v>
      </c>
      <c r="J66" s="98">
        <v>3962.42</v>
      </c>
      <c r="K66" s="99" t="s">
        <v>1100</v>
      </c>
      <c r="L66" s="94" t="s">
        <v>1212</v>
      </c>
      <c r="M66" s="94"/>
      <c r="N66" s="100"/>
      <c r="O66" s="100"/>
      <c r="P66" s="100"/>
      <c r="Q66" s="101"/>
    </row>
    <row r="67" spans="2:17" s="219" customFormat="1" ht="15" customHeight="1" x14ac:dyDescent="0.2">
      <c r="B67" s="220" t="s">
        <v>683</v>
      </c>
      <c r="C67" s="220" t="s">
        <v>1213</v>
      </c>
      <c r="D67" s="221" t="s">
        <v>1214</v>
      </c>
      <c r="E67" s="222">
        <v>42566</v>
      </c>
      <c r="F67" s="223">
        <f t="shared" ref="F67:F72" si="10">IF(E67&lt;&gt;"",E67+(G67*H67),"")</f>
        <v>42902</v>
      </c>
      <c r="G67" s="221">
        <v>12</v>
      </c>
      <c r="H67" s="221">
        <v>28</v>
      </c>
      <c r="I67" s="224">
        <f t="shared" ref="I67:I72" si="11">IF(G67&lt;&gt;"",(J67/G67),"")</f>
        <v>342.14750000000004</v>
      </c>
      <c r="J67" s="224">
        <v>4105.7700000000004</v>
      </c>
      <c r="K67" s="70" t="s">
        <v>1023</v>
      </c>
      <c r="L67" s="220"/>
      <c r="M67" s="220"/>
      <c r="N67" s="225"/>
      <c r="O67" s="225"/>
      <c r="P67" s="225"/>
      <c r="Q67" s="226"/>
    </row>
    <row r="68" spans="2:17" s="219" customFormat="1" ht="15" customHeight="1" x14ac:dyDescent="0.2">
      <c r="B68" s="220" t="s">
        <v>683</v>
      </c>
      <c r="C68" s="220" t="s">
        <v>1215</v>
      </c>
      <c r="D68" s="221" t="s">
        <v>1216</v>
      </c>
      <c r="E68" s="222">
        <v>42566</v>
      </c>
      <c r="F68" s="223">
        <f t="shared" si="10"/>
        <v>42902</v>
      </c>
      <c r="G68" s="221">
        <v>12</v>
      </c>
      <c r="H68" s="221">
        <v>28</v>
      </c>
      <c r="I68" s="224">
        <f t="shared" si="11"/>
        <v>352.14750000000004</v>
      </c>
      <c r="J68" s="224">
        <v>4225.7700000000004</v>
      </c>
      <c r="K68" s="70" t="s">
        <v>1023</v>
      </c>
      <c r="L68" s="220"/>
      <c r="M68" s="220"/>
      <c r="N68" s="225"/>
      <c r="O68" s="225"/>
      <c r="P68" s="225"/>
      <c r="Q68" s="226"/>
    </row>
    <row r="69" spans="2:17" s="102" customFormat="1" ht="15" customHeight="1" x14ac:dyDescent="0.2">
      <c r="B69" s="94" t="s">
        <v>1217</v>
      </c>
      <c r="C69" s="94" t="s">
        <v>1218</v>
      </c>
      <c r="D69" s="95" t="s">
        <v>1219</v>
      </c>
      <c r="E69" s="96">
        <v>42570</v>
      </c>
      <c r="F69" s="97">
        <f t="shared" si="10"/>
        <v>42598</v>
      </c>
      <c r="G69" s="95">
        <v>1</v>
      </c>
      <c r="H69" s="95">
        <v>28</v>
      </c>
      <c r="I69" s="98">
        <f t="shared" si="11"/>
        <v>1267.5</v>
      </c>
      <c r="J69" s="98">
        <v>1267.5</v>
      </c>
      <c r="K69" s="99" t="s">
        <v>1220</v>
      </c>
      <c r="L69" s="94"/>
      <c r="M69" s="94"/>
      <c r="N69" s="100"/>
      <c r="O69" s="100"/>
      <c r="P69" s="100"/>
      <c r="Q69" s="101"/>
    </row>
    <row r="70" spans="2:17" s="219" customFormat="1" ht="15" customHeight="1" x14ac:dyDescent="0.2">
      <c r="B70" s="220" t="s">
        <v>462</v>
      </c>
      <c r="C70" s="220" t="s">
        <v>1221</v>
      </c>
      <c r="D70" s="221" t="s">
        <v>1222</v>
      </c>
      <c r="E70" s="222">
        <v>42586</v>
      </c>
      <c r="F70" s="223">
        <f t="shared" si="10"/>
        <v>42894</v>
      </c>
      <c r="G70" s="221">
        <v>11</v>
      </c>
      <c r="H70" s="221">
        <v>28</v>
      </c>
      <c r="I70" s="224">
        <f t="shared" si="11"/>
        <v>248.14909090909089</v>
      </c>
      <c r="J70" s="224">
        <v>2729.64</v>
      </c>
      <c r="K70" s="70" t="s">
        <v>1023</v>
      </c>
      <c r="L70" s="220"/>
      <c r="M70" s="220"/>
      <c r="N70" s="225"/>
      <c r="O70" s="225"/>
      <c r="P70" s="225"/>
      <c r="Q70" s="226"/>
    </row>
    <row r="71" spans="2:17" s="102" customFormat="1" ht="15" customHeight="1" x14ac:dyDescent="0.2">
      <c r="B71" s="94" t="s">
        <v>462</v>
      </c>
      <c r="C71" s="94" t="s">
        <v>1223</v>
      </c>
      <c r="D71" s="95" t="s">
        <v>1224</v>
      </c>
      <c r="E71" s="96">
        <v>42599</v>
      </c>
      <c r="F71" s="97">
        <f t="shared" si="10"/>
        <v>42869</v>
      </c>
      <c r="G71" s="95">
        <v>9</v>
      </c>
      <c r="H71" s="95">
        <v>30</v>
      </c>
      <c r="I71" s="98">
        <f t="shared" si="11"/>
        <v>287.3388888888889</v>
      </c>
      <c r="J71" s="98">
        <v>2586.0500000000002</v>
      </c>
      <c r="K71" s="99" t="s">
        <v>1100</v>
      </c>
      <c r="L71" s="94" t="s">
        <v>1225</v>
      </c>
      <c r="M71" s="94"/>
      <c r="N71" s="100"/>
      <c r="O71" s="100"/>
      <c r="P71" s="100"/>
      <c r="Q71" s="101"/>
    </row>
    <row r="72" spans="2:17" s="219" customFormat="1" ht="15" customHeight="1" x14ac:dyDescent="0.2">
      <c r="B72" s="220" t="s">
        <v>1226</v>
      </c>
      <c r="C72" s="220"/>
      <c r="D72" s="221" t="s">
        <v>1227</v>
      </c>
      <c r="E72" s="222">
        <v>42614</v>
      </c>
      <c r="F72" s="223">
        <f t="shared" si="10"/>
        <v>42894</v>
      </c>
      <c r="G72" s="221">
        <v>10</v>
      </c>
      <c r="H72" s="221">
        <v>28</v>
      </c>
      <c r="I72" s="224">
        <f t="shared" si="11"/>
        <v>446.95</v>
      </c>
      <c r="J72" s="224">
        <v>4469.5</v>
      </c>
      <c r="K72" s="70" t="s">
        <v>1023</v>
      </c>
      <c r="L72" s="220"/>
      <c r="M72" s="220"/>
      <c r="N72" s="225"/>
      <c r="O72" s="225"/>
      <c r="P72" s="225"/>
      <c r="Q72" s="226"/>
    </row>
    <row r="73" spans="2:17" s="102" customFormat="1" ht="15" customHeight="1" x14ac:dyDescent="0.2">
      <c r="B73" s="94" t="s">
        <v>117</v>
      </c>
      <c r="C73" s="94" t="s">
        <v>1228</v>
      </c>
      <c r="D73" s="95" t="s">
        <v>1229</v>
      </c>
      <c r="E73" s="96">
        <v>42640</v>
      </c>
      <c r="F73" s="97">
        <f>IF(E73&lt;&gt;"",E73+(G73*H73),"")</f>
        <v>42668</v>
      </c>
      <c r="G73" s="95">
        <v>1</v>
      </c>
      <c r="H73" s="95">
        <v>28</v>
      </c>
      <c r="I73" s="98">
        <f>IF(G73&lt;&gt;"",(J73/G73),"")</f>
        <v>649.02</v>
      </c>
      <c r="J73" s="98">
        <v>649.02</v>
      </c>
      <c r="K73" s="99" t="s">
        <v>1230</v>
      </c>
      <c r="L73" s="94"/>
      <c r="M73" s="94"/>
      <c r="N73" s="100"/>
      <c r="O73" s="100"/>
      <c r="P73" s="100"/>
      <c r="Q73" s="101"/>
    </row>
    <row r="74" spans="2:17" s="102" customFormat="1" ht="15" customHeight="1" x14ac:dyDescent="0.2">
      <c r="B74" s="94" t="s">
        <v>373</v>
      </c>
      <c r="C74" s="94" t="s">
        <v>1231</v>
      </c>
      <c r="D74" s="95" t="s">
        <v>1232</v>
      </c>
      <c r="E74" s="96">
        <v>42706</v>
      </c>
      <c r="F74" s="97">
        <f>IF(E74&lt;&gt;"",E74+(G74*H74),"")</f>
        <v>42860</v>
      </c>
      <c r="G74" s="95">
        <v>22</v>
      </c>
      <c r="H74" s="95">
        <v>7</v>
      </c>
      <c r="I74" s="98">
        <f>IF(G74&lt;&gt;"",(J74/G74),"")</f>
        <v>64.790454545454551</v>
      </c>
      <c r="J74" s="98">
        <v>1425.39</v>
      </c>
      <c r="K74" s="99" t="s">
        <v>1233</v>
      </c>
      <c r="L74" s="94"/>
      <c r="M74" s="94"/>
      <c r="N74" s="100"/>
      <c r="O74" s="100"/>
      <c r="P74" s="100"/>
      <c r="Q74" s="101"/>
    </row>
    <row r="75" spans="2:17" s="102" customFormat="1" ht="15" customHeight="1" x14ac:dyDescent="0.2">
      <c r="B75" s="94" t="s">
        <v>87</v>
      </c>
      <c r="C75" s="94" t="s">
        <v>1234</v>
      </c>
      <c r="D75" s="95" t="s">
        <v>1235</v>
      </c>
      <c r="E75" s="96">
        <v>42779</v>
      </c>
      <c r="F75" s="97">
        <f>IF(E75&lt;&gt;"",E75+(G75*H75),"")</f>
        <v>42839</v>
      </c>
      <c r="G75" s="95">
        <v>2</v>
      </c>
      <c r="H75" s="95">
        <v>30</v>
      </c>
      <c r="I75" s="98">
        <f>IF(G75&lt;&gt;"",(J75/G75),"")</f>
        <v>1297.5</v>
      </c>
      <c r="J75" s="98">
        <v>2595</v>
      </c>
      <c r="K75" s="99" t="s">
        <v>1236</v>
      </c>
      <c r="L75" s="94" t="s">
        <v>1237</v>
      </c>
      <c r="M75" s="94"/>
      <c r="N75" s="100"/>
      <c r="O75" s="100"/>
      <c r="P75" s="100"/>
      <c r="Q75" s="101"/>
    </row>
    <row r="76" spans="2:17" s="102" customFormat="1" ht="15" customHeight="1" x14ac:dyDescent="0.2">
      <c r="B76" s="94" t="s">
        <v>394</v>
      </c>
      <c r="C76" s="94" t="s">
        <v>1238</v>
      </c>
      <c r="D76" s="95" t="s">
        <v>1239</v>
      </c>
      <c r="E76" s="96">
        <v>42779</v>
      </c>
      <c r="F76" s="97">
        <f>IF(E76&lt;&gt;"",E76+(G76*H76),"")</f>
        <v>42839</v>
      </c>
      <c r="G76" s="95">
        <v>2</v>
      </c>
      <c r="H76" s="95">
        <v>30</v>
      </c>
      <c r="I76" s="98">
        <f>IF(G76&lt;&gt;"",(J76/G76),"")</f>
        <v>1223.8</v>
      </c>
      <c r="J76" s="98">
        <v>2447.6</v>
      </c>
      <c r="K76" s="99" t="s">
        <v>1236</v>
      </c>
      <c r="L76" s="94" t="s">
        <v>1240</v>
      </c>
      <c r="M76" s="94"/>
      <c r="N76" s="100"/>
      <c r="O76" s="100"/>
      <c r="P76" s="100"/>
      <c r="Q76" s="101"/>
    </row>
    <row r="77" spans="2:17" s="102" customFormat="1" ht="15" customHeight="1" x14ac:dyDescent="0.2">
      <c r="B77" s="94" t="s">
        <v>1241</v>
      </c>
      <c r="C77" s="94" t="s">
        <v>1242</v>
      </c>
      <c r="D77" s="95" t="s">
        <v>1243</v>
      </c>
      <c r="E77" s="96">
        <v>42514</v>
      </c>
      <c r="F77" s="97">
        <f t="shared" si="8"/>
        <v>42710</v>
      </c>
      <c r="G77" s="95">
        <v>7</v>
      </c>
      <c r="H77" s="95">
        <v>28</v>
      </c>
      <c r="I77" s="98">
        <f t="shared" si="9"/>
        <v>1444.8357142857144</v>
      </c>
      <c r="J77" s="98">
        <v>10113.85</v>
      </c>
      <c r="K77" s="99" t="s">
        <v>1127</v>
      </c>
      <c r="L77" s="94"/>
      <c r="M77" s="94"/>
      <c r="N77" s="100"/>
      <c r="O77" s="100"/>
      <c r="P77" s="100"/>
      <c r="Q77" s="101"/>
    </row>
    <row r="78" spans="2:17" s="219" customFormat="1" ht="15" customHeight="1" x14ac:dyDescent="0.2">
      <c r="B78" s="220" t="s">
        <v>1241</v>
      </c>
      <c r="C78" s="220" t="s">
        <v>1244</v>
      </c>
      <c r="D78" s="221" t="s">
        <v>1245</v>
      </c>
      <c r="E78" s="222">
        <v>42514</v>
      </c>
      <c r="F78" s="223">
        <f t="shared" si="8"/>
        <v>42906</v>
      </c>
      <c r="G78" s="221">
        <v>14</v>
      </c>
      <c r="H78" s="221">
        <v>28</v>
      </c>
      <c r="I78" s="224">
        <f t="shared" si="9"/>
        <v>798.14</v>
      </c>
      <c r="J78" s="224">
        <v>11173.96</v>
      </c>
      <c r="K78" s="70" t="s">
        <v>1023</v>
      </c>
      <c r="L78" s="220"/>
      <c r="M78" s="220"/>
      <c r="N78" s="225"/>
      <c r="O78" s="225"/>
      <c r="P78" s="225"/>
      <c r="Q78" s="226"/>
    </row>
    <row r="79" spans="2:17" s="102" customFormat="1" ht="15" customHeight="1" x14ac:dyDescent="0.2">
      <c r="B79" s="94" t="s">
        <v>683</v>
      </c>
      <c r="C79" s="94" t="s">
        <v>1246</v>
      </c>
      <c r="D79" s="95" t="s">
        <v>1247</v>
      </c>
      <c r="E79" s="96">
        <v>42706</v>
      </c>
      <c r="F79" s="97">
        <f>IF(E79&lt;&gt;"",E79+(G79*H79),"")</f>
        <v>42874</v>
      </c>
      <c r="G79" s="95">
        <v>6</v>
      </c>
      <c r="H79" s="95">
        <v>28</v>
      </c>
      <c r="I79" s="98">
        <f>IF(G79&lt;&gt;"",(J79/G79),"")</f>
        <v>85.654999999999987</v>
      </c>
      <c r="J79" s="98">
        <v>513.92999999999995</v>
      </c>
      <c r="K79" s="99" t="s">
        <v>1100</v>
      </c>
      <c r="L79" s="94" t="s">
        <v>1248</v>
      </c>
      <c r="M79" s="94"/>
      <c r="N79" s="100"/>
      <c r="O79" s="100"/>
      <c r="P79" s="100"/>
      <c r="Q79" s="101"/>
    </row>
    <row r="80" spans="2:17" s="102" customFormat="1" ht="15" customHeight="1" x14ac:dyDescent="0.2">
      <c r="B80" s="94" t="s">
        <v>51</v>
      </c>
      <c r="C80" s="94" t="s">
        <v>1249</v>
      </c>
      <c r="D80" s="95" t="s">
        <v>1250</v>
      </c>
      <c r="E80" s="96">
        <v>42577</v>
      </c>
      <c r="F80" s="97">
        <f>IF(E80&lt;&gt;"",E80+(G80*H80),"")</f>
        <v>42727</v>
      </c>
      <c r="G80" s="95">
        <v>5</v>
      </c>
      <c r="H80" s="95">
        <v>30</v>
      </c>
      <c r="I80" s="98">
        <f>IF(G80&lt;&gt;"",(J80/G80),"")</f>
        <v>237.8</v>
      </c>
      <c r="J80" s="98">
        <v>1189</v>
      </c>
      <c r="K80" s="99" t="s">
        <v>1086</v>
      </c>
      <c r="L80" s="94"/>
      <c r="M80" s="94"/>
      <c r="N80" s="100"/>
      <c r="O80" s="100"/>
      <c r="P80" s="100"/>
      <c r="Q80" s="101"/>
    </row>
    <row r="81" spans="1:17" s="102" customFormat="1" ht="15" customHeight="1" x14ac:dyDescent="0.2">
      <c r="A81" s="57"/>
      <c r="B81" s="242"/>
      <c r="C81" s="242"/>
      <c r="D81" s="243"/>
      <c r="E81" s="244"/>
      <c r="F81" s="245" t="str">
        <f>IF(E81&lt;&gt;"",E81+(G81*H81),"")</f>
        <v/>
      </c>
      <c r="G81" s="243"/>
      <c r="H81" s="243"/>
      <c r="I81" s="246" t="str">
        <f>IF(G81&lt;&gt;"",(J81/G81),"")</f>
        <v/>
      </c>
      <c r="J81" s="246"/>
      <c r="K81" s="247"/>
      <c r="L81" s="242"/>
      <c r="M81" s="242"/>
      <c r="N81" s="248"/>
      <c r="O81" s="248"/>
      <c r="P81" s="248"/>
      <c r="Q81" s="249"/>
    </row>
    <row r="82" spans="1:17" s="102" customFormat="1" ht="15" customHeight="1" x14ac:dyDescent="0.2">
      <c r="A82" s="57"/>
      <c r="B82" s="242"/>
      <c r="C82" s="242"/>
      <c r="D82" s="243"/>
      <c r="E82" s="244"/>
      <c r="F82" s="245" t="str">
        <f t="shared" si="8"/>
        <v/>
      </c>
      <c r="G82" s="243"/>
      <c r="H82" s="243"/>
      <c r="I82" s="246" t="str">
        <f t="shared" si="9"/>
        <v/>
      </c>
      <c r="J82" s="246"/>
      <c r="K82" s="247"/>
      <c r="L82" s="242"/>
      <c r="M82" s="242"/>
      <c r="N82" s="248"/>
      <c r="O82" s="248"/>
      <c r="P82" s="248"/>
      <c r="Q82" s="249"/>
    </row>
    <row r="83" spans="1:17" x14ac:dyDescent="0.2">
      <c r="B83" s="250"/>
      <c r="C83" s="251"/>
      <c r="D83" s="252"/>
      <c r="E83" s="253"/>
      <c r="F83" s="103" t="str">
        <f t="shared" si="8"/>
        <v/>
      </c>
      <c r="G83" s="252"/>
      <c r="H83" s="252"/>
      <c r="I83" s="104" t="str">
        <f t="shared" si="9"/>
        <v/>
      </c>
      <c r="J83" s="104"/>
      <c r="K83" s="254"/>
      <c r="L83" s="251"/>
      <c r="M83" s="251"/>
      <c r="N83" s="255"/>
      <c r="O83" s="255"/>
      <c r="P83" s="255"/>
      <c r="Q83" s="256"/>
    </row>
    <row r="84" spans="1:17" ht="13.5" thickBot="1" x14ac:dyDescent="0.25">
      <c r="I84" s="108" t="s">
        <v>8</v>
      </c>
      <c r="J84" s="109">
        <f>SUM(J3:J83)</f>
        <v>382772.16999999993</v>
      </c>
    </row>
  </sheetData>
  <dataValidations count="1">
    <dataValidation type="list" allowBlank="1" showInputMessage="1" showErrorMessage="1" sqref="H3:H83" xr:uid="{00000000-0002-0000-1A00-000000000000}">
      <formula1>"1, 7, 28, 30"</formula1>
    </dataValidation>
  </dataValidations>
  <printOptions horizontalCentered="1"/>
  <pageMargins left="0.5" right="0.5" top="0.75" bottom="0.75" header="0.5" footer="0.5"/>
  <pageSetup scale="45" fitToHeight="0" orientation="landscape" horizontalDpi="1200" verticalDpi="1200" r:id="rId1"/>
  <headerFooter alignWithMargins="0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B2:Q31"/>
  <sheetViews>
    <sheetView workbookViewId="0">
      <selection activeCell="B61" sqref="B6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1251</v>
      </c>
      <c r="C3" s="59" t="s">
        <v>1252</v>
      </c>
      <c r="D3" s="60" t="s">
        <v>1253</v>
      </c>
      <c r="E3" s="13">
        <v>42632</v>
      </c>
      <c r="F3" s="14">
        <f t="shared" ref="F3:F30" si="0">IF(E3&lt;&gt;"",E3+(G3*H3),"")</f>
        <v>42800</v>
      </c>
      <c r="G3" s="12">
        <v>6</v>
      </c>
      <c r="H3" s="12">
        <v>28</v>
      </c>
      <c r="I3" s="61">
        <f t="shared" ref="I3:I30" si="1">IF(G3&lt;&gt;"",(J3/G3),"")</f>
        <v>680.81000000000006</v>
      </c>
      <c r="J3" s="61">
        <v>4084.86</v>
      </c>
      <c r="K3" s="62" t="s">
        <v>1127</v>
      </c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1251</v>
      </c>
      <c r="C4" s="59" t="s">
        <v>1254</v>
      </c>
      <c r="D4" s="60" t="s">
        <v>1255</v>
      </c>
      <c r="E4" s="13">
        <v>42632</v>
      </c>
      <c r="F4" s="14">
        <f>IF(E4&lt;&gt;"",E4+(G4*H4),"")</f>
        <v>42800</v>
      </c>
      <c r="G4" s="12">
        <v>6</v>
      </c>
      <c r="H4" s="12">
        <v>28</v>
      </c>
      <c r="I4" s="61">
        <f>IF(G4&lt;&gt;"",(J4/G4),"")</f>
        <v>363.62166666666667</v>
      </c>
      <c r="J4" s="61">
        <v>2181.73</v>
      </c>
      <c r="K4" s="62" t="s">
        <v>1127</v>
      </c>
      <c r="L4" s="59"/>
      <c r="M4" s="59"/>
      <c r="N4" s="63"/>
      <c r="O4" s="63"/>
      <c r="P4" s="63"/>
      <c r="Q4" s="64"/>
    </row>
    <row r="5" spans="2:17" ht="15" customHeight="1" x14ac:dyDescent="0.2">
      <c r="B5" s="66" t="s">
        <v>163</v>
      </c>
      <c r="C5" s="67" t="s">
        <v>1256</v>
      </c>
      <c r="D5" s="68" t="s">
        <v>1257</v>
      </c>
      <c r="E5" s="22">
        <v>42653</v>
      </c>
      <c r="F5" s="23">
        <f t="shared" si="0"/>
        <v>42893</v>
      </c>
      <c r="G5" s="24">
        <v>8</v>
      </c>
      <c r="H5" s="24">
        <v>30</v>
      </c>
      <c r="I5" s="69">
        <f t="shared" si="1"/>
        <v>1510.6</v>
      </c>
      <c r="J5" s="69">
        <v>12084.8</v>
      </c>
      <c r="K5" s="70" t="s">
        <v>1023</v>
      </c>
      <c r="L5" s="67"/>
      <c r="M5" s="41"/>
      <c r="N5" s="48"/>
      <c r="O5" s="48"/>
      <c r="P5" s="48"/>
      <c r="Q5" s="49"/>
    </row>
    <row r="6" spans="2:17" ht="15" customHeight="1" x14ac:dyDescent="0.2">
      <c r="B6" s="66" t="s">
        <v>163</v>
      </c>
      <c r="C6" s="67" t="s">
        <v>1258</v>
      </c>
      <c r="D6" s="68" t="s">
        <v>1259</v>
      </c>
      <c r="E6" s="22">
        <v>42653</v>
      </c>
      <c r="F6" s="23">
        <f>IF(E6&lt;&gt;"",E6+(G6*H6),"")</f>
        <v>42893</v>
      </c>
      <c r="G6" s="24">
        <v>8</v>
      </c>
      <c r="H6" s="24">
        <v>30</v>
      </c>
      <c r="I6" s="69">
        <f t="shared" si="1"/>
        <v>1458.91</v>
      </c>
      <c r="J6" s="69">
        <v>11671.28</v>
      </c>
      <c r="K6" s="70" t="s">
        <v>1023</v>
      </c>
      <c r="L6" s="67"/>
      <c r="M6" s="41"/>
      <c r="N6" s="48"/>
      <c r="O6" s="48"/>
      <c r="P6" s="48"/>
      <c r="Q6" s="49"/>
    </row>
    <row r="7" spans="2:17" s="65" customFormat="1" ht="15" customHeight="1" x14ac:dyDescent="0.2">
      <c r="B7" s="58" t="s">
        <v>1260</v>
      </c>
      <c r="C7" s="59" t="s">
        <v>1098</v>
      </c>
      <c r="D7" s="60" t="s">
        <v>1261</v>
      </c>
      <c r="E7" s="13">
        <v>42664</v>
      </c>
      <c r="F7" s="14">
        <f t="shared" si="0"/>
        <v>42804</v>
      </c>
      <c r="G7" s="12">
        <v>5</v>
      </c>
      <c r="H7" s="12">
        <v>28</v>
      </c>
      <c r="I7" s="61">
        <f t="shared" si="1"/>
        <v>176.12</v>
      </c>
      <c r="J7" s="61">
        <v>880.6</v>
      </c>
      <c r="K7" s="62" t="s">
        <v>1127</v>
      </c>
      <c r="L7" s="59"/>
      <c r="M7" s="59"/>
      <c r="N7" s="63"/>
      <c r="O7" s="63"/>
      <c r="P7" s="63"/>
      <c r="Q7" s="64"/>
    </row>
    <row r="8" spans="2:17" s="65" customFormat="1" ht="15" customHeight="1" x14ac:dyDescent="0.2">
      <c r="B8" s="58" t="s">
        <v>1260</v>
      </c>
      <c r="C8" s="59" t="s">
        <v>1262</v>
      </c>
      <c r="D8" s="60" t="s">
        <v>1263</v>
      </c>
      <c r="E8" s="13">
        <v>42664</v>
      </c>
      <c r="F8" s="14">
        <f>IF(E8&lt;&gt;"",E8+(G8*H8),"")</f>
        <v>42804</v>
      </c>
      <c r="G8" s="12">
        <v>5</v>
      </c>
      <c r="H8" s="12">
        <v>28</v>
      </c>
      <c r="I8" s="61">
        <f t="shared" si="1"/>
        <v>176.12</v>
      </c>
      <c r="J8" s="61">
        <v>880.6</v>
      </c>
      <c r="K8" s="62" t="s">
        <v>1127</v>
      </c>
      <c r="L8" s="59"/>
      <c r="M8" s="59"/>
      <c r="N8" s="63"/>
      <c r="O8" s="63"/>
      <c r="P8" s="63"/>
      <c r="Q8" s="64"/>
    </row>
    <row r="9" spans="2:17" s="65" customFormat="1" ht="15" customHeight="1" x14ac:dyDescent="0.2">
      <c r="B9" s="58" t="s">
        <v>1260</v>
      </c>
      <c r="C9" s="59" t="s">
        <v>1264</v>
      </c>
      <c r="D9" s="60" t="s">
        <v>1265</v>
      </c>
      <c r="E9" s="13">
        <v>42664</v>
      </c>
      <c r="F9" s="14">
        <f>IF(E9&lt;&gt;"",E9+(G9*H9),"")</f>
        <v>42804</v>
      </c>
      <c r="G9" s="12">
        <v>5</v>
      </c>
      <c r="H9" s="12">
        <v>28</v>
      </c>
      <c r="I9" s="61">
        <f t="shared" si="1"/>
        <v>200.12</v>
      </c>
      <c r="J9" s="61">
        <v>1000.6</v>
      </c>
      <c r="K9" s="62" t="s">
        <v>1127</v>
      </c>
      <c r="L9" s="59"/>
      <c r="M9" s="59"/>
      <c r="N9" s="63"/>
      <c r="O9" s="63"/>
      <c r="P9" s="63"/>
      <c r="Q9" s="64"/>
    </row>
    <row r="10" spans="2:17" ht="15" customHeight="1" x14ac:dyDescent="0.2">
      <c r="B10" s="66" t="s">
        <v>1266</v>
      </c>
      <c r="C10" s="67" t="s">
        <v>1267</v>
      </c>
      <c r="D10" s="68" t="s">
        <v>1268</v>
      </c>
      <c r="E10" s="22">
        <v>42664</v>
      </c>
      <c r="F10" s="23">
        <f t="shared" si="0"/>
        <v>42888</v>
      </c>
      <c r="G10" s="24">
        <v>8</v>
      </c>
      <c r="H10" s="24">
        <v>28</v>
      </c>
      <c r="I10" s="69">
        <f t="shared" si="1"/>
        <v>1092.7925</v>
      </c>
      <c r="J10" s="69">
        <v>8742.34</v>
      </c>
      <c r="K10" s="70" t="s">
        <v>1023</v>
      </c>
      <c r="L10" s="67"/>
      <c r="M10" s="41"/>
      <c r="N10" s="48"/>
      <c r="O10" s="48"/>
      <c r="P10" s="48"/>
      <c r="Q10" s="49"/>
    </row>
    <row r="11" spans="2:17" s="65" customFormat="1" ht="15" customHeight="1" x14ac:dyDescent="0.2">
      <c r="B11" s="58" t="s">
        <v>1104</v>
      </c>
      <c r="C11" s="59" t="s">
        <v>1269</v>
      </c>
      <c r="D11" s="60" t="s">
        <v>1270</v>
      </c>
      <c r="E11" s="13">
        <v>42675</v>
      </c>
      <c r="F11" s="14">
        <f t="shared" si="0"/>
        <v>42871</v>
      </c>
      <c r="G11" s="12">
        <v>7</v>
      </c>
      <c r="H11" s="12">
        <v>28</v>
      </c>
      <c r="I11" s="61">
        <f t="shared" si="1"/>
        <v>1992.6514285714286</v>
      </c>
      <c r="J11" s="61">
        <v>13948.56</v>
      </c>
      <c r="K11" s="62" t="s">
        <v>1271</v>
      </c>
      <c r="L11" s="59"/>
      <c r="M11" s="59"/>
      <c r="N11" s="63"/>
      <c r="O11" s="63"/>
      <c r="P11" s="63"/>
      <c r="Q11" s="64"/>
    </row>
    <row r="12" spans="2:17" ht="15" customHeight="1" x14ac:dyDescent="0.2">
      <c r="B12" s="66" t="s">
        <v>1272</v>
      </c>
      <c r="C12" s="67" t="s">
        <v>1273</v>
      </c>
      <c r="D12" s="68" t="s">
        <v>1274</v>
      </c>
      <c r="E12" s="22">
        <v>42723</v>
      </c>
      <c r="F12" s="23">
        <f t="shared" si="0"/>
        <v>42903</v>
      </c>
      <c r="G12" s="24">
        <v>6</v>
      </c>
      <c r="H12" s="24">
        <v>30</v>
      </c>
      <c r="I12" s="69">
        <f t="shared" si="1"/>
        <v>3103.9866666666662</v>
      </c>
      <c r="J12" s="69">
        <v>18623.919999999998</v>
      </c>
      <c r="K12" s="70" t="s">
        <v>1023</v>
      </c>
      <c r="L12" s="67"/>
      <c r="M12" s="41"/>
      <c r="N12" s="48"/>
      <c r="O12" s="48"/>
      <c r="P12" s="48"/>
      <c r="Q12" s="49"/>
    </row>
    <row r="13" spans="2:17" s="65" customFormat="1" ht="15" customHeight="1" x14ac:dyDescent="0.2">
      <c r="B13" s="58" t="s">
        <v>1275</v>
      </c>
      <c r="C13" s="59"/>
      <c r="D13" s="60" t="s">
        <v>1276</v>
      </c>
      <c r="E13" s="13">
        <v>42724</v>
      </c>
      <c r="F13" s="14">
        <f t="shared" si="0"/>
        <v>42780</v>
      </c>
      <c r="G13" s="12">
        <v>2</v>
      </c>
      <c r="H13" s="12">
        <v>28</v>
      </c>
      <c r="I13" s="61">
        <f t="shared" si="1"/>
        <v>1500</v>
      </c>
      <c r="J13" s="61">
        <v>3000</v>
      </c>
      <c r="K13" s="62" t="s">
        <v>1277</v>
      </c>
      <c r="L13" s="59"/>
      <c r="M13" s="59"/>
      <c r="N13" s="63"/>
      <c r="O13" s="63"/>
      <c r="P13" s="63"/>
      <c r="Q13" s="64"/>
    </row>
    <row r="14" spans="2:17" s="65" customFormat="1" ht="15" customHeight="1" x14ac:dyDescent="0.2">
      <c r="B14" s="58" t="s">
        <v>1251</v>
      </c>
      <c r="C14" s="59" t="s">
        <v>1278</v>
      </c>
      <c r="D14" s="60" t="s">
        <v>1279</v>
      </c>
      <c r="E14" s="13">
        <v>42737</v>
      </c>
      <c r="F14" s="14">
        <f t="shared" si="0"/>
        <v>42793</v>
      </c>
      <c r="G14" s="12">
        <v>2</v>
      </c>
      <c r="H14" s="12">
        <v>28</v>
      </c>
      <c r="I14" s="61">
        <f t="shared" si="1"/>
        <v>744.98</v>
      </c>
      <c r="J14" s="61">
        <v>1489.96</v>
      </c>
      <c r="K14" s="62" t="s">
        <v>1127</v>
      </c>
      <c r="L14" s="59"/>
      <c r="M14" s="59"/>
      <c r="N14" s="63"/>
      <c r="O14" s="63"/>
      <c r="P14" s="63"/>
      <c r="Q14" s="64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78589.25</v>
      </c>
    </row>
  </sheetData>
  <dataValidations count="1">
    <dataValidation type="list" allowBlank="1" showInputMessage="1" showErrorMessage="1" sqref="H3:H30" xr:uid="{00000000-0002-0000-1B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4">
    <pageSetUpPr fitToPage="1"/>
  </sheetPr>
  <dimension ref="B2:Q31"/>
  <sheetViews>
    <sheetView workbookViewId="0">
      <selection activeCell="B61" sqref="B6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169</v>
      </c>
      <c r="C3" s="59" t="s">
        <v>296</v>
      </c>
      <c r="D3" s="60" t="s">
        <v>1280</v>
      </c>
      <c r="E3" s="13">
        <v>42255</v>
      </c>
      <c r="F3" s="14">
        <f t="shared" ref="F3:F30" si="0">IF(E3&lt;&gt;"",E3+(G3*H3),"")</f>
        <v>42311</v>
      </c>
      <c r="G3" s="12">
        <v>2</v>
      </c>
      <c r="H3" s="12">
        <v>28</v>
      </c>
      <c r="I3" s="61">
        <f t="shared" ref="I3:I30" si="1">IF(G3&lt;&gt;"",(J3/G3),"")</f>
        <v>1314.4</v>
      </c>
      <c r="J3" s="61">
        <v>2628.8</v>
      </c>
      <c r="K3" s="62" t="s">
        <v>1281</v>
      </c>
      <c r="L3" s="59" t="s">
        <v>1282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169</v>
      </c>
      <c r="C4" s="59" t="s">
        <v>1283</v>
      </c>
      <c r="D4" s="60" t="s">
        <v>1284</v>
      </c>
      <c r="E4" s="13">
        <v>42255</v>
      </c>
      <c r="F4" s="14">
        <f>IF(E4&lt;&gt;"",E4+(G4*H4),"")</f>
        <v>42311</v>
      </c>
      <c r="G4" s="12">
        <v>2</v>
      </c>
      <c r="H4" s="12">
        <v>28</v>
      </c>
      <c r="I4" s="61">
        <f t="shared" si="1"/>
        <v>1208.4000000000001</v>
      </c>
      <c r="J4" s="61">
        <v>2416.8000000000002</v>
      </c>
      <c r="K4" s="62" t="s">
        <v>1281</v>
      </c>
      <c r="L4" s="59" t="s">
        <v>1285</v>
      </c>
      <c r="M4" s="59"/>
      <c r="N4" s="63"/>
      <c r="O4" s="63"/>
      <c r="P4" s="63"/>
      <c r="Q4" s="64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/>
      <c r="G7" s="45"/>
      <c r="H7" s="45"/>
      <c r="I7" s="46"/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/>
      <c r="G8" s="45"/>
      <c r="H8" s="45"/>
      <c r="I8" s="46"/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/>
      <c r="G9" s="45"/>
      <c r="H9" s="45"/>
      <c r="I9" s="46"/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/>
      <c r="G10" s="45"/>
      <c r="H10" s="45"/>
      <c r="I10" s="46"/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/>
      <c r="G11" s="45"/>
      <c r="H11" s="45"/>
      <c r="I11" s="46"/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/>
      <c r="G12" s="45"/>
      <c r="H12" s="45"/>
      <c r="I12" s="46"/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/>
      <c r="G13" s="45"/>
      <c r="H13" s="45"/>
      <c r="I13" s="46"/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/>
      <c r="G14" s="45"/>
      <c r="H14" s="45"/>
      <c r="I14" s="46"/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/>
      <c r="G15" s="45"/>
      <c r="H15" s="45"/>
      <c r="I15" s="46"/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/>
      <c r="G16" s="45"/>
      <c r="H16" s="45"/>
      <c r="I16" s="46"/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5045.6000000000004</v>
      </c>
    </row>
  </sheetData>
  <sheetProtection password="C739" sheet="1"/>
  <dataValidations count="1">
    <dataValidation type="list" allowBlank="1" showInputMessage="1" showErrorMessage="1" sqref="H3:H30" xr:uid="{00000000-0002-0000-1C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5">
    <pageSetUpPr fitToPage="1"/>
  </sheetPr>
  <dimension ref="B2:Q31"/>
  <sheetViews>
    <sheetView workbookViewId="0">
      <selection activeCell="B61" sqref="B6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41.5703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122</v>
      </c>
      <c r="C3" s="59" t="s">
        <v>1286</v>
      </c>
      <c r="D3" s="60" t="s">
        <v>1287</v>
      </c>
      <c r="E3" s="13">
        <v>42276</v>
      </c>
      <c r="F3" s="14">
        <f t="shared" ref="F3:F30" si="0">IF(E3&lt;&gt;"",E3+(G3*H3),"")</f>
        <v>42388</v>
      </c>
      <c r="G3" s="12">
        <v>4</v>
      </c>
      <c r="H3" s="12">
        <v>28</v>
      </c>
      <c r="I3" s="61">
        <f t="shared" ref="I3:I30" si="1">IF(G3&lt;&gt;"",(J3/G3),"")</f>
        <v>510.79250000000002</v>
      </c>
      <c r="J3" s="61">
        <v>2043.17</v>
      </c>
      <c r="K3" s="62" t="s">
        <v>1288</v>
      </c>
      <c r="L3" s="59" t="s">
        <v>1289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122</v>
      </c>
      <c r="C4" s="59" t="s">
        <v>1290</v>
      </c>
      <c r="D4" s="60" t="s">
        <v>1291</v>
      </c>
      <c r="E4" s="13">
        <v>42276</v>
      </c>
      <c r="F4" s="14">
        <f>IF(E4&lt;&gt;"",E4+(G4*H4),"")</f>
        <v>42388</v>
      </c>
      <c r="G4" s="12">
        <v>4</v>
      </c>
      <c r="H4" s="12">
        <v>28</v>
      </c>
      <c r="I4" s="61">
        <f t="shared" si="1"/>
        <v>370.48750000000001</v>
      </c>
      <c r="J4" s="61">
        <v>1481.95</v>
      </c>
      <c r="K4" s="62" t="s">
        <v>1292</v>
      </c>
      <c r="L4" s="59" t="s">
        <v>1293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985</v>
      </c>
      <c r="C5" s="59" t="s">
        <v>1294</v>
      </c>
      <c r="D5" s="60" t="s">
        <v>1295</v>
      </c>
      <c r="E5" s="13">
        <v>42277</v>
      </c>
      <c r="F5" s="14">
        <f t="shared" si="0"/>
        <v>42305</v>
      </c>
      <c r="G5" s="12">
        <v>1</v>
      </c>
      <c r="H5" s="12">
        <v>28</v>
      </c>
      <c r="I5" s="61">
        <f t="shared" si="1"/>
        <v>2908.8</v>
      </c>
      <c r="J5" s="61">
        <v>2908.8</v>
      </c>
      <c r="K5" s="62" t="s">
        <v>1296</v>
      </c>
      <c r="L5" s="59" t="s">
        <v>43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1297</v>
      </c>
      <c r="C6" s="59" t="s">
        <v>1298</v>
      </c>
      <c r="D6" s="60" t="s">
        <v>1299</v>
      </c>
      <c r="E6" s="13">
        <v>42311</v>
      </c>
      <c r="F6" s="14">
        <f t="shared" si="0"/>
        <v>42339</v>
      </c>
      <c r="G6" s="12">
        <v>1</v>
      </c>
      <c r="H6" s="12">
        <v>28</v>
      </c>
      <c r="I6" s="61">
        <f t="shared" si="1"/>
        <v>640.55999999999995</v>
      </c>
      <c r="J6" s="61">
        <v>640.55999999999995</v>
      </c>
      <c r="K6" s="62" t="s">
        <v>1300</v>
      </c>
      <c r="L6" s="59" t="s">
        <v>43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1301</v>
      </c>
      <c r="C7" s="59" t="s">
        <v>1302</v>
      </c>
      <c r="D7" s="60" t="s">
        <v>1303</v>
      </c>
      <c r="E7" s="13">
        <v>42345</v>
      </c>
      <c r="F7" s="14">
        <f t="shared" si="0"/>
        <v>42373</v>
      </c>
      <c r="G7" s="12">
        <v>1</v>
      </c>
      <c r="H7" s="12">
        <v>28</v>
      </c>
      <c r="I7" s="61">
        <f t="shared" si="1"/>
        <v>2342.6</v>
      </c>
      <c r="J7" s="61">
        <v>2342.6</v>
      </c>
      <c r="K7" s="62" t="s">
        <v>1304</v>
      </c>
      <c r="L7" s="59" t="s">
        <v>1305</v>
      </c>
      <c r="M7" s="59"/>
      <c r="N7" s="63"/>
      <c r="O7" s="63"/>
      <c r="P7" s="63"/>
      <c r="Q7" s="64"/>
    </row>
    <row r="8" spans="2:17" s="65" customFormat="1" ht="15" customHeight="1" x14ac:dyDescent="0.2">
      <c r="B8" s="58" t="s">
        <v>1301</v>
      </c>
      <c r="C8" s="59" t="s">
        <v>1306</v>
      </c>
      <c r="D8" s="60" t="s">
        <v>1307</v>
      </c>
      <c r="E8" s="13">
        <v>42345</v>
      </c>
      <c r="F8" s="14">
        <f>IF(E8&lt;&gt;"",E8+(G8*H8),"")</f>
        <v>42373</v>
      </c>
      <c r="G8" s="12">
        <v>1</v>
      </c>
      <c r="H8" s="12">
        <v>28</v>
      </c>
      <c r="I8" s="61">
        <f>IF(G8&lt;&gt;"",(J8/G8),"")</f>
        <v>2342.6</v>
      </c>
      <c r="J8" s="61">
        <v>2342.6</v>
      </c>
      <c r="K8" s="62" t="s">
        <v>1308</v>
      </c>
      <c r="L8" s="59" t="s">
        <v>1309</v>
      </c>
      <c r="M8" s="59"/>
      <c r="N8" s="63"/>
      <c r="O8" s="63"/>
      <c r="P8" s="63"/>
      <c r="Q8" s="64"/>
    </row>
    <row r="9" spans="2:17" s="65" customFormat="1" ht="15" customHeight="1" x14ac:dyDescent="0.2">
      <c r="B9" s="58" t="s">
        <v>462</v>
      </c>
      <c r="C9" s="59" t="s">
        <v>1310</v>
      </c>
      <c r="D9" s="60" t="s">
        <v>1311</v>
      </c>
      <c r="E9" s="13">
        <v>42405</v>
      </c>
      <c r="F9" s="14">
        <f t="shared" si="0"/>
        <v>42433</v>
      </c>
      <c r="G9" s="12">
        <v>1</v>
      </c>
      <c r="H9" s="12">
        <v>28</v>
      </c>
      <c r="I9" s="61">
        <f t="shared" si="1"/>
        <v>559.27</v>
      </c>
      <c r="J9" s="61">
        <v>559.27</v>
      </c>
      <c r="K9" s="62" t="s">
        <v>1292</v>
      </c>
      <c r="L9" s="59" t="s">
        <v>1312</v>
      </c>
      <c r="M9" s="59"/>
      <c r="N9" s="63"/>
      <c r="O9" s="63"/>
      <c r="P9" s="63"/>
      <c r="Q9" s="64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12318.95</v>
      </c>
    </row>
  </sheetData>
  <dataValidations count="1">
    <dataValidation type="list" allowBlank="1" showInputMessage="1" showErrorMessage="1" sqref="H3:H30" xr:uid="{00000000-0002-0000-1D00-000000000000}">
      <formula1>"1, 7, 28, 30"</formula1>
    </dataValidation>
  </dataValidations>
  <printOptions horizontalCentered="1"/>
  <pageMargins left="0.5" right="0.5" top="0.75" bottom="0.75" header="0.5" footer="0.5"/>
  <pageSetup scale="45" fitToHeight="0" orientation="landscape" horizontalDpi="1200" verticalDpi="1200" r:id="rId1"/>
  <headerFooter alignWithMargins="0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7">
    <pageSetUpPr fitToPage="1"/>
  </sheetPr>
  <dimension ref="B2:Q69"/>
  <sheetViews>
    <sheetView workbookViewId="0">
      <selection activeCell="B61" sqref="B61"/>
    </sheetView>
  </sheetViews>
  <sheetFormatPr defaultColWidth="9.140625" defaultRowHeight="12.75" x14ac:dyDescent="0.2"/>
  <cols>
    <col min="1" max="1" width="1.7109375" style="30" customWidth="1"/>
    <col min="2" max="2" width="24.5703125" style="33" bestFit="1" customWidth="1"/>
    <col min="3" max="3" width="16.85546875" style="33" bestFit="1" customWidth="1"/>
    <col min="4" max="4" width="14.7109375" style="34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2.42578125" style="39" customWidth="1"/>
    <col min="11" max="11" width="44.85546875" style="30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30" customWidth="1"/>
    <col min="19" max="16384" width="9.140625" style="3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19" customFormat="1" ht="15" customHeight="1" x14ac:dyDescent="0.2">
      <c r="B3" s="10" t="s">
        <v>268</v>
      </c>
      <c r="C3" s="11" t="s">
        <v>1313</v>
      </c>
      <c r="D3" s="12" t="s">
        <v>1314</v>
      </c>
      <c r="E3" s="13">
        <v>42319</v>
      </c>
      <c r="F3" s="14">
        <f t="shared" ref="F3:F68" si="0">IF(E3&lt;&gt;"",E3+(G3*H3),"")</f>
        <v>42543</v>
      </c>
      <c r="G3" s="12">
        <v>8</v>
      </c>
      <c r="H3" s="12">
        <v>28</v>
      </c>
      <c r="I3" s="15">
        <f t="shared" ref="I3:I27" si="1">IF(G3&lt;&gt;"",(J3/G3),"")</f>
        <v>462.91500000000002</v>
      </c>
      <c r="J3" s="15">
        <v>3703.32</v>
      </c>
      <c r="K3" s="16" t="s">
        <v>1315</v>
      </c>
      <c r="L3" s="11" t="s">
        <v>1316</v>
      </c>
      <c r="M3" s="11"/>
      <c r="N3" s="17"/>
      <c r="O3" s="17"/>
      <c r="P3" s="17"/>
      <c r="Q3" s="18"/>
    </row>
    <row r="4" spans="2:17" s="19" customFormat="1" ht="15" customHeight="1" x14ac:dyDescent="0.2">
      <c r="B4" s="10" t="s">
        <v>1317</v>
      </c>
      <c r="C4" s="11" t="s">
        <v>1318</v>
      </c>
      <c r="D4" s="12" t="s">
        <v>1319</v>
      </c>
      <c r="E4" s="13">
        <v>42327</v>
      </c>
      <c r="F4" s="14">
        <f t="shared" si="0"/>
        <v>42383</v>
      </c>
      <c r="G4" s="12">
        <v>2</v>
      </c>
      <c r="H4" s="12">
        <v>28</v>
      </c>
      <c r="I4" s="15">
        <f t="shared" si="1"/>
        <v>1629.99</v>
      </c>
      <c r="J4" s="15">
        <v>3259.98</v>
      </c>
      <c r="K4" s="16" t="s">
        <v>1320</v>
      </c>
      <c r="L4" s="11" t="s">
        <v>1321</v>
      </c>
      <c r="M4" s="11"/>
      <c r="N4" s="17"/>
      <c r="O4" s="17"/>
      <c r="P4" s="17"/>
      <c r="Q4" s="18"/>
    </row>
    <row r="5" spans="2:17" s="19" customFormat="1" ht="15" customHeight="1" x14ac:dyDescent="0.2">
      <c r="B5" s="10" t="s">
        <v>225</v>
      </c>
      <c r="C5" s="11" t="s">
        <v>1322</v>
      </c>
      <c r="D5" s="12" t="s">
        <v>1323</v>
      </c>
      <c r="E5" s="13">
        <v>42327</v>
      </c>
      <c r="F5" s="14">
        <f t="shared" si="0"/>
        <v>42383</v>
      </c>
      <c r="G5" s="12">
        <v>2</v>
      </c>
      <c r="H5" s="12">
        <v>28</v>
      </c>
      <c r="I5" s="15">
        <f t="shared" si="1"/>
        <v>438.64</v>
      </c>
      <c r="J5" s="15">
        <v>877.28</v>
      </c>
      <c r="K5" s="16" t="s">
        <v>1320</v>
      </c>
      <c r="L5" s="11" t="s">
        <v>1324</v>
      </c>
      <c r="M5" s="11"/>
      <c r="N5" s="17"/>
      <c r="O5" s="17"/>
      <c r="P5" s="17"/>
      <c r="Q5" s="18"/>
    </row>
    <row r="6" spans="2:17" s="19" customFormat="1" ht="15" customHeight="1" x14ac:dyDescent="0.2">
      <c r="B6" s="10" t="s">
        <v>328</v>
      </c>
      <c r="C6" s="11" t="s">
        <v>1325</v>
      </c>
      <c r="D6" s="12" t="s">
        <v>1326</v>
      </c>
      <c r="E6" s="13">
        <v>42352</v>
      </c>
      <c r="F6" s="14">
        <f t="shared" si="0"/>
        <v>42576</v>
      </c>
      <c r="G6" s="12">
        <v>8</v>
      </c>
      <c r="H6" s="12">
        <v>28</v>
      </c>
      <c r="I6" s="15">
        <f t="shared" si="1"/>
        <v>224.30375000000001</v>
      </c>
      <c r="J6" s="15">
        <v>1794.43</v>
      </c>
      <c r="K6" s="16" t="s">
        <v>1327</v>
      </c>
      <c r="L6" s="11" t="s">
        <v>20</v>
      </c>
      <c r="M6" s="11"/>
      <c r="N6" s="17"/>
      <c r="O6" s="17"/>
      <c r="P6" s="17"/>
      <c r="Q6" s="18"/>
    </row>
    <row r="7" spans="2:17" s="19" customFormat="1" ht="15" customHeight="1" x14ac:dyDescent="0.2">
      <c r="B7" s="10" t="s">
        <v>328</v>
      </c>
      <c r="C7" s="11" t="s">
        <v>1328</v>
      </c>
      <c r="D7" s="12" t="s">
        <v>1329</v>
      </c>
      <c r="E7" s="13">
        <v>42352</v>
      </c>
      <c r="F7" s="14">
        <f t="shared" si="0"/>
        <v>42576</v>
      </c>
      <c r="G7" s="12">
        <v>8</v>
      </c>
      <c r="H7" s="12">
        <v>28</v>
      </c>
      <c r="I7" s="15">
        <f t="shared" si="1"/>
        <v>224.30375000000001</v>
      </c>
      <c r="J7" s="15">
        <v>1794.43</v>
      </c>
      <c r="K7" s="16" t="s">
        <v>1330</v>
      </c>
      <c r="L7" s="11" t="s">
        <v>20</v>
      </c>
      <c r="M7" s="11"/>
      <c r="N7" s="17"/>
      <c r="O7" s="17"/>
      <c r="P7" s="17"/>
      <c r="Q7" s="18"/>
    </row>
    <row r="8" spans="2:17" s="19" customFormat="1" ht="15" customHeight="1" x14ac:dyDescent="0.2">
      <c r="B8" s="10" t="s">
        <v>694</v>
      </c>
      <c r="C8" s="11" t="s">
        <v>1331</v>
      </c>
      <c r="D8" s="12" t="s">
        <v>1332</v>
      </c>
      <c r="E8" s="13">
        <v>42354</v>
      </c>
      <c r="F8" s="14">
        <f t="shared" si="0"/>
        <v>42550</v>
      </c>
      <c r="G8" s="12">
        <v>7</v>
      </c>
      <c r="H8" s="12">
        <v>28</v>
      </c>
      <c r="I8" s="15">
        <f t="shared" si="1"/>
        <v>1070</v>
      </c>
      <c r="J8" s="15">
        <v>7490</v>
      </c>
      <c r="K8" s="16" t="s">
        <v>1333</v>
      </c>
      <c r="L8" s="11" t="s">
        <v>641</v>
      </c>
      <c r="M8" s="11"/>
      <c r="N8" s="17"/>
      <c r="O8" s="17"/>
      <c r="P8" s="17"/>
      <c r="Q8" s="18"/>
    </row>
    <row r="9" spans="2:17" s="19" customFormat="1" ht="15" customHeight="1" x14ac:dyDescent="0.2">
      <c r="B9" s="10" t="s">
        <v>985</v>
      </c>
      <c r="C9" s="11" t="s">
        <v>1334</v>
      </c>
      <c r="D9" s="12" t="s">
        <v>1335</v>
      </c>
      <c r="E9" s="13">
        <v>42354</v>
      </c>
      <c r="F9" s="14">
        <f t="shared" si="0"/>
        <v>42522</v>
      </c>
      <c r="G9" s="12">
        <v>6</v>
      </c>
      <c r="H9" s="12">
        <v>28</v>
      </c>
      <c r="I9" s="15">
        <f t="shared" si="1"/>
        <v>1827.9166666666667</v>
      </c>
      <c r="J9" s="15">
        <v>10967.5</v>
      </c>
      <c r="K9" s="16" t="s">
        <v>1336</v>
      </c>
      <c r="L9" s="11" t="s">
        <v>641</v>
      </c>
      <c r="M9" s="11"/>
      <c r="N9" s="17"/>
      <c r="O9" s="17"/>
      <c r="P9" s="17"/>
      <c r="Q9" s="18"/>
    </row>
    <row r="10" spans="2:17" s="19" customFormat="1" ht="15" customHeight="1" x14ac:dyDescent="0.2">
      <c r="B10" s="10" t="s">
        <v>328</v>
      </c>
      <c r="C10" s="11" t="s">
        <v>1337</v>
      </c>
      <c r="D10" s="12" t="s">
        <v>1338</v>
      </c>
      <c r="E10" s="13">
        <v>42366</v>
      </c>
      <c r="F10" s="14">
        <f t="shared" si="0"/>
        <v>42534</v>
      </c>
      <c r="G10" s="12">
        <v>6</v>
      </c>
      <c r="H10" s="12">
        <v>28</v>
      </c>
      <c r="I10" s="15">
        <f t="shared" si="1"/>
        <v>244.88333333333333</v>
      </c>
      <c r="J10" s="15">
        <v>1469.3</v>
      </c>
      <c r="K10" s="16" t="s">
        <v>1327</v>
      </c>
      <c r="L10" s="11" t="s">
        <v>20</v>
      </c>
      <c r="M10" s="11"/>
      <c r="N10" s="17"/>
      <c r="O10" s="17"/>
      <c r="P10" s="17"/>
      <c r="Q10" s="18"/>
    </row>
    <row r="11" spans="2:17" s="19" customFormat="1" ht="15" customHeight="1" x14ac:dyDescent="0.2">
      <c r="B11" s="10" t="s">
        <v>328</v>
      </c>
      <c r="C11" s="11" t="s">
        <v>1339</v>
      </c>
      <c r="D11" s="12" t="s">
        <v>1340</v>
      </c>
      <c r="E11" s="13">
        <v>42366</v>
      </c>
      <c r="F11" s="14">
        <f t="shared" si="0"/>
        <v>42534</v>
      </c>
      <c r="G11" s="12">
        <v>6</v>
      </c>
      <c r="H11" s="12">
        <v>28</v>
      </c>
      <c r="I11" s="15">
        <f t="shared" si="1"/>
        <v>244.88333333333333</v>
      </c>
      <c r="J11" s="15">
        <v>1469.3</v>
      </c>
      <c r="K11" s="16" t="s">
        <v>1341</v>
      </c>
      <c r="L11" s="11" t="s">
        <v>20</v>
      </c>
      <c r="M11" s="11"/>
      <c r="N11" s="17"/>
      <c r="O11" s="17"/>
      <c r="P11" s="17"/>
      <c r="Q11" s="18"/>
    </row>
    <row r="12" spans="2:17" s="19" customFormat="1" ht="15" customHeight="1" x14ac:dyDescent="0.2">
      <c r="B12" s="10" t="s">
        <v>985</v>
      </c>
      <c r="C12" s="11" t="s">
        <v>1342</v>
      </c>
      <c r="D12" s="12" t="s">
        <v>1343</v>
      </c>
      <c r="E12" s="13">
        <v>42374</v>
      </c>
      <c r="F12" s="14">
        <f t="shared" si="0"/>
        <v>42542</v>
      </c>
      <c r="G12" s="12">
        <v>6</v>
      </c>
      <c r="H12" s="12">
        <v>28</v>
      </c>
      <c r="I12" s="15">
        <f t="shared" si="1"/>
        <v>2109.4</v>
      </c>
      <c r="J12" s="15">
        <v>12656.4</v>
      </c>
      <c r="K12" s="16" t="s">
        <v>1336</v>
      </c>
      <c r="L12" s="11" t="s">
        <v>641</v>
      </c>
      <c r="M12" s="11"/>
      <c r="N12" s="17"/>
      <c r="O12" s="17"/>
      <c r="P12" s="17"/>
      <c r="Q12" s="18"/>
    </row>
    <row r="13" spans="2:17" s="19" customFormat="1" ht="15" customHeight="1" x14ac:dyDescent="0.2">
      <c r="B13" s="10" t="s">
        <v>985</v>
      </c>
      <c r="C13" s="11" t="s">
        <v>1344</v>
      </c>
      <c r="D13" s="12" t="s">
        <v>1345</v>
      </c>
      <c r="E13" s="13">
        <v>42374</v>
      </c>
      <c r="F13" s="14">
        <f t="shared" si="0"/>
        <v>42542</v>
      </c>
      <c r="G13" s="12">
        <v>6</v>
      </c>
      <c r="H13" s="12">
        <v>28</v>
      </c>
      <c r="I13" s="15">
        <f t="shared" si="1"/>
        <v>2109.4</v>
      </c>
      <c r="J13" s="15">
        <v>12656.4</v>
      </c>
      <c r="K13" s="16" t="s">
        <v>1336</v>
      </c>
      <c r="L13" s="11" t="s">
        <v>641</v>
      </c>
      <c r="M13" s="11"/>
      <c r="N13" s="17"/>
      <c r="O13" s="17"/>
      <c r="P13" s="17"/>
      <c r="Q13" s="18"/>
    </row>
    <row r="14" spans="2:17" s="19" customFormat="1" ht="15" customHeight="1" x14ac:dyDescent="0.2">
      <c r="B14" s="10" t="s">
        <v>985</v>
      </c>
      <c r="C14" s="11" t="s">
        <v>1346</v>
      </c>
      <c r="D14" s="12" t="s">
        <v>1347</v>
      </c>
      <c r="E14" s="13">
        <v>42374</v>
      </c>
      <c r="F14" s="14">
        <f t="shared" si="0"/>
        <v>42542</v>
      </c>
      <c r="G14" s="12">
        <v>6</v>
      </c>
      <c r="H14" s="12">
        <v>28</v>
      </c>
      <c r="I14" s="15">
        <f t="shared" si="1"/>
        <v>2109.4</v>
      </c>
      <c r="J14" s="15">
        <v>12656.4</v>
      </c>
      <c r="K14" s="16" t="s">
        <v>1336</v>
      </c>
      <c r="L14" s="11" t="s">
        <v>641</v>
      </c>
      <c r="M14" s="11"/>
      <c r="N14" s="17"/>
      <c r="O14" s="17"/>
      <c r="P14" s="17"/>
      <c r="Q14" s="18"/>
    </row>
    <row r="15" spans="2:17" s="19" customFormat="1" ht="15" customHeight="1" x14ac:dyDescent="0.2">
      <c r="B15" s="10" t="s">
        <v>51</v>
      </c>
      <c r="C15" s="11" t="s">
        <v>1348</v>
      </c>
      <c r="D15" s="12" t="s">
        <v>1349</v>
      </c>
      <c r="E15" s="13">
        <v>42375</v>
      </c>
      <c r="F15" s="14">
        <f t="shared" si="0"/>
        <v>42543</v>
      </c>
      <c r="G15" s="12">
        <v>6</v>
      </c>
      <c r="H15" s="12">
        <v>28</v>
      </c>
      <c r="I15" s="15">
        <f t="shared" si="1"/>
        <v>433.34999999999997</v>
      </c>
      <c r="J15" s="15">
        <v>2600.1</v>
      </c>
      <c r="K15" s="16" t="s">
        <v>1350</v>
      </c>
      <c r="L15" s="11" t="s">
        <v>641</v>
      </c>
      <c r="M15" s="11"/>
      <c r="N15" s="17"/>
      <c r="O15" s="17"/>
      <c r="P15" s="17"/>
      <c r="Q15" s="18"/>
    </row>
    <row r="16" spans="2:17" s="19" customFormat="1" ht="15" customHeight="1" x14ac:dyDescent="0.2">
      <c r="B16" s="10" t="s">
        <v>51</v>
      </c>
      <c r="C16" s="11" t="s">
        <v>1351</v>
      </c>
      <c r="D16" s="12" t="s">
        <v>1352</v>
      </c>
      <c r="E16" s="13">
        <v>42375</v>
      </c>
      <c r="F16" s="14">
        <f t="shared" si="0"/>
        <v>42543</v>
      </c>
      <c r="G16" s="12">
        <v>6</v>
      </c>
      <c r="H16" s="12">
        <v>28</v>
      </c>
      <c r="I16" s="15">
        <f t="shared" si="1"/>
        <v>433.34999999999997</v>
      </c>
      <c r="J16" s="15">
        <v>2600.1</v>
      </c>
      <c r="K16" s="16" t="s">
        <v>1350</v>
      </c>
      <c r="L16" s="11" t="s">
        <v>641</v>
      </c>
      <c r="M16" s="11"/>
      <c r="N16" s="17"/>
      <c r="O16" s="17"/>
      <c r="P16" s="17"/>
      <c r="Q16" s="18"/>
    </row>
    <row r="17" spans="2:17" s="19" customFormat="1" ht="15" customHeight="1" x14ac:dyDescent="0.2">
      <c r="B17" s="10" t="s">
        <v>65</v>
      </c>
      <c r="C17" s="11" t="s">
        <v>1353</v>
      </c>
      <c r="D17" s="12" t="s">
        <v>1354</v>
      </c>
      <c r="E17" s="13">
        <v>42381</v>
      </c>
      <c r="F17" s="14">
        <f t="shared" si="0"/>
        <v>42465</v>
      </c>
      <c r="G17" s="12">
        <v>3</v>
      </c>
      <c r="H17" s="12">
        <v>28</v>
      </c>
      <c r="I17" s="15">
        <f t="shared" si="1"/>
        <v>1692.7033333333331</v>
      </c>
      <c r="J17" s="15">
        <v>5078.1099999999997</v>
      </c>
      <c r="K17" s="16" t="s">
        <v>1355</v>
      </c>
      <c r="L17" s="11" t="s">
        <v>43</v>
      </c>
      <c r="M17" s="11"/>
      <c r="N17" s="17"/>
      <c r="O17" s="17"/>
      <c r="P17" s="17"/>
      <c r="Q17" s="18"/>
    </row>
    <row r="18" spans="2:17" s="19" customFormat="1" ht="15" customHeight="1" x14ac:dyDescent="0.2">
      <c r="B18" s="10" t="s">
        <v>394</v>
      </c>
      <c r="C18" s="11" t="s">
        <v>1356</v>
      </c>
      <c r="D18" s="12" t="s">
        <v>1357</v>
      </c>
      <c r="E18" s="13">
        <v>42384</v>
      </c>
      <c r="F18" s="14">
        <f t="shared" si="0"/>
        <v>42440</v>
      </c>
      <c r="G18" s="12">
        <v>2</v>
      </c>
      <c r="H18" s="12">
        <v>28</v>
      </c>
      <c r="I18" s="15">
        <f t="shared" si="1"/>
        <v>1473.4</v>
      </c>
      <c r="J18" s="15">
        <v>2946.8</v>
      </c>
      <c r="K18" s="16" t="s">
        <v>1358</v>
      </c>
      <c r="L18" s="11" t="s">
        <v>641</v>
      </c>
      <c r="M18" s="11"/>
      <c r="N18" s="17"/>
      <c r="O18" s="17"/>
      <c r="P18" s="17"/>
      <c r="Q18" s="18"/>
    </row>
    <row r="19" spans="2:17" s="19" customFormat="1" ht="15" customHeight="1" x14ac:dyDescent="0.2">
      <c r="B19" s="10" t="s">
        <v>184</v>
      </c>
      <c r="C19" s="11" t="s">
        <v>1359</v>
      </c>
      <c r="D19" s="12" t="s">
        <v>1360</v>
      </c>
      <c r="E19" s="13">
        <v>42387</v>
      </c>
      <c r="F19" s="14">
        <f t="shared" si="0"/>
        <v>42443</v>
      </c>
      <c r="G19" s="12">
        <v>2</v>
      </c>
      <c r="H19" s="12">
        <v>28</v>
      </c>
      <c r="I19" s="15">
        <f t="shared" si="1"/>
        <v>486.85</v>
      </c>
      <c r="J19" s="15">
        <v>973.7</v>
      </c>
      <c r="K19" s="16" t="s">
        <v>1361</v>
      </c>
      <c r="L19" s="11" t="s">
        <v>641</v>
      </c>
      <c r="M19" s="11"/>
      <c r="N19" s="17"/>
      <c r="O19" s="17"/>
      <c r="P19" s="17"/>
      <c r="Q19" s="18"/>
    </row>
    <row r="20" spans="2:17" s="19" customFormat="1" ht="15" customHeight="1" x14ac:dyDescent="0.2">
      <c r="B20" s="10" t="s">
        <v>985</v>
      </c>
      <c r="C20" s="11" t="s">
        <v>1362</v>
      </c>
      <c r="D20" s="12" t="s">
        <v>1363</v>
      </c>
      <c r="E20" s="13">
        <v>42401</v>
      </c>
      <c r="F20" s="14">
        <f t="shared" si="0"/>
        <v>42569</v>
      </c>
      <c r="G20" s="12">
        <v>6</v>
      </c>
      <c r="H20" s="12">
        <v>28</v>
      </c>
      <c r="I20" s="15">
        <f t="shared" si="1"/>
        <v>1826.1333333333332</v>
      </c>
      <c r="J20" s="15">
        <v>10956.8</v>
      </c>
      <c r="K20" s="16" t="s">
        <v>1336</v>
      </c>
      <c r="L20" s="11" t="s">
        <v>641</v>
      </c>
      <c r="M20" s="11"/>
      <c r="N20" s="17"/>
      <c r="O20" s="17"/>
      <c r="P20" s="17"/>
      <c r="Q20" s="18"/>
    </row>
    <row r="21" spans="2:17" s="19" customFormat="1" ht="15" customHeight="1" x14ac:dyDescent="0.2">
      <c r="B21" s="10" t="s">
        <v>694</v>
      </c>
      <c r="C21" s="11" t="s">
        <v>1364</v>
      </c>
      <c r="D21" s="12" t="s">
        <v>1365</v>
      </c>
      <c r="E21" s="13">
        <v>42401</v>
      </c>
      <c r="F21" s="14">
        <f t="shared" si="0"/>
        <v>42569</v>
      </c>
      <c r="G21" s="12">
        <v>6</v>
      </c>
      <c r="H21" s="12">
        <v>28</v>
      </c>
      <c r="I21" s="15">
        <f t="shared" si="1"/>
        <v>1071.7833333333333</v>
      </c>
      <c r="J21" s="15">
        <v>6430.7</v>
      </c>
      <c r="K21" s="16" t="s">
        <v>1366</v>
      </c>
      <c r="L21" s="11" t="s">
        <v>641</v>
      </c>
      <c r="M21" s="11"/>
      <c r="N21" s="17"/>
      <c r="O21" s="17"/>
      <c r="P21" s="17"/>
      <c r="Q21" s="18"/>
    </row>
    <row r="22" spans="2:17" s="19" customFormat="1" ht="15" customHeight="1" x14ac:dyDescent="0.2">
      <c r="B22" s="10" t="s">
        <v>694</v>
      </c>
      <c r="C22" s="11" t="s">
        <v>1367</v>
      </c>
      <c r="D22" s="12" t="s">
        <v>1368</v>
      </c>
      <c r="E22" s="13">
        <v>42401</v>
      </c>
      <c r="F22" s="14">
        <f t="shared" si="0"/>
        <v>42569</v>
      </c>
      <c r="G22" s="12">
        <v>6</v>
      </c>
      <c r="H22" s="12">
        <v>28</v>
      </c>
      <c r="I22" s="15">
        <f t="shared" si="1"/>
        <v>1071.7833333333333</v>
      </c>
      <c r="J22" s="15">
        <v>6430.7</v>
      </c>
      <c r="K22" s="16" t="s">
        <v>1366</v>
      </c>
      <c r="L22" s="11" t="s">
        <v>641</v>
      </c>
      <c r="M22" s="11"/>
      <c r="N22" s="17"/>
      <c r="O22" s="17"/>
      <c r="P22" s="17"/>
      <c r="Q22" s="18"/>
    </row>
    <row r="23" spans="2:17" s="19" customFormat="1" ht="15" customHeight="1" x14ac:dyDescent="0.2">
      <c r="B23" s="10" t="s">
        <v>242</v>
      </c>
      <c r="C23" s="11" t="s">
        <v>1369</v>
      </c>
      <c r="D23" s="12" t="s">
        <v>1370</v>
      </c>
      <c r="E23" s="13">
        <v>42408</v>
      </c>
      <c r="F23" s="14">
        <f t="shared" si="0"/>
        <v>42548</v>
      </c>
      <c r="G23" s="12">
        <v>5</v>
      </c>
      <c r="H23" s="12">
        <v>28</v>
      </c>
      <c r="I23" s="15">
        <f t="shared" si="1"/>
        <v>1759</v>
      </c>
      <c r="J23" s="15">
        <v>8795</v>
      </c>
      <c r="K23" s="16" t="s">
        <v>1371</v>
      </c>
      <c r="L23" s="11" t="s">
        <v>514</v>
      </c>
      <c r="M23" s="11"/>
      <c r="N23" s="17"/>
      <c r="O23" s="17"/>
      <c r="P23" s="17"/>
      <c r="Q23" s="18"/>
    </row>
    <row r="24" spans="2:17" s="19" customFormat="1" ht="15" customHeight="1" x14ac:dyDescent="0.2">
      <c r="B24" s="10" t="s">
        <v>985</v>
      </c>
      <c r="C24" s="11" t="s">
        <v>1372</v>
      </c>
      <c r="D24" s="12" t="s">
        <v>1373</v>
      </c>
      <c r="E24" s="13">
        <v>42408</v>
      </c>
      <c r="F24" s="14">
        <f t="shared" si="0"/>
        <v>42548</v>
      </c>
      <c r="G24" s="12">
        <v>5</v>
      </c>
      <c r="H24" s="12">
        <v>28</v>
      </c>
      <c r="I24" s="15">
        <f t="shared" si="1"/>
        <v>1795.8</v>
      </c>
      <c r="J24" s="15">
        <v>8979</v>
      </c>
      <c r="K24" s="16" t="s">
        <v>1374</v>
      </c>
      <c r="L24" s="11" t="s">
        <v>514</v>
      </c>
      <c r="M24" s="11"/>
      <c r="N24" s="17"/>
      <c r="O24" s="17"/>
      <c r="P24" s="17"/>
      <c r="Q24" s="18"/>
    </row>
    <row r="25" spans="2:17" s="19" customFormat="1" ht="15" customHeight="1" x14ac:dyDescent="0.2">
      <c r="B25" s="10" t="s">
        <v>985</v>
      </c>
      <c r="C25" s="11" t="s">
        <v>1375</v>
      </c>
      <c r="D25" s="12" t="s">
        <v>1376</v>
      </c>
      <c r="E25" s="13">
        <v>42408</v>
      </c>
      <c r="F25" s="14">
        <f t="shared" si="0"/>
        <v>42548</v>
      </c>
      <c r="G25" s="12">
        <v>5</v>
      </c>
      <c r="H25" s="12">
        <v>28</v>
      </c>
      <c r="I25" s="15">
        <f t="shared" si="1"/>
        <v>1795.8</v>
      </c>
      <c r="J25" s="15">
        <v>8979</v>
      </c>
      <c r="K25" s="16" t="s">
        <v>1374</v>
      </c>
      <c r="L25" s="11" t="s">
        <v>514</v>
      </c>
      <c r="M25" s="11"/>
      <c r="N25" s="17"/>
      <c r="O25" s="17"/>
      <c r="P25" s="17"/>
      <c r="Q25" s="18"/>
    </row>
    <row r="26" spans="2:17" s="19" customFormat="1" ht="15" customHeight="1" x14ac:dyDescent="0.2">
      <c r="B26" s="10" t="s">
        <v>985</v>
      </c>
      <c r="C26" s="11" t="s">
        <v>1377</v>
      </c>
      <c r="D26" s="12" t="s">
        <v>1378</v>
      </c>
      <c r="E26" s="13">
        <v>42408</v>
      </c>
      <c r="F26" s="14">
        <f t="shared" si="0"/>
        <v>42548</v>
      </c>
      <c r="G26" s="12">
        <v>5</v>
      </c>
      <c r="H26" s="12">
        <v>28</v>
      </c>
      <c r="I26" s="15">
        <f t="shared" si="1"/>
        <v>1795.8</v>
      </c>
      <c r="J26" s="15">
        <v>8979</v>
      </c>
      <c r="K26" s="16" t="s">
        <v>1374</v>
      </c>
      <c r="L26" s="11" t="s">
        <v>514</v>
      </c>
      <c r="M26" s="11"/>
      <c r="N26" s="17"/>
      <c r="O26" s="17"/>
      <c r="P26" s="17"/>
      <c r="Q26" s="18"/>
    </row>
    <row r="27" spans="2:17" s="19" customFormat="1" ht="15" customHeight="1" x14ac:dyDescent="0.2">
      <c r="B27" s="10" t="s">
        <v>985</v>
      </c>
      <c r="C27" s="11" t="s">
        <v>1379</v>
      </c>
      <c r="D27" s="12" t="s">
        <v>1380</v>
      </c>
      <c r="E27" s="13">
        <v>42408</v>
      </c>
      <c r="F27" s="14">
        <f t="shared" si="0"/>
        <v>42548</v>
      </c>
      <c r="G27" s="12">
        <v>5</v>
      </c>
      <c r="H27" s="12">
        <v>28</v>
      </c>
      <c r="I27" s="15">
        <f t="shared" si="1"/>
        <v>1795.8</v>
      </c>
      <c r="J27" s="15">
        <v>8979</v>
      </c>
      <c r="K27" s="16" t="s">
        <v>1374</v>
      </c>
      <c r="L27" s="11" t="s">
        <v>514</v>
      </c>
      <c r="M27" s="11"/>
      <c r="N27" s="17"/>
      <c r="O27" s="17"/>
      <c r="P27" s="17"/>
      <c r="Q27" s="18"/>
    </row>
    <row r="28" spans="2:17" s="19" customFormat="1" ht="15" customHeight="1" x14ac:dyDescent="0.2">
      <c r="B28" s="10" t="s">
        <v>985</v>
      </c>
      <c r="C28" s="11" t="s">
        <v>1381</v>
      </c>
      <c r="D28" s="12" t="s">
        <v>1382</v>
      </c>
      <c r="E28" s="13">
        <v>42410</v>
      </c>
      <c r="F28" s="14">
        <f t="shared" si="0"/>
        <v>42550</v>
      </c>
      <c r="G28" s="12">
        <v>5</v>
      </c>
      <c r="H28" s="12">
        <v>28</v>
      </c>
      <c r="I28" s="15">
        <f t="shared" ref="I28:I37" si="2">IF(G28&lt;&gt;"",(J28/G28),"")</f>
        <v>1809.4299999999998</v>
      </c>
      <c r="J28" s="15">
        <v>9047.15</v>
      </c>
      <c r="K28" s="16" t="s">
        <v>1374</v>
      </c>
      <c r="L28" s="11" t="s">
        <v>514</v>
      </c>
      <c r="M28" s="11"/>
      <c r="N28" s="17"/>
      <c r="O28" s="17"/>
      <c r="P28" s="17"/>
      <c r="Q28" s="18"/>
    </row>
    <row r="29" spans="2:17" s="19" customFormat="1" ht="15" customHeight="1" x14ac:dyDescent="0.2">
      <c r="B29" s="10" t="s">
        <v>985</v>
      </c>
      <c r="C29" s="11" t="s">
        <v>1383</v>
      </c>
      <c r="D29" s="12" t="s">
        <v>1384</v>
      </c>
      <c r="E29" s="13">
        <v>42410</v>
      </c>
      <c r="F29" s="14">
        <f t="shared" si="0"/>
        <v>42550</v>
      </c>
      <c r="G29" s="12">
        <v>5</v>
      </c>
      <c r="H29" s="12">
        <v>28</v>
      </c>
      <c r="I29" s="15">
        <f t="shared" si="2"/>
        <v>1795.8</v>
      </c>
      <c r="J29" s="15">
        <v>8979</v>
      </c>
      <c r="K29" s="16" t="s">
        <v>1374</v>
      </c>
      <c r="L29" s="11" t="s">
        <v>514</v>
      </c>
      <c r="M29" s="11"/>
      <c r="N29" s="17"/>
      <c r="O29" s="17"/>
      <c r="P29" s="17"/>
      <c r="Q29" s="18"/>
    </row>
    <row r="30" spans="2:17" s="19" customFormat="1" ht="15" customHeight="1" x14ac:dyDescent="0.2">
      <c r="B30" s="10" t="s">
        <v>985</v>
      </c>
      <c r="C30" s="11" t="s">
        <v>1385</v>
      </c>
      <c r="D30" s="12" t="s">
        <v>1386</v>
      </c>
      <c r="E30" s="13">
        <v>42410</v>
      </c>
      <c r="F30" s="14">
        <f t="shared" si="0"/>
        <v>42550</v>
      </c>
      <c r="G30" s="12">
        <v>5</v>
      </c>
      <c r="H30" s="12">
        <v>28</v>
      </c>
      <c r="I30" s="15">
        <f t="shared" si="2"/>
        <v>1795.8</v>
      </c>
      <c r="J30" s="15">
        <v>8979</v>
      </c>
      <c r="K30" s="16" t="s">
        <v>1387</v>
      </c>
      <c r="L30" s="11" t="s">
        <v>514</v>
      </c>
      <c r="M30" s="11"/>
      <c r="N30" s="17"/>
      <c r="O30" s="17"/>
      <c r="P30" s="17"/>
      <c r="Q30" s="18"/>
    </row>
    <row r="31" spans="2:17" s="19" customFormat="1" ht="15" customHeight="1" x14ac:dyDescent="0.2">
      <c r="B31" s="10" t="s">
        <v>985</v>
      </c>
      <c r="C31" s="11" t="s">
        <v>1388</v>
      </c>
      <c r="D31" s="12" t="s">
        <v>1389</v>
      </c>
      <c r="E31" s="13">
        <v>42410</v>
      </c>
      <c r="F31" s="14">
        <f t="shared" si="0"/>
        <v>42550</v>
      </c>
      <c r="G31" s="12">
        <v>5</v>
      </c>
      <c r="H31" s="12">
        <v>28</v>
      </c>
      <c r="I31" s="15">
        <f t="shared" si="2"/>
        <v>1795.8</v>
      </c>
      <c r="J31" s="15">
        <v>8979</v>
      </c>
      <c r="K31" s="16" t="s">
        <v>1387</v>
      </c>
      <c r="L31" s="11" t="s">
        <v>514</v>
      </c>
      <c r="M31" s="11"/>
      <c r="N31" s="17"/>
      <c r="O31" s="17"/>
      <c r="P31" s="17"/>
      <c r="Q31" s="18"/>
    </row>
    <row r="32" spans="2:17" s="19" customFormat="1" ht="15" customHeight="1" x14ac:dyDescent="0.2">
      <c r="B32" s="10" t="s">
        <v>985</v>
      </c>
      <c r="C32" s="11" t="s">
        <v>1390</v>
      </c>
      <c r="D32" s="12" t="s">
        <v>1391</v>
      </c>
      <c r="E32" s="13">
        <v>42416</v>
      </c>
      <c r="F32" s="14">
        <f t="shared" si="0"/>
        <v>42556</v>
      </c>
      <c r="G32" s="12">
        <v>5</v>
      </c>
      <c r="H32" s="12">
        <v>28</v>
      </c>
      <c r="I32" s="15">
        <f t="shared" si="2"/>
        <v>1795.8</v>
      </c>
      <c r="J32" s="15">
        <v>8979</v>
      </c>
      <c r="K32" s="16" t="s">
        <v>1392</v>
      </c>
      <c r="L32" s="11" t="s">
        <v>514</v>
      </c>
      <c r="M32" s="11"/>
      <c r="N32" s="17"/>
      <c r="O32" s="17"/>
      <c r="P32" s="17"/>
      <c r="Q32" s="18"/>
    </row>
    <row r="33" spans="2:17" s="19" customFormat="1" ht="15" customHeight="1" x14ac:dyDescent="0.2">
      <c r="B33" s="10" t="s">
        <v>985</v>
      </c>
      <c r="C33" s="11" t="s">
        <v>1393</v>
      </c>
      <c r="D33" s="12" t="s">
        <v>1394</v>
      </c>
      <c r="E33" s="13">
        <v>42412</v>
      </c>
      <c r="F33" s="14">
        <f t="shared" si="0"/>
        <v>42552</v>
      </c>
      <c r="G33" s="12">
        <v>5</v>
      </c>
      <c r="H33" s="12">
        <v>28</v>
      </c>
      <c r="I33" s="15">
        <f t="shared" si="2"/>
        <v>1795.8</v>
      </c>
      <c r="J33" s="15">
        <v>8979</v>
      </c>
      <c r="K33" s="16" t="s">
        <v>1387</v>
      </c>
      <c r="L33" s="11" t="s">
        <v>514</v>
      </c>
      <c r="M33" s="11"/>
      <c r="N33" s="17"/>
      <c r="O33" s="17"/>
      <c r="P33" s="17"/>
      <c r="Q33" s="18"/>
    </row>
    <row r="34" spans="2:17" s="19" customFormat="1" ht="15" customHeight="1" x14ac:dyDescent="0.2">
      <c r="B34" s="10" t="s">
        <v>985</v>
      </c>
      <c r="C34" s="11" t="s">
        <v>1395</v>
      </c>
      <c r="D34" s="12" t="s">
        <v>1396</v>
      </c>
      <c r="E34" s="13">
        <v>42416</v>
      </c>
      <c r="F34" s="14">
        <f t="shared" si="0"/>
        <v>42556</v>
      </c>
      <c r="G34" s="12">
        <v>5</v>
      </c>
      <c r="H34" s="12">
        <v>28</v>
      </c>
      <c r="I34" s="15">
        <f t="shared" si="2"/>
        <v>1795.8</v>
      </c>
      <c r="J34" s="15">
        <v>8979</v>
      </c>
      <c r="K34" s="16" t="s">
        <v>1387</v>
      </c>
      <c r="L34" s="11" t="s">
        <v>514</v>
      </c>
      <c r="M34" s="11"/>
      <c r="N34" s="17"/>
      <c r="O34" s="17"/>
      <c r="P34" s="17"/>
      <c r="Q34" s="18"/>
    </row>
    <row r="35" spans="2:17" s="19" customFormat="1" ht="15" customHeight="1" x14ac:dyDescent="0.2">
      <c r="B35" s="10" t="s">
        <v>985</v>
      </c>
      <c r="C35" s="11" t="s">
        <v>1397</v>
      </c>
      <c r="D35" s="12" t="s">
        <v>1398</v>
      </c>
      <c r="E35" s="13">
        <v>42416</v>
      </c>
      <c r="F35" s="14">
        <f t="shared" si="0"/>
        <v>42556</v>
      </c>
      <c r="G35" s="12">
        <v>5</v>
      </c>
      <c r="H35" s="12">
        <v>28</v>
      </c>
      <c r="I35" s="15">
        <f t="shared" si="2"/>
        <v>1795.8</v>
      </c>
      <c r="J35" s="15">
        <v>8979</v>
      </c>
      <c r="K35" s="16" t="s">
        <v>1399</v>
      </c>
      <c r="L35" s="11" t="s">
        <v>514</v>
      </c>
      <c r="M35" s="11"/>
      <c r="N35" s="17"/>
      <c r="O35" s="17"/>
      <c r="P35" s="17"/>
      <c r="Q35" s="18"/>
    </row>
    <row r="36" spans="2:17" s="19" customFormat="1" ht="15" customHeight="1" x14ac:dyDescent="0.2">
      <c r="B36" s="11" t="s">
        <v>122</v>
      </c>
      <c r="C36" s="11" t="s">
        <v>1400</v>
      </c>
      <c r="D36" s="12" t="s">
        <v>1401</v>
      </c>
      <c r="E36" s="13">
        <v>42422</v>
      </c>
      <c r="F36" s="14">
        <f t="shared" si="0"/>
        <v>42534</v>
      </c>
      <c r="G36" s="12">
        <v>4</v>
      </c>
      <c r="H36" s="12">
        <v>28</v>
      </c>
      <c r="I36" s="15">
        <f t="shared" si="2"/>
        <v>295.315</v>
      </c>
      <c r="J36" s="15">
        <v>1181.26</v>
      </c>
      <c r="K36" s="16" t="s">
        <v>1402</v>
      </c>
      <c r="L36" s="11" t="s">
        <v>514</v>
      </c>
      <c r="M36" s="11"/>
      <c r="N36" s="17"/>
      <c r="O36" s="17"/>
      <c r="P36" s="17"/>
      <c r="Q36" s="18"/>
    </row>
    <row r="37" spans="2:17" s="19" customFormat="1" ht="15" customHeight="1" x14ac:dyDescent="0.2">
      <c r="B37" s="11" t="s">
        <v>122</v>
      </c>
      <c r="C37" s="11" t="s">
        <v>1403</v>
      </c>
      <c r="D37" s="12" t="s">
        <v>1404</v>
      </c>
      <c r="E37" s="13">
        <v>42422</v>
      </c>
      <c r="F37" s="14">
        <f t="shared" si="0"/>
        <v>42534</v>
      </c>
      <c r="G37" s="12">
        <v>4</v>
      </c>
      <c r="H37" s="12">
        <v>28</v>
      </c>
      <c r="I37" s="15">
        <f t="shared" si="2"/>
        <v>343.01499999999999</v>
      </c>
      <c r="J37" s="15">
        <v>1372.06</v>
      </c>
      <c r="K37" s="16" t="s">
        <v>1402</v>
      </c>
      <c r="L37" s="11" t="s">
        <v>514</v>
      </c>
      <c r="M37" s="11"/>
      <c r="N37" s="17"/>
      <c r="O37" s="17"/>
      <c r="P37" s="17"/>
      <c r="Q37" s="18"/>
    </row>
    <row r="38" spans="2:17" s="19" customFormat="1" ht="15" customHeight="1" x14ac:dyDescent="0.2">
      <c r="B38" s="10" t="s">
        <v>328</v>
      </c>
      <c r="C38" s="11" t="s">
        <v>1405</v>
      </c>
      <c r="D38" s="12" t="s">
        <v>1406</v>
      </c>
      <c r="E38" s="13">
        <v>42423</v>
      </c>
      <c r="F38" s="14">
        <f t="shared" si="0"/>
        <v>42535</v>
      </c>
      <c r="G38" s="12">
        <v>4</v>
      </c>
      <c r="H38" s="12">
        <v>28</v>
      </c>
      <c r="I38" s="15">
        <f>IF(G38&lt;&gt;"",(J38/G38),"")</f>
        <v>284.26</v>
      </c>
      <c r="J38" s="15">
        <v>1137.04</v>
      </c>
      <c r="K38" s="16" t="s">
        <v>1327</v>
      </c>
      <c r="L38" s="11" t="s">
        <v>20</v>
      </c>
      <c r="M38" s="11"/>
      <c r="N38" s="17"/>
      <c r="O38" s="17"/>
      <c r="P38" s="17"/>
      <c r="Q38" s="18"/>
    </row>
    <row r="39" spans="2:17" s="19" customFormat="1" ht="15" customHeight="1" x14ac:dyDescent="0.2">
      <c r="B39" s="10" t="s">
        <v>694</v>
      </c>
      <c r="C39" s="11" t="s">
        <v>1407</v>
      </c>
      <c r="D39" s="12" t="s">
        <v>1408</v>
      </c>
      <c r="E39" s="13">
        <v>42431</v>
      </c>
      <c r="F39" s="14">
        <f t="shared" ref="F39:F46" si="3">IF(E39&lt;&gt;"",E39+(G39*H39),"")</f>
        <v>42515</v>
      </c>
      <c r="G39" s="12">
        <v>3</v>
      </c>
      <c r="H39" s="12">
        <v>28</v>
      </c>
      <c r="I39" s="15">
        <f t="shared" ref="I39:I47" si="4">IF(G39&lt;&gt;"",(J39/G39),"")</f>
        <v>994.22666666666657</v>
      </c>
      <c r="J39" s="15">
        <v>2982.68</v>
      </c>
      <c r="K39" s="16" t="s">
        <v>1409</v>
      </c>
      <c r="L39" s="11" t="s">
        <v>514</v>
      </c>
      <c r="M39" s="11"/>
      <c r="N39" s="17"/>
      <c r="O39" s="17"/>
      <c r="P39" s="17"/>
      <c r="Q39" s="18"/>
    </row>
    <row r="40" spans="2:17" s="19" customFormat="1" ht="15" customHeight="1" x14ac:dyDescent="0.2">
      <c r="B40" s="10" t="s">
        <v>694</v>
      </c>
      <c r="C40" s="11" t="s">
        <v>1410</v>
      </c>
      <c r="D40" s="12" t="s">
        <v>1411</v>
      </c>
      <c r="E40" s="13">
        <v>42431</v>
      </c>
      <c r="F40" s="14">
        <f t="shared" si="3"/>
        <v>42515</v>
      </c>
      <c r="G40" s="12">
        <v>3</v>
      </c>
      <c r="H40" s="12">
        <v>28</v>
      </c>
      <c r="I40" s="15">
        <f t="shared" si="4"/>
        <v>994.22666666666657</v>
      </c>
      <c r="J40" s="15">
        <v>2982.68</v>
      </c>
      <c r="K40" s="16" t="s">
        <v>1412</v>
      </c>
      <c r="L40" s="11" t="s">
        <v>514</v>
      </c>
      <c r="M40" s="11"/>
      <c r="N40" s="17"/>
      <c r="O40" s="17"/>
      <c r="P40" s="17"/>
      <c r="Q40" s="18"/>
    </row>
    <row r="41" spans="2:17" s="19" customFormat="1" ht="15" customHeight="1" x14ac:dyDescent="0.2">
      <c r="B41" s="11" t="s">
        <v>510</v>
      </c>
      <c r="C41" s="11" t="s">
        <v>1413</v>
      </c>
      <c r="D41" s="12" t="s">
        <v>1414</v>
      </c>
      <c r="E41" s="13">
        <v>42431</v>
      </c>
      <c r="F41" s="14">
        <f t="shared" si="3"/>
        <v>42515</v>
      </c>
      <c r="G41" s="12">
        <v>3</v>
      </c>
      <c r="H41" s="12">
        <v>28</v>
      </c>
      <c r="I41" s="15">
        <f t="shared" si="4"/>
        <v>976.2166666666667</v>
      </c>
      <c r="J41" s="15">
        <v>2928.65</v>
      </c>
      <c r="K41" s="16" t="s">
        <v>1402</v>
      </c>
      <c r="L41" s="11" t="s">
        <v>514</v>
      </c>
      <c r="M41" s="11"/>
      <c r="N41" s="17"/>
      <c r="O41" s="17"/>
      <c r="P41" s="17"/>
      <c r="Q41" s="18"/>
    </row>
    <row r="42" spans="2:17" s="19" customFormat="1" ht="15" customHeight="1" x14ac:dyDescent="0.2">
      <c r="B42" s="11" t="s">
        <v>510</v>
      </c>
      <c r="C42" s="11" t="s">
        <v>1415</v>
      </c>
      <c r="D42" s="12" t="s">
        <v>1416</v>
      </c>
      <c r="E42" s="13">
        <v>42431</v>
      </c>
      <c r="F42" s="14">
        <f t="shared" si="3"/>
        <v>42515</v>
      </c>
      <c r="G42" s="12">
        <v>3</v>
      </c>
      <c r="H42" s="12">
        <v>28</v>
      </c>
      <c r="I42" s="15">
        <f t="shared" si="4"/>
        <v>976.2166666666667</v>
      </c>
      <c r="J42" s="15">
        <v>2928.65</v>
      </c>
      <c r="K42" s="16" t="s">
        <v>1402</v>
      </c>
      <c r="L42" s="11" t="s">
        <v>514</v>
      </c>
      <c r="M42" s="11"/>
      <c r="N42" s="17"/>
      <c r="O42" s="17"/>
      <c r="P42" s="17"/>
      <c r="Q42" s="18"/>
    </row>
    <row r="43" spans="2:17" s="19" customFormat="1" ht="15" customHeight="1" x14ac:dyDescent="0.2">
      <c r="B43" s="11" t="s">
        <v>510</v>
      </c>
      <c r="C43" s="11" t="s">
        <v>1417</v>
      </c>
      <c r="D43" s="12" t="s">
        <v>1418</v>
      </c>
      <c r="E43" s="13">
        <v>42438</v>
      </c>
      <c r="F43" s="14">
        <f t="shared" si="3"/>
        <v>42522</v>
      </c>
      <c r="G43" s="12">
        <v>3</v>
      </c>
      <c r="H43" s="12">
        <v>28</v>
      </c>
      <c r="I43" s="15">
        <f t="shared" si="4"/>
        <v>1021.2133333333333</v>
      </c>
      <c r="J43" s="15">
        <v>3063.64</v>
      </c>
      <c r="K43" s="16" t="s">
        <v>1419</v>
      </c>
      <c r="L43" s="11" t="s">
        <v>514</v>
      </c>
      <c r="M43" s="11"/>
      <c r="N43" s="17"/>
      <c r="O43" s="17"/>
      <c r="P43" s="17"/>
      <c r="Q43" s="18"/>
    </row>
    <row r="44" spans="2:17" s="19" customFormat="1" ht="15" customHeight="1" x14ac:dyDescent="0.2">
      <c r="B44" s="11" t="s">
        <v>510</v>
      </c>
      <c r="C44" s="11" t="s">
        <v>1420</v>
      </c>
      <c r="D44" s="12" t="s">
        <v>1421</v>
      </c>
      <c r="E44" s="13">
        <v>42438</v>
      </c>
      <c r="F44" s="14">
        <f>IF(E44&lt;&gt;"",E44+(G44*H44),"")</f>
        <v>42522</v>
      </c>
      <c r="G44" s="12">
        <v>3</v>
      </c>
      <c r="H44" s="12">
        <v>28</v>
      </c>
      <c r="I44" s="15">
        <f t="shared" si="4"/>
        <v>1021.2133333333333</v>
      </c>
      <c r="J44" s="15">
        <v>3063.64</v>
      </c>
      <c r="K44" s="16" t="s">
        <v>1402</v>
      </c>
      <c r="L44" s="11" t="s">
        <v>514</v>
      </c>
      <c r="M44" s="11"/>
      <c r="N44" s="17"/>
      <c r="O44" s="17"/>
      <c r="P44" s="17"/>
      <c r="Q44" s="18"/>
    </row>
    <row r="45" spans="2:17" s="19" customFormat="1" ht="15" customHeight="1" x14ac:dyDescent="0.2">
      <c r="B45" s="11" t="s">
        <v>1422</v>
      </c>
      <c r="C45" s="11" t="s">
        <v>1423</v>
      </c>
      <c r="D45" s="12" t="s">
        <v>1424</v>
      </c>
      <c r="E45" s="13">
        <v>42450</v>
      </c>
      <c r="F45" s="14">
        <f>IF(E45&lt;&gt;"",E45+(G45*H45),"")</f>
        <v>42534</v>
      </c>
      <c r="G45" s="12">
        <v>3</v>
      </c>
      <c r="H45" s="12">
        <v>28</v>
      </c>
      <c r="I45" s="15">
        <f>IF(G45&lt;&gt;"",(J45/G45),"")</f>
        <v>1060.6166666666666</v>
      </c>
      <c r="J45" s="15">
        <v>3181.85</v>
      </c>
      <c r="K45" s="16" t="s">
        <v>1371</v>
      </c>
      <c r="L45" s="11" t="s">
        <v>514</v>
      </c>
      <c r="M45" s="11"/>
      <c r="N45" s="17"/>
      <c r="O45" s="17"/>
      <c r="P45" s="17"/>
      <c r="Q45" s="18"/>
    </row>
    <row r="46" spans="2:17" s="19" customFormat="1" ht="15" customHeight="1" x14ac:dyDescent="0.2">
      <c r="B46" s="11" t="s">
        <v>122</v>
      </c>
      <c r="C46" s="11" t="s">
        <v>1425</v>
      </c>
      <c r="D46" s="12" t="s">
        <v>1426</v>
      </c>
      <c r="E46" s="13">
        <v>42450</v>
      </c>
      <c r="F46" s="14">
        <f t="shared" si="3"/>
        <v>42534</v>
      </c>
      <c r="G46" s="12">
        <v>3</v>
      </c>
      <c r="H46" s="12">
        <v>28</v>
      </c>
      <c r="I46" s="15">
        <f t="shared" si="4"/>
        <v>362.3</v>
      </c>
      <c r="J46" s="15">
        <v>1086.9000000000001</v>
      </c>
      <c r="K46" s="16" t="s">
        <v>1399</v>
      </c>
      <c r="L46" s="11" t="s">
        <v>514</v>
      </c>
      <c r="M46" s="11"/>
      <c r="N46" s="17"/>
      <c r="O46" s="17"/>
      <c r="P46" s="17"/>
      <c r="Q46" s="18"/>
    </row>
    <row r="47" spans="2:17" s="19" customFormat="1" ht="15" customHeight="1" x14ac:dyDescent="0.2">
      <c r="B47" s="11" t="s">
        <v>434</v>
      </c>
      <c r="C47" s="11" t="s">
        <v>1427</v>
      </c>
      <c r="D47" s="12" t="s">
        <v>1428</v>
      </c>
      <c r="E47" s="13">
        <v>42450</v>
      </c>
      <c r="F47" s="14">
        <f t="shared" ref="F47:F52" si="5">IF(E47&lt;&gt;"",E47+(G47*H47),"")</f>
        <v>42534</v>
      </c>
      <c r="G47" s="12">
        <v>3</v>
      </c>
      <c r="H47" s="12">
        <v>28</v>
      </c>
      <c r="I47" s="15">
        <f t="shared" si="4"/>
        <v>654.4133333333333</v>
      </c>
      <c r="J47" s="15">
        <v>1963.24</v>
      </c>
      <c r="K47" s="16" t="s">
        <v>1412</v>
      </c>
      <c r="L47" s="11" t="s">
        <v>514</v>
      </c>
      <c r="M47" s="11"/>
      <c r="N47" s="17"/>
      <c r="O47" s="17"/>
      <c r="P47" s="17"/>
      <c r="Q47" s="18"/>
    </row>
    <row r="48" spans="2:17" s="19" customFormat="1" ht="15" customHeight="1" x14ac:dyDescent="0.2">
      <c r="B48" s="11" t="s">
        <v>510</v>
      </c>
      <c r="C48" s="11" t="s">
        <v>1429</v>
      </c>
      <c r="D48" s="12" t="s">
        <v>1430</v>
      </c>
      <c r="E48" s="13">
        <v>42452</v>
      </c>
      <c r="F48" s="14">
        <f t="shared" si="5"/>
        <v>42508</v>
      </c>
      <c r="G48" s="12">
        <v>2</v>
      </c>
      <c r="H48" s="12">
        <v>28</v>
      </c>
      <c r="I48" s="15">
        <f t="shared" ref="I48:I56" si="6">IF(G48&lt;&gt;"",(J48/G48),"")</f>
        <v>1061.335</v>
      </c>
      <c r="J48" s="15">
        <v>2122.67</v>
      </c>
      <c r="K48" s="16" t="s">
        <v>1412</v>
      </c>
      <c r="L48" s="11" t="s">
        <v>514</v>
      </c>
      <c r="M48" s="11"/>
      <c r="N48" s="17"/>
      <c r="O48" s="17"/>
      <c r="P48" s="17"/>
      <c r="Q48" s="18"/>
    </row>
    <row r="49" spans="2:17" s="19" customFormat="1" ht="15" customHeight="1" x14ac:dyDescent="0.2">
      <c r="B49" s="11" t="s">
        <v>510</v>
      </c>
      <c r="C49" s="11" t="s">
        <v>1431</v>
      </c>
      <c r="D49" s="12" t="s">
        <v>1432</v>
      </c>
      <c r="E49" s="13">
        <v>42452</v>
      </c>
      <c r="F49" s="14">
        <f t="shared" si="5"/>
        <v>42508</v>
      </c>
      <c r="G49" s="12">
        <v>2</v>
      </c>
      <c r="H49" s="12">
        <v>28</v>
      </c>
      <c r="I49" s="15">
        <f t="shared" si="6"/>
        <v>964.71</v>
      </c>
      <c r="J49" s="15">
        <v>1929.42</v>
      </c>
      <c r="K49" s="16" t="s">
        <v>1412</v>
      </c>
      <c r="L49" s="11" t="s">
        <v>514</v>
      </c>
      <c r="M49" s="11"/>
      <c r="N49" s="17"/>
      <c r="O49" s="17"/>
      <c r="P49" s="17"/>
      <c r="Q49" s="18"/>
    </row>
    <row r="50" spans="2:17" s="19" customFormat="1" ht="15" customHeight="1" x14ac:dyDescent="0.2">
      <c r="B50" s="11" t="s">
        <v>510</v>
      </c>
      <c r="C50" s="11" t="s">
        <v>1433</v>
      </c>
      <c r="D50" s="12" t="s">
        <v>1434</v>
      </c>
      <c r="E50" s="13">
        <v>42452</v>
      </c>
      <c r="F50" s="14">
        <f t="shared" si="5"/>
        <v>42508</v>
      </c>
      <c r="G50" s="12">
        <v>2</v>
      </c>
      <c r="H50" s="12">
        <v>28</v>
      </c>
      <c r="I50" s="15">
        <f t="shared" si="6"/>
        <v>964.71</v>
      </c>
      <c r="J50" s="15">
        <v>1929.42</v>
      </c>
      <c r="K50" s="16" t="s">
        <v>1399</v>
      </c>
      <c r="L50" s="11" t="s">
        <v>514</v>
      </c>
      <c r="M50" s="11"/>
      <c r="N50" s="17"/>
      <c r="O50" s="17"/>
      <c r="P50" s="17"/>
      <c r="Q50" s="18"/>
    </row>
    <row r="51" spans="2:17" s="19" customFormat="1" ht="15" customHeight="1" x14ac:dyDescent="0.2">
      <c r="B51" s="11" t="s">
        <v>1435</v>
      </c>
      <c r="C51" s="11" t="s">
        <v>1436</v>
      </c>
      <c r="D51" s="12" t="s">
        <v>1437</v>
      </c>
      <c r="E51" s="13">
        <v>42452</v>
      </c>
      <c r="F51" s="14">
        <f t="shared" si="5"/>
        <v>42508</v>
      </c>
      <c r="G51" s="12">
        <v>2</v>
      </c>
      <c r="H51" s="12">
        <v>28</v>
      </c>
      <c r="I51" s="15">
        <f t="shared" si="6"/>
        <v>1469.09</v>
      </c>
      <c r="J51" s="15">
        <v>2938.18</v>
      </c>
      <c r="K51" s="16" t="s">
        <v>1402</v>
      </c>
      <c r="L51" s="11" t="s">
        <v>514</v>
      </c>
      <c r="M51" s="11"/>
      <c r="N51" s="17"/>
      <c r="O51" s="17"/>
      <c r="P51" s="17"/>
      <c r="Q51" s="18"/>
    </row>
    <row r="52" spans="2:17" s="19" customFormat="1" ht="15" customHeight="1" x14ac:dyDescent="0.2">
      <c r="B52" s="10" t="s">
        <v>1435</v>
      </c>
      <c r="C52" s="11" t="s">
        <v>1438</v>
      </c>
      <c r="D52" s="12" t="s">
        <v>1439</v>
      </c>
      <c r="E52" s="13">
        <v>42452</v>
      </c>
      <c r="F52" s="14">
        <f t="shared" si="5"/>
        <v>42508</v>
      </c>
      <c r="G52" s="12">
        <v>2</v>
      </c>
      <c r="H52" s="12">
        <v>28</v>
      </c>
      <c r="I52" s="15">
        <f t="shared" si="6"/>
        <v>1469.09</v>
      </c>
      <c r="J52" s="15">
        <v>2938.18</v>
      </c>
      <c r="K52" s="16" t="s">
        <v>1419</v>
      </c>
      <c r="L52" s="11" t="s">
        <v>514</v>
      </c>
      <c r="M52" s="11"/>
      <c r="N52" s="17"/>
      <c r="O52" s="17"/>
      <c r="P52" s="17"/>
      <c r="Q52" s="18"/>
    </row>
    <row r="53" spans="2:17" s="19" customFormat="1" ht="14.25" customHeight="1" x14ac:dyDescent="0.2">
      <c r="B53" s="11" t="s">
        <v>510</v>
      </c>
      <c r="C53" s="11" t="s">
        <v>1440</v>
      </c>
      <c r="D53" s="12" t="s">
        <v>1441</v>
      </c>
      <c r="E53" s="13">
        <v>42471</v>
      </c>
      <c r="F53" s="14">
        <f t="shared" ref="F53:F58" si="7">IF(E53&lt;&gt;"",E53+(G53*H53),"")</f>
        <v>42527</v>
      </c>
      <c r="G53" s="12">
        <v>2</v>
      </c>
      <c r="H53" s="12">
        <v>28</v>
      </c>
      <c r="I53" s="15">
        <f t="shared" si="6"/>
        <v>1116.45</v>
      </c>
      <c r="J53" s="15">
        <v>2232.9</v>
      </c>
      <c r="K53" s="16" t="s">
        <v>1412</v>
      </c>
      <c r="L53" s="11" t="s">
        <v>514</v>
      </c>
      <c r="M53" s="11"/>
      <c r="N53" s="17"/>
      <c r="O53" s="17"/>
      <c r="P53" s="17"/>
      <c r="Q53" s="18"/>
    </row>
    <row r="54" spans="2:17" s="19" customFormat="1" ht="15" customHeight="1" x14ac:dyDescent="0.2">
      <c r="B54" s="11" t="s">
        <v>510</v>
      </c>
      <c r="C54" s="11" t="s">
        <v>1442</v>
      </c>
      <c r="D54" s="12" t="s">
        <v>1443</v>
      </c>
      <c r="E54" s="13">
        <v>42471</v>
      </c>
      <c r="F54" s="14">
        <f t="shared" si="7"/>
        <v>42527</v>
      </c>
      <c r="G54" s="12">
        <v>2</v>
      </c>
      <c r="H54" s="12">
        <v>28</v>
      </c>
      <c r="I54" s="15">
        <f t="shared" si="6"/>
        <v>1020.15</v>
      </c>
      <c r="J54" s="15">
        <v>2040.3</v>
      </c>
      <c r="K54" s="16" t="s">
        <v>1412</v>
      </c>
      <c r="L54" s="11" t="s">
        <v>514</v>
      </c>
      <c r="M54" s="11"/>
      <c r="N54" s="17"/>
      <c r="O54" s="17"/>
      <c r="P54" s="17"/>
      <c r="Q54" s="18"/>
    </row>
    <row r="55" spans="2:17" s="19" customFormat="1" ht="15" customHeight="1" x14ac:dyDescent="0.2">
      <c r="B55" s="11" t="s">
        <v>510</v>
      </c>
      <c r="C55" s="11" t="s">
        <v>1444</v>
      </c>
      <c r="D55" s="12" t="s">
        <v>1445</v>
      </c>
      <c r="E55" s="13">
        <v>42471</v>
      </c>
      <c r="F55" s="14">
        <f t="shared" si="7"/>
        <v>42527</v>
      </c>
      <c r="G55" s="12">
        <v>2</v>
      </c>
      <c r="H55" s="12">
        <v>28</v>
      </c>
      <c r="I55" s="15">
        <f t="shared" si="6"/>
        <v>1020.15</v>
      </c>
      <c r="J55" s="15">
        <v>2040.3</v>
      </c>
      <c r="K55" s="16" t="s">
        <v>1412</v>
      </c>
      <c r="L55" s="11" t="s">
        <v>514</v>
      </c>
      <c r="M55" s="11"/>
      <c r="N55" s="17"/>
      <c r="O55" s="17"/>
      <c r="P55" s="17"/>
      <c r="Q55" s="18"/>
    </row>
    <row r="56" spans="2:17" s="19" customFormat="1" ht="15" customHeight="1" x14ac:dyDescent="0.2">
      <c r="B56" s="11" t="s">
        <v>510</v>
      </c>
      <c r="C56" s="11" t="s">
        <v>1446</v>
      </c>
      <c r="D56" s="12" t="s">
        <v>1447</v>
      </c>
      <c r="E56" s="13">
        <v>42471</v>
      </c>
      <c r="F56" s="14">
        <f t="shared" si="7"/>
        <v>42527</v>
      </c>
      <c r="G56" s="12">
        <v>2</v>
      </c>
      <c r="H56" s="12">
        <v>28</v>
      </c>
      <c r="I56" s="15">
        <f t="shared" si="6"/>
        <v>1116.45</v>
      </c>
      <c r="J56" s="15">
        <v>2232.9</v>
      </c>
      <c r="K56" s="16" t="s">
        <v>1412</v>
      </c>
      <c r="L56" s="11" t="s">
        <v>514</v>
      </c>
      <c r="M56" s="11"/>
      <c r="N56" s="17"/>
      <c r="O56" s="17"/>
      <c r="P56" s="17"/>
      <c r="Q56" s="18"/>
    </row>
    <row r="57" spans="2:17" s="19" customFormat="1" ht="15" customHeight="1" x14ac:dyDescent="0.2">
      <c r="B57" s="11" t="s">
        <v>1448</v>
      </c>
      <c r="C57" s="11" t="s">
        <v>1449</v>
      </c>
      <c r="D57" s="12" t="s">
        <v>1450</v>
      </c>
      <c r="E57" s="13">
        <v>42471</v>
      </c>
      <c r="F57" s="14">
        <f t="shared" si="7"/>
        <v>42478</v>
      </c>
      <c r="G57" s="12">
        <v>1</v>
      </c>
      <c r="H57" s="12">
        <v>7</v>
      </c>
      <c r="I57" s="15">
        <f>IF(G57&lt;&gt;"",(J57/G57),"")</f>
        <v>419.93</v>
      </c>
      <c r="J57" s="15">
        <v>419.93</v>
      </c>
      <c r="K57" s="16" t="s">
        <v>1451</v>
      </c>
      <c r="L57" s="11"/>
      <c r="M57" s="11"/>
      <c r="N57" s="17"/>
      <c r="O57" s="17"/>
      <c r="P57" s="17"/>
      <c r="Q57" s="18"/>
    </row>
    <row r="58" spans="2:17" s="19" customFormat="1" ht="15" customHeight="1" x14ac:dyDescent="0.2">
      <c r="B58" s="11" t="s">
        <v>1422</v>
      </c>
      <c r="C58" s="11" t="s">
        <v>1452</v>
      </c>
      <c r="D58" s="12" t="s">
        <v>1453</v>
      </c>
      <c r="E58" s="13">
        <v>42508</v>
      </c>
      <c r="F58" s="14">
        <f t="shared" si="7"/>
        <v>42536</v>
      </c>
      <c r="G58" s="12">
        <v>1</v>
      </c>
      <c r="H58" s="12">
        <v>28</v>
      </c>
      <c r="I58" s="15">
        <f>IF(G58&lt;&gt;"",(J58/G58),"")</f>
        <v>1192.33</v>
      </c>
      <c r="J58" s="15">
        <v>1192.33</v>
      </c>
      <c r="K58" s="16" t="s">
        <v>1399</v>
      </c>
      <c r="L58" s="11"/>
      <c r="M58" s="11"/>
      <c r="N58" s="17"/>
      <c r="O58" s="17"/>
      <c r="P58" s="17"/>
      <c r="Q58" s="18"/>
    </row>
    <row r="59" spans="2:17" s="19" customFormat="1" x14ac:dyDescent="0.2">
      <c r="B59" s="11" t="s">
        <v>510</v>
      </c>
      <c r="C59" s="11" t="s">
        <v>1454</v>
      </c>
      <c r="D59" s="12" t="s">
        <v>1455</v>
      </c>
      <c r="E59" s="13">
        <v>42457</v>
      </c>
      <c r="F59" s="14">
        <f t="shared" ref="F59:F67" si="8">IF(E59&lt;&gt;"",E59+(G59*H59),"")</f>
        <v>42485</v>
      </c>
      <c r="G59" s="12">
        <v>1</v>
      </c>
      <c r="H59" s="12">
        <v>28</v>
      </c>
      <c r="I59" s="15">
        <f t="shared" ref="I59:I67" si="9">IF(G59&lt;&gt;"",(J59/G59),"")</f>
        <v>1264.31</v>
      </c>
      <c r="J59" s="15">
        <v>1264.31</v>
      </c>
      <c r="K59" s="16" t="s">
        <v>1456</v>
      </c>
      <c r="L59" s="11" t="s">
        <v>514</v>
      </c>
      <c r="M59" s="11"/>
      <c r="N59" s="17"/>
      <c r="O59" s="17"/>
      <c r="P59" s="17"/>
      <c r="Q59" s="18"/>
    </row>
    <row r="60" spans="2:17" s="19" customFormat="1" ht="15" customHeight="1" x14ac:dyDescent="0.2">
      <c r="B60" s="11" t="s">
        <v>510</v>
      </c>
      <c r="C60" s="11" t="s">
        <v>1457</v>
      </c>
      <c r="D60" s="12" t="s">
        <v>1458</v>
      </c>
      <c r="E60" s="13">
        <v>42457</v>
      </c>
      <c r="F60" s="14">
        <f t="shared" si="8"/>
        <v>42485</v>
      </c>
      <c r="G60" s="12">
        <v>1</v>
      </c>
      <c r="H60" s="12">
        <v>28</v>
      </c>
      <c r="I60" s="15">
        <f t="shared" si="9"/>
        <v>1071.71</v>
      </c>
      <c r="J60" s="15">
        <v>1071.71</v>
      </c>
      <c r="K60" s="16" t="s">
        <v>1459</v>
      </c>
      <c r="L60" s="11" t="s">
        <v>514</v>
      </c>
      <c r="M60" s="11"/>
      <c r="N60" s="17"/>
      <c r="O60" s="17"/>
      <c r="P60" s="17"/>
      <c r="Q60" s="18"/>
    </row>
    <row r="61" spans="2:17" s="19" customFormat="1" ht="15" customHeight="1" x14ac:dyDescent="0.2">
      <c r="B61" s="11" t="s">
        <v>510</v>
      </c>
      <c r="C61" s="11" t="s">
        <v>1460</v>
      </c>
      <c r="D61" s="12" t="s">
        <v>1461</v>
      </c>
      <c r="E61" s="13">
        <v>42468</v>
      </c>
      <c r="F61" s="14">
        <f t="shared" si="8"/>
        <v>42496</v>
      </c>
      <c r="G61" s="12">
        <v>1</v>
      </c>
      <c r="H61" s="12">
        <v>28</v>
      </c>
      <c r="I61" s="15">
        <f t="shared" si="9"/>
        <v>1266.25</v>
      </c>
      <c r="J61" s="15">
        <v>1266.25</v>
      </c>
      <c r="K61" s="16" t="s">
        <v>1462</v>
      </c>
      <c r="L61" s="11" t="s">
        <v>514</v>
      </c>
      <c r="M61" s="11"/>
      <c r="N61" s="17"/>
      <c r="O61" s="17"/>
      <c r="P61" s="17"/>
      <c r="Q61" s="18"/>
    </row>
    <row r="62" spans="2:17" s="19" customFormat="1" ht="15" customHeight="1" x14ac:dyDescent="0.2">
      <c r="B62" s="11" t="s">
        <v>1435</v>
      </c>
      <c r="C62" s="11" t="s">
        <v>1463</v>
      </c>
      <c r="D62" s="12" t="s">
        <v>1464</v>
      </c>
      <c r="E62" s="13">
        <v>42468</v>
      </c>
      <c r="F62" s="14">
        <f t="shared" si="8"/>
        <v>42496</v>
      </c>
      <c r="G62" s="12">
        <v>1</v>
      </c>
      <c r="H62" s="12">
        <v>28</v>
      </c>
      <c r="I62" s="15">
        <f t="shared" si="9"/>
        <v>1479.79</v>
      </c>
      <c r="J62" s="15">
        <v>1479.79</v>
      </c>
      <c r="K62" s="16" t="s">
        <v>1465</v>
      </c>
      <c r="L62" s="11" t="s">
        <v>514</v>
      </c>
      <c r="M62" s="11"/>
      <c r="N62" s="17"/>
      <c r="O62" s="17"/>
      <c r="P62" s="17"/>
      <c r="Q62" s="18"/>
    </row>
    <row r="63" spans="2:17" s="19" customFormat="1" ht="15" customHeight="1" x14ac:dyDescent="0.2">
      <c r="B63" s="10" t="s">
        <v>985</v>
      </c>
      <c r="C63" s="11" t="s">
        <v>1466</v>
      </c>
      <c r="D63" s="12" t="s">
        <v>1467</v>
      </c>
      <c r="E63" s="13">
        <v>42460</v>
      </c>
      <c r="F63" s="14">
        <f>IF(E63&lt;&gt;"",E63+(G63*H63),"")</f>
        <v>42488</v>
      </c>
      <c r="G63" s="12">
        <v>1</v>
      </c>
      <c r="H63" s="12">
        <v>28</v>
      </c>
      <c r="I63" s="15">
        <f>IF(G63&lt;&gt;"",(J63/G63),"")</f>
        <v>1695</v>
      </c>
      <c r="J63" s="15">
        <v>1695</v>
      </c>
      <c r="K63" s="16" t="s">
        <v>1459</v>
      </c>
      <c r="L63" s="11" t="s">
        <v>514</v>
      </c>
      <c r="M63" s="11"/>
      <c r="N63" s="17"/>
      <c r="O63" s="17"/>
      <c r="P63" s="17"/>
      <c r="Q63" s="18"/>
    </row>
    <row r="64" spans="2:17" ht="15" customHeight="1" x14ac:dyDescent="0.2">
      <c r="B64" s="76"/>
      <c r="C64" s="76"/>
      <c r="D64" s="45"/>
      <c r="E64" s="43"/>
      <c r="F64" s="44" t="str">
        <f>IF(E64&lt;&gt;"",E64+(G64*H64),"")</f>
        <v/>
      </c>
      <c r="G64" s="45"/>
      <c r="H64" s="45"/>
      <c r="I64" s="77" t="str">
        <f>IF(G64&lt;&gt;"",(J64/G64),"")</f>
        <v/>
      </c>
      <c r="J64" s="77"/>
      <c r="K64" s="78"/>
      <c r="L64" s="76"/>
      <c r="M64" s="76"/>
      <c r="N64" s="79"/>
      <c r="O64" s="79"/>
      <c r="P64" s="79"/>
      <c r="Q64" s="80"/>
    </row>
    <row r="65" spans="2:17" ht="15" customHeight="1" x14ac:dyDescent="0.2">
      <c r="B65" s="76"/>
      <c r="C65" s="76"/>
      <c r="D65" s="45"/>
      <c r="E65" s="43"/>
      <c r="F65" s="44" t="str">
        <f>IF(E65&lt;&gt;"",E65+(G65*H65),"")</f>
        <v/>
      </c>
      <c r="G65" s="45"/>
      <c r="H65" s="45"/>
      <c r="I65" s="77" t="str">
        <f>IF(G65&lt;&gt;"",(J65/G65),"")</f>
        <v/>
      </c>
      <c r="J65" s="77"/>
      <c r="K65" s="78"/>
      <c r="L65" s="76"/>
      <c r="M65" s="76"/>
      <c r="N65" s="79"/>
      <c r="O65" s="79"/>
      <c r="P65" s="79"/>
      <c r="Q65" s="80"/>
    </row>
    <row r="66" spans="2:17" ht="15" customHeight="1" x14ac:dyDescent="0.2">
      <c r="B66" s="76"/>
      <c r="C66" s="76"/>
      <c r="D66" s="45"/>
      <c r="E66" s="43"/>
      <c r="F66" s="44" t="str">
        <f>IF(E66&lt;&gt;"",E66+(G66*H66),"")</f>
        <v/>
      </c>
      <c r="G66" s="45"/>
      <c r="H66" s="45"/>
      <c r="I66" s="77" t="str">
        <f>IF(G66&lt;&gt;"",(J66/G66),"")</f>
        <v/>
      </c>
      <c r="J66" s="77"/>
      <c r="K66" s="78"/>
      <c r="L66" s="76"/>
      <c r="M66" s="76"/>
      <c r="N66" s="79"/>
      <c r="O66" s="79"/>
      <c r="P66" s="79"/>
      <c r="Q66" s="80"/>
    </row>
    <row r="67" spans="2:17" ht="15" customHeight="1" x14ac:dyDescent="0.2">
      <c r="B67" s="76"/>
      <c r="C67" s="76"/>
      <c r="D67" s="45"/>
      <c r="E67" s="43"/>
      <c r="F67" s="44" t="str">
        <f t="shared" si="8"/>
        <v/>
      </c>
      <c r="G67" s="45"/>
      <c r="H67" s="45"/>
      <c r="I67" s="77" t="str">
        <f t="shared" si="9"/>
        <v/>
      </c>
      <c r="J67" s="77"/>
      <c r="K67" s="78"/>
      <c r="L67" s="76"/>
      <c r="M67" s="76"/>
      <c r="N67" s="79"/>
      <c r="O67" s="79"/>
      <c r="P67" s="79"/>
      <c r="Q67" s="80"/>
    </row>
    <row r="68" spans="2:17" x14ac:dyDescent="0.2">
      <c r="B68" s="234"/>
      <c r="C68" s="115"/>
      <c r="D68" s="235"/>
      <c r="E68" s="236"/>
      <c r="F68" s="31" t="str">
        <f t="shared" si="0"/>
        <v/>
      </c>
      <c r="G68" s="235"/>
      <c r="H68" s="235"/>
      <c r="I68" s="32" t="str">
        <f>IF(G68&lt;&gt;"",(J68/G68),"")</f>
        <v/>
      </c>
      <c r="J68" s="32"/>
      <c r="K68" s="229"/>
      <c r="L68" s="115"/>
      <c r="M68" s="115"/>
      <c r="N68" s="237"/>
      <c r="O68" s="237"/>
      <c r="P68" s="237"/>
      <c r="Q68" s="238"/>
    </row>
    <row r="69" spans="2:17" ht="13.5" thickBot="1" x14ac:dyDescent="0.25">
      <c r="I69" s="36" t="s">
        <v>8</v>
      </c>
      <c r="J69" s="81">
        <f>SUM(J3:J68)</f>
        <v>282088.78000000009</v>
      </c>
    </row>
  </sheetData>
  <dataValidations count="1">
    <dataValidation type="list" allowBlank="1" showInputMessage="1" showErrorMessage="1" sqref="H3:H68" xr:uid="{00000000-0002-0000-1F00-000000000000}">
      <formula1>"1, 7, 28, 30"</formula1>
    </dataValidation>
  </dataValidations>
  <printOptions horizontalCentered="1"/>
  <pageMargins left="0.5" right="0.5" top="0.75" bottom="0.75" header="0.5" footer="0.5"/>
  <pageSetup scale="44" fitToHeight="0" orientation="landscape" r:id="rId1"/>
  <headerFooter alignWithMargins="0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8">
    <pageSetUpPr fitToPage="1"/>
  </sheetPr>
  <dimension ref="B2:Q34"/>
  <sheetViews>
    <sheetView topLeftCell="A19" workbookViewId="0">
      <selection activeCell="B61" sqref="B6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5.28515625" style="54" bestFit="1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2.5703125" style="39" bestFit="1" customWidth="1"/>
    <col min="11" max="11" width="48.5703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1468</v>
      </c>
      <c r="C3" s="59" t="s">
        <v>1469</v>
      </c>
      <c r="D3" s="60" t="s">
        <v>1470</v>
      </c>
      <c r="E3" s="13">
        <v>42321</v>
      </c>
      <c r="F3" s="14">
        <f t="shared" ref="F3:F33" si="0">IF(E3&lt;&gt;"",E3+(G3*H3),"")</f>
        <v>42545</v>
      </c>
      <c r="G3" s="12">
        <v>8</v>
      </c>
      <c r="H3" s="12">
        <v>28</v>
      </c>
      <c r="I3" s="61">
        <f t="shared" ref="I3:I33" si="1">IF(G3&lt;&gt;"",(J3/G3),"")</f>
        <v>424.33125000000001</v>
      </c>
      <c r="J3" s="61">
        <v>3394.65</v>
      </c>
      <c r="K3" s="62" t="s">
        <v>1471</v>
      </c>
      <c r="L3" s="59" t="s">
        <v>1472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1473</v>
      </c>
      <c r="C4" s="59" t="s">
        <v>1474</v>
      </c>
      <c r="D4" s="60" t="s">
        <v>1475</v>
      </c>
      <c r="E4" s="13">
        <v>42324</v>
      </c>
      <c r="F4" s="14">
        <f t="shared" si="0"/>
        <v>42464</v>
      </c>
      <c r="G4" s="12">
        <v>5</v>
      </c>
      <c r="H4" s="12">
        <v>28</v>
      </c>
      <c r="I4" s="61">
        <f t="shared" si="1"/>
        <v>2045.33</v>
      </c>
      <c r="J4" s="61">
        <v>10226.65</v>
      </c>
      <c r="K4" s="62" t="s">
        <v>1476</v>
      </c>
      <c r="L4" s="59" t="s">
        <v>1477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1478</v>
      </c>
      <c r="C5" s="59" t="s">
        <v>1479</v>
      </c>
      <c r="D5" s="60" t="s">
        <v>1480</v>
      </c>
      <c r="E5" s="13">
        <v>42324</v>
      </c>
      <c r="F5" s="14">
        <f t="shared" si="0"/>
        <v>42408</v>
      </c>
      <c r="G5" s="12">
        <v>3</v>
      </c>
      <c r="H5" s="12">
        <v>28</v>
      </c>
      <c r="I5" s="61">
        <f t="shared" si="1"/>
        <v>932.2833333333333</v>
      </c>
      <c r="J5" s="61">
        <v>2796.85</v>
      </c>
      <c r="K5" s="62" t="s">
        <v>1481</v>
      </c>
      <c r="L5" s="59" t="s">
        <v>1477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328</v>
      </c>
      <c r="C6" s="59" t="s">
        <v>1482</v>
      </c>
      <c r="D6" s="60" t="s">
        <v>1483</v>
      </c>
      <c r="E6" s="13">
        <v>42325</v>
      </c>
      <c r="F6" s="14">
        <f t="shared" si="0"/>
        <v>42549</v>
      </c>
      <c r="G6" s="12">
        <v>8</v>
      </c>
      <c r="H6" s="12">
        <v>28</v>
      </c>
      <c r="I6" s="61">
        <f t="shared" si="1"/>
        <v>203.27375000000001</v>
      </c>
      <c r="J6" s="61">
        <v>1626.19</v>
      </c>
      <c r="K6" s="62" t="s">
        <v>1484</v>
      </c>
      <c r="L6" s="59" t="s">
        <v>471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179</v>
      </c>
      <c r="C7" s="59" t="s">
        <v>1485</v>
      </c>
      <c r="D7" s="60" t="s">
        <v>1486</v>
      </c>
      <c r="E7" s="13">
        <v>42353</v>
      </c>
      <c r="F7" s="14">
        <f t="shared" si="0"/>
        <v>42437</v>
      </c>
      <c r="G7" s="12">
        <v>3</v>
      </c>
      <c r="H7" s="12">
        <v>28</v>
      </c>
      <c r="I7" s="61">
        <f t="shared" si="1"/>
        <v>1301.8333333333333</v>
      </c>
      <c r="J7" s="61">
        <v>3905.5</v>
      </c>
      <c r="K7" s="62" t="s">
        <v>1487</v>
      </c>
      <c r="L7" s="59"/>
      <c r="M7" s="59"/>
      <c r="N7" s="63"/>
      <c r="O7" s="63"/>
      <c r="P7" s="63"/>
      <c r="Q7" s="64"/>
    </row>
    <row r="8" spans="2:17" s="65" customFormat="1" ht="15" customHeight="1" x14ac:dyDescent="0.2">
      <c r="B8" s="58" t="s">
        <v>51</v>
      </c>
      <c r="C8" s="59" t="s">
        <v>1488</v>
      </c>
      <c r="D8" s="60" t="s">
        <v>1489</v>
      </c>
      <c r="E8" s="13">
        <v>42735</v>
      </c>
      <c r="F8" s="14">
        <f t="shared" si="0"/>
        <v>42903</v>
      </c>
      <c r="G8" s="12">
        <v>6</v>
      </c>
      <c r="H8" s="12">
        <v>28</v>
      </c>
      <c r="I8" s="61">
        <f t="shared" si="1"/>
        <v>534.54</v>
      </c>
      <c r="J8" s="61">
        <v>3207.24</v>
      </c>
      <c r="K8" s="62" t="s">
        <v>1490</v>
      </c>
      <c r="L8" s="59"/>
      <c r="M8" s="59"/>
      <c r="N8" s="63"/>
      <c r="O8" s="63"/>
      <c r="P8" s="63"/>
      <c r="Q8" s="64"/>
    </row>
    <row r="9" spans="2:17" s="65" customFormat="1" ht="15" customHeight="1" x14ac:dyDescent="0.2">
      <c r="B9" s="58" t="s">
        <v>328</v>
      </c>
      <c r="C9" s="59" t="s">
        <v>1491</v>
      </c>
      <c r="D9" s="60" t="s">
        <v>1492</v>
      </c>
      <c r="E9" s="13">
        <v>42387</v>
      </c>
      <c r="F9" s="14">
        <f t="shared" si="0"/>
        <v>42555</v>
      </c>
      <c r="G9" s="12">
        <v>6</v>
      </c>
      <c r="H9" s="12">
        <v>28</v>
      </c>
      <c r="I9" s="61">
        <f t="shared" si="1"/>
        <v>239.12333333333333</v>
      </c>
      <c r="J9" s="61">
        <v>1434.74</v>
      </c>
      <c r="K9" s="62" t="s">
        <v>1493</v>
      </c>
      <c r="L9" s="59"/>
      <c r="M9" s="59"/>
      <c r="N9" s="63"/>
      <c r="O9" s="63"/>
      <c r="P9" s="63"/>
      <c r="Q9" s="64"/>
    </row>
    <row r="10" spans="2:17" s="65" customFormat="1" ht="15" customHeight="1" x14ac:dyDescent="0.2">
      <c r="B10" s="58" t="s">
        <v>362</v>
      </c>
      <c r="C10" s="59" t="s">
        <v>1494</v>
      </c>
      <c r="D10" s="60" t="s">
        <v>1495</v>
      </c>
      <c r="E10" s="13">
        <v>42412</v>
      </c>
      <c r="F10" s="14">
        <f t="shared" si="0"/>
        <v>42468</v>
      </c>
      <c r="G10" s="12">
        <v>2</v>
      </c>
      <c r="H10" s="12">
        <v>28</v>
      </c>
      <c r="I10" s="61">
        <f t="shared" si="1"/>
        <v>2091.85</v>
      </c>
      <c r="J10" s="61">
        <v>4183.7</v>
      </c>
      <c r="K10" s="62" t="s">
        <v>1496</v>
      </c>
      <c r="L10" s="59"/>
      <c r="M10" s="59"/>
      <c r="N10" s="63"/>
      <c r="O10" s="63"/>
      <c r="P10" s="63"/>
      <c r="Q10" s="64"/>
    </row>
    <row r="11" spans="2:17" s="65" customFormat="1" ht="15" customHeight="1" x14ac:dyDescent="0.2">
      <c r="B11" s="58" t="s">
        <v>328</v>
      </c>
      <c r="C11" s="59" t="s">
        <v>1497</v>
      </c>
      <c r="D11" s="60" t="s">
        <v>1498</v>
      </c>
      <c r="E11" s="13">
        <v>42443</v>
      </c>
      <c r="F11" s="14">
        <f t="shared" si="0"/>
        <v>42611</v>
      </c>
      <c r="G11" s="12">
        <v>6</v>
      </c>
      <c r="H11" s="12">
        <v>28</v>
      </c>
      <c r="I11" s="61">
        <f t="shared" si="1"/>
        <v>219.42333333333332</v>
      </c>
      <c r="J11" s="61">
        <v>1316.54</v>
      </c>
      <c r="K11" s="62" t="s">
        <v>1493</v>
      </c>
      <c r="L11" s="59"/>
      <c r="M11" s="59"/>
      <c r="N11" s="63"/>
      <c r="O11" s="63"/>
      <c r="P11" s="63"/>
      <c r="Q11" s="64"/>
    </row>
    <row r="12" spans="2:17" s="65" customFormat="1" ht="15" customHeight="1" x14ac:dyDescent="0.2">
      <c r="B12" s="58" t="s">
        <v>138</v>
      </c>
      <c r="C12" s="59" t="s">
        <v>1499</v>
      </c>
      <c r="D12" s="60" t="s">
        <v>1500</v>
      </c>
      <c r="E12" s="13">
        <v>42440</v>
      </c>
      <c r="F12" s="14">
        <f t="shared" si="0"/>
        <v>42524</v>
      </c>
      <c r="G12" s="12">
        <v>3</v>
      </c>
      <c r="H12" s="12">
        <v>28</v>
      </c>
      <c r="I12" s="61">
        <f t="shared" si="1"/>
        <v>3260.94</v>
      </c>
      <c r="J12" s="61">
        <v>9782.82</v>
      </c>
      <c r="K12" s="62" t="s">
        <v>1501</v>
      </c>
      <c r="L12" s="59"/>
      <c r="M12" s="59"/>
      <c r="N12" s="63"/>
      <c r="O12" s="63"/>
      <c r="P12" s="63"/>
      <c r="Q12" s="64"/>
    </row>
    <row r="13" spans="2:17" s="65" customFormat="1" ht="15" customHeight="1" x14ac:dyDescent="0.2">
      <c r="B13" s="58" t="s">
        <v>138</v>
      </c>
      <c r="C13" s="59" t="s">
        <v>1502</v>
      </c>
      <c r="D13" s="60" t="s">
        <v>1503</v>
      </c>
      <c r="E13" s="13">
        <v>42440</v>
      </c>
      <c r="F13" s="14">
        <f>IF(E13&lt;&gt;"",E13+(G13*H13),"")</f>
        <v>42524</v>
      </c>
      <c r="G13" s="12">
        <v>3</v>
      </c>
      <c r="H13" s="12">
        <v>28</v>
      </c>
      <c r="I13" s="61">
        <f t="shared" si="1"/>
        <v>3260.94</v>
      </c>
      <c r="J13" s="61">
        <v>9782.82</v>
      </c>
      <c r="K13" s="62" t="s">
        <v>1504</v>
      </c>
      <c r="L13" s="59"/>
      <c r="M13" s="59"/>
      <c r="N13" s="63"/>
      <c r="O13" s="63"/>
      <c r="P13" s="63"/>
      <c r="Q13" s="64"/>
    </row>
    <row r="14" spans="2:17" s="65" customFormat="1" ht="15" customHeight="1" x14ac:dyDescent="0.2">
      <c r="B14" s="123" t="s">
        <v>328</v>
      </c>
      <c r="C14" s="59" t="s">
        <v>1505</v>
      </c>
      <c r="D14" s="60" t="s">
        <v>1506</v>
      </c>
      <c r="E14" s="13">
        <v>42446</v>
      </c>
      <c r="F14" s="14">
        <f t="shared" si="0"/>
        <v>42530</v>
      </c>
      <c r="G14" s="12">
        <v>3</v>
      </c>
      <c r="H14" s="12">
        <v>28</v>
      </c>
      <c r="I14" s="61">
        <f t="shared" si="1"/>
        <v>325.7766666666667</v>
      </c>
      <c r="J14" s="61">
        <v>977.33</v>
      </c>
      <c r="K14" s="62" t="s">
        <v>1484</v>
      </c>
      <c r="L14" s="59"/>
      <c r="M14" s="59"/>
      <c r="N14" s="63"/>
      <c r="O14" s="63"/>
      <c r="P14" s="63"/>
      <c r="Q14" s="64"/>
    </row>
    <row r="15" spans="2:17" s="65" customFormat="1" ht="15" customHeight="1" x14ac:dyDescent="0.2">
      <c r="B15" s="123" t="s">
        <v>328</v>
      </c>
      <c r="C15" s="59" t="s">
        <v>1507</v>
      </c>
      <c r="D15" s="60" t="s">
        <v>1508</v>
      </c>
      <c r="E15" s="13">
        <v>42446</v>
      </c>
      <c r="F15" s="14">
        <f>IF(E15&lt;&gt;"",E15+(G15*H15),"")</f>
        <v>42530</v>
      </c>
      <c r="G15" s="12">
        <v>3</v>
      </c>
      <c r="H15" s="12">
        <v>28</v>
      </c>
      <c r="I15" s="61">
        <f t="shared" si="1"/>
        <v>332.91333333333336</v>
      </c>
      <c r="J15" s="61">
        <v>998.74</v>
      </c>
      <c r="K15" s="62" t="s">
        <v>1509</v>
      </c>
      <c r="L15" s="59"/>
      <c r="M15" s="59"/>
      <c r="N15" s="63"/>
      <c r="O15" s="63"/>
      <c r="P15" s="63"/>
      <c r="Q15" s="64"/>
    </row>
    <row r="16" spans="2:17" s="212" customFormat="1" ht="15" customHeight="1" x14ac:dyDescent="0.2">
      <c r="B16" s="203" t="s">
        <v>138</v>
      </c>
      <c r="C16" s="204" t="s">
        <v>1510</v>
      </c>
      <c r="D16" s="205" t="s">
        <v>1511</v>
      </c>
      <c r="E16" s="206">
        <v>42453</v>
      </c>
      <c r="F16" s="207">
        <f t="shared" si="0"/>
        <v>42537</v>
      </c>
      <c r="G16" s="208">
        <v>3</v>
      </c>
      <c r="H16" s="208">
        <v>28</v>
      </c>
      <c r="I16" s="209">
        <f t="shared" si="1"/>
        <v>2230.1366666666668</v>
      </c>
      <c r="J16" s="209">
        <v>6690.41</v>
      </c>
      <c r="K16" s="62" t="s">
        <v>1490</v>
      </c>
      <c r="L16" s="204"/>
      <c r="M16" s="204"/>
      <c r="N16" s="210"/>
      <c r="O16" s="210"/>
      <c r="P16" s="210"/>
      <c r="Q16" s="211"/>
    </row>
    <row r="17" spans="2:17" s="65" customFormat="1" ht="15" customHeight="1" x14ac:dyDescent="0.2">
      <c r="B17" s="58" t="s">
        <v>138</v>
      </c>
      <c r="C17" s="59" t="s">
        <v>1512</v>
      </c>
      <c r="D17" s="60" t="s">
        <v>1513</v>
      </c>
      <c r="E17" s="13">
        <v>42453</v>
      </c>
      <c r="F17" s="14">
        <f>IF(E17&lt;&gt;"",E17+(G17*H17),"")</f>
        <v>42537</v>
      </c>
      <c r="G17" s="12">
        <v>3</v>
      </c>
      <c r="H17" s="12">
        <v>28</v>
      </c>
      <c r="I17" s="61">
        <f t="shared" si="1"/>
        <v>2230.1366666666668</v>
      </c>
      <c r="J17" s="61">
        <v>6690.41</v>
      </c>
      <c r="K17" s="62" t="s">
        <v>1487</v>
      </c>
      <c r="L17" s="59"/>
      <c r="M17" s="59"/>
      <c r="N17" s="63"/>
      <c r="O17" s="63"/>
      <c r="P17" s="63"/>
      <c r="Q17" s="64"/>
    </row>
    <row r="18" spans="2:17" s="65" customFormat="1" ht="15" customHeight="1" x14ac:dyDescent="0.2">
      <c r="B18" s="58" t="s">
        <v>683</v>
      </c>
      <c r="C18" s="59" t="s">
        <v>1514</v>
      </c>
      <c r="D18" s="60" t="s">
        <v>1515</v>
      </c>
      <c r="E18" s="13">
        <v>42460</v>
      </c>
      <c r="F18" s="14">
        <f t="shared" si="0"/>
        <v>42544</v>
      </c>
      <c r="G18" s="12">
        <v>3</v>
      </c>
      <c r="H18" s="12">
        <v>28</v>
      </c>
      <c r="I18" s="61">
        <f t="shared" si="1"/>
        <v>390.52666666666664</v>
      </c>
      <c r="J18" s="61">
        <v>1171.58</v>
      </c>
      <c r="K18" s="62" t="s">
        <v>1490</v>
      </c>
      <c r="L18" s="59"/>
      <c r="M18" s="59"/>
      <c r="N18" s="63"/>
      <c r="O18" s="63"/>
      <c r="P18" s="63"/>
      <c r="Q18" s="64"/>
    </row>
    <row r="19" spans="2:17" s="65" customFormat="1" ht="15" customHeight="1" x14ac:dyDescent="0.2">
      <c r="B19" s="58" t="s">
        <v>683</v>
      </c>
      <c r="C19" s="59" t="s">
        <v>1516</v>
      </c>
      <c r="D19" s="60" t="s">
        <v>1517</v>
      </c>
      <c r="E19" s="13">
        <v>42460</v>
      </c>
      <c r="F19" s="14">
        <f>IF(E19&lt;&gt;"",E19+(G19*H19),"")</f>
        <v>42544</v>
      </c>
      <c r="G19" s="12">
        <v>3</v>
      </c>
      <c r="H19" s="12">
        <v>28</v>
      </c>
      <c r="I19" s="61">
        <f t="shared" si="1"/>
        <v>465.25333333333333</v>
      </c>
      <c r="J19" s="61">
        <v>1395.76</v>
      </c>
      <c r="K19" s="62" t="s">
        <v>1490</v>
      </c>
      <c r="L19" s="59"/>
      <c r="M19" s="59"/>
      <c r="N19" s="63"/>
      <c r="O19" s="63"/>
      <c r="P19" s="63"/>
      <c r="Q19" s="64"/>
    </row>
    <row r="20" spans="2:17" s="65" customFormat="1" ht="15" customHeight="1" x14ac:dyDescent="0.2">
      <c r="B20" s="58" t="s">
        <v>683</v>
      </c>
      <c r="C20" s="59" t="s">
        <v>1518</v>
      </c>
      <c r="D20" s="60" t="s">
        <v>1519</v>
      </c>
      <c r="E20" s="13">
        <v>42471</v>
      </c>
      <c r="F20" s="14">
        <f t="shared" si="0"/>
        <v>42555</v>
      </c>
      <c r="G20" s="12">
        <v>3</v>
      </c>
      <c r="H20" s="12">
        <v>28</v>
      </c>
      <c r="I20" s="61">
        <f t="shared" si="1"/>
        <v>465.25333333333333</v>
      </c>
      <c r="J20" s="61">
        <v>1395.76</v>
      </c>
      <c r="K20" s="62" t="s">
        <v>1487</v>
      </c>
      <c r="L20" s="59"/>
      <c r="M20" s="59"/>
      <c r="N20" s="63"/>
      <c r="O20" s="63"/>
      <c r="P20" s="63"/>
      <c r="Q20" s="64"/>
    </row>
    <row r="21" spans="2:17" s="65" customFormat="1" ht="15" customHeight="1" x14ac:dyDescent="0.2">
      <c r="B21" s="58" t="s">
        <v>683</v>
      </c>
      <c r="C21" s="59" t="s">
        <v>1520</v>
      </c>
      <c r="D21" s="60" t="s">
        <v>1521</v>
      </c>
      <c r="E21" s="13">
        <v>42471</v>
      </c>
      <c r="F21" s="14">
        <f>IF(E21&lt;&gt;"",E21+(G21*H21),"")</f>
        <v>42555</v>
      </c>
      <c r="G21" s="12">
        <v>3</v>
      </c>
      <c r="H21" s="12">
        <v>28</v>
      </c>
      <c r="I21" s="61">
        <f t="shared" si="1"/>
        <v>390.52666666666664</v>
      </c>
      <c r="J21" s="61">
        <v>1171.58</v>
      </c>
      <c r="K21" s="62" t="s">
        <v>1487</v>
      </c>
      <c r="L21" s="59"/>
      <c r="M21" s="59"/>
      <c r="N21" s="63"/>
      <c r="O21" s="63"/>
      <c r="P21" s="63"/>
      <c r="Q21" s="64"/>
    </row>
    <row r="22" spans="2:17" s="65" customFormat="1" ht="15" customHeight="1" x14ac:dyDescent="0.2">
      <c r="B22" s="123" t="s">
        <v>1522</v>
      </c>
      <c r="C22" s="59" t="s">
        <v>1523</v>
      </c>
      <c r="D22" s="60" t="s">
        <v>1524</v>
      </c>
      <c r="E22" s="13">
        <v>42482</v>
      </c>
      <c r="F22" s="14">
        <f t="shared" si="0"/>
        <v>42510</v>
      </c>
      <c r="G22" s="12">
        <v>1</v>
      </c>
      <c r="H22" s="12">
        <v>28</v>
      </c>
      <c r="I22" s="61">
        <f t="shared" si="1"/>
        <v>6303.45</v>
      </c>
      <c r="J22" s="61">
        <v>6303.45</v>
      </c>
      <c r="K22" s="62" t="s">
        <v>1525</v>
      </c>
      <c r="L22" s="59"/>
      <c r="M22" s="59"/>
      <c r="N22" s="63"/>
      <c r="O22" s="63"/>
      <c r="P22" s="63"/>
      <c r="Q22" s="64"/>
    </row>
    <row r="23" spans="2:17" s="65" customFormat="1" ht="15" customHeight="1" x14ac:dyDescent="0.2">
      <c r="B23" s="58" t="s">
        <v>1526</v>
      </c>
      <c r="C23" s="59" t="s">
        <v>1527</v>
      </c>
      <c r="D23" s="60" t="s">
        <v>1528</v>
      </c>
      <c r="E23" s="13">
        <v>42485</v>
      </c>
      <c r="F23" s="14">
        <f t="shared" si="0"/>
        <v>42492</v>
      </c>
      <c r="G23" s="12">
        <v>1</v>
      </c>
      <c r="H23" s="12">
        <v>7</v>
      </c>
      <c r="I23" s="61">
        <f t="shared" si="1"/>
        <v>450.18</v>
      </c>
      <c r="J23" s="61">
        <v>450.18</v>
      </c>
      <c r="K23" s="62" t="s">
        <v>1529</v>
      </c>
      <c r="L23" s="59"/>
      <c r="M23" s="59"/>
      <c r="N23" s="63"/>
      <c r="O23" s="63"/>
      <c r="P23" s="63"/>
      <c r="Q23" s="64"/>
    </row>
    <row r="24" spans="2:17" s="65" customFormat="1" ht="15" customHeight="1" x14ac:dyDescent="0.2">
      <c r="B24" s="123" t="s">
        <v>1530</v>
      </c>
      <c r="C24" s="59" t="s">
        <v>1531</v>
      </c>
      <c r="D24" s="60" t="s">
        <v>1532</v>
      </c>
      <c r="E24" s="13">
        <v>42494</v>
      </c>
      <c r="F24" s="14">
        <f t="shared" si="0"/>
        <v>42550</v>
      </c>
      <c r="G24" s="12">
        <v>2</v>
      </c>
      <c r="H24" s="12">
        <v>28</v>
      </c>
      <c r="I24" s="61">
        <f t="shared" si="1"/>
        <v>3352.52</v>
      </c>
      <c r="J24" s="61">
        <v>6705.04</v>
      </c>
      <c r="K24" s="62" t="s">
        <v>1476</v>
      </c>
      <c r="L24" s="59"/>
      <c r="M24" s="59"/>
      <c r="N24" s="63"/>
      <c r="O24" s="63"/>
      <c r="P24" s="63"/>
      <c r="Q24" s="64"/>
    </row>
    <row r="25" spans="2:17" s="65" customFormat="1" ht="15" customHeight="1" x14ac:dyDescent="0.2">
      <c r="B25" s="58" t="s">
        <v>683</v>
      </c>
      <c r="C25" s="59" t="s">
        <v>1533</v>
      </c>
      <c r="D25" s="60" t="s">
        <v>1534</v>
      </c>
      <c r="E25" s="13">
        <v>42489</v>
      </c>
      <c r="F25" s="14">
        <f t="shared" si="0"/>
        <v>42545</v>
      </c>
      <c r="G25" s="12">
        <v>2</v>
      </c>
      <c r="H25" s="12">
        <v>28</v>
      </c>
      <c r="I25" s="61">
        <f t="shared" si="1"/>
        <v>563.10500000000002</v>
      </c>
      <c r="J25" s="61">
        <v>1126.21</v>
      </c>
      <c r="K25" s="62" t="s">
        <v>1490</v>
      </c>
      <c r="L25" s="59"/>
      <c r="M25" s="59"/>
      <c r="N25" s="63"/>
      <c r="O25" s="63"/>
      <c r="P25" s="63"/>
      <c r="Q25" s="64"/>
    </row>
    <row r="26" spans="2:17" s="65" customFormat="1" ht="15" customHeight="1" x14ac:dyDescent="0.2">
      <c r="B26" s="58" t="s">
        <v>683</v>
      </c>
      <c r="C26" s="59" t="s">
        <v>1535</v>
      </c>
      <c r="D26" s="60" t="s">
        <v>1536</v>
      </c>
      <c r="E26" s="13">
        <v>42489</v>
      </c>
      <c r="F26" s="14">
        <f>IF(E26&lt;&gt;"",E26+(G26*H26),"")</f>
        <v>42545</v>
      </c>
      <c r="G26" s="12">
        <v>2</v>
      </c>
      <c r="H26" s="12">
        <v>28</v>
      </c>
      <c r="I26" s="61">
        <f t="shared" si="1"/>
        <v>451.02</v>
      </c>
      <c r="J26" s="61">
        <v>902.04</v>
      </c>
      <c r="K26" s="62" t="s">
        <v>1490</v>
      </c>
      <c r="L26" s="59"/>
      <c r="M26" s="59"/>
      <c r="N26" s="63"/>
      <c r="O26" s="63"/>
      <c r="P26" s="63"/>
      <c r="Q26" s="64"/>
    </row>
    <row r="27" spans="2:17" s="65" customFormat="1" ht="15" customHeight="1" x14ac:dyDescent="0.2">
      <c r="B27" s="58" t="s">
        <v>242</v>
      </c>
      <c r="C27" s="59" t="s">
        <v>1537</v>
      </c>
      <c r="D27" s="60" t="s">
        <v>1538</v>
      </c>
      <c r="E27" s="13">
        <v>42502</v>
      </c>
      <c r="F27" s="14">
        <f t="shared" si="0"/>
        <v>42530</v>
      </c>
      <c r="G27" s="12">
        <v>1</v>
      </c>
      <c r="H27" s="12">
        <v>28</v>
      </c>
      <c r="I27" s="61">
        <f t="shared" si="1"/>
        <v>2537.59</v>
      </c>
      <c r="J27" s="61">
        <v>2537.59</v>
      </c>
      <c r="K27" s="62" t="s">
        <v>1490</v>
      </c>
      <c r="L27" s="59"/>
      <c r="M27" s="59"/>
      <c r="N27" s="63"/>
      <c r="O27" s="63"/>
      <c r="P27" s="63"/>
      <c r="Q27" s="64"/>
    </row>
    <row r="28" spans="2:17" s="65" customFormat="1" ht="15" customHeight="1" x14ac:dyDescent="0.2">
      <c r="B28" s="123" t="s">
        <v>1522</v>
      </c>
      <c r="C28" s="59" t="s">
        <v>1523</v>
      </c>
      <c r="D28" s="60" t="s">
        <v>1539</v>
      </c>
      <c r="E28" s="13">
        <v>42534</v>
      </c>
      <c r="F28" s="14">
        <f t="shared" si="0"/>
        <v>42562</v>
      </c>
      <c r="G28" s="12">
        <v>1</v>
      </c>
      <c r="H28" s="12">
        <v>28</v>
      </c>
      <c r="I28" s="61">
        <f t="shared" si="1"/>
        <v>4378.0200000000004</v>
      </c>
      <c r="J28" s="61">
        <v>4378.0200000000004</v>
      </c>
      <c r="K28" s="62" t="s">
        <v>1540</v>
      </c>
      <c r="L28" s="59"/>
      <c r="M28" s="59"/>
      <c r="N28" s="63"/>
      <c r="O28" s="63"/>
      <c r="P28" s="63"/>
      <c r="Q28" s="64"/>
    </row>
    <row r="29" spans="2:17" s="65" customFormat="1" ht="15" customHeight="1" x14ac:dyDescent="0.2">
      <c r="B29" s="58" t="s">
        <v>61</v>
      </c>
      <c r="C29" s="59" t="s">
        <v>1541</v>
      </c>
      <c r="D29" s="60" t="s">
        <v>1542</v>
      </c>
      <c r="E29" s="13">
        <v>42549</v>
      </c>
      <c r="F29" s="14">
        <f t="shared" si="0"/>
        <v>42556</v>
      </c>
      <c r="G29" s="12">
        <v>1</v>
      </c>
      <c r="H29" s="12">
        <v>7</v>
      </c>
      <c r="I29" s="61">
        <f t="shared" si="1"/>
        <v>1040.3399999999999</v>
      </c>
      <c r="J29" s="61">
        <v>1040.3399999999999</v>
      </c>
      <c r="K29" s="62" t="s">
        <v>1543</v>
      </c>
      <c r="L29" s="59"/>
      <c r="M29" s="59"/>
      <c r="N29" s="63"/>
      <c r="O29" s="63"/>
      <c r="P29" s="63"/>
      <c r="Q29" s="64"/>
    </row>
    <row r="30" spans="2:17" s="65" customFormat="1" ht="15" customHeight="1" x14ac:dyDescent="0.2">
      <c r="B30" s="59" t="s">
        <v>419</v>
      </c>
      <c r="C30" s="59" t="s">
        <v>1544</v>
      </c>
      <c r="D30" s="60" t="s">
        <v>1545</v>
      </c>
      <c r="E30" s="13">
        <v>42538</v>
      </c>
      <c r="F30" s="14">
        <f>IF(E30&lt;&gt;"",E30+(G30*H30),"")</f>
        <v>42566</v>
      </c>
      <c r="G30" s="12">
        <v>1</v>
      </c>
      <c r="H30" s="12">
        <v>28</v>
      </c>
      <c r="I30" s="74">
        <f>IF(G30&lt;&gt;"",(J30/G30),"")</f>
        <v>2102.42</v>
      </c>
      <c r="J30" s="74">
        <v>2102.42</v>
      </c>
      <c r="K30" s="62" t="s">
        <v>1540</v>
      </c>
      <c r="L30" s="59"/>
      <c r="M30" s="59"/>
      <c r="N30" s="63"/>
      <c r="O30" s="63"/>
      <c r="P30" s="63"/>
      <c r="Q30" s="64"/>
    </row>
    <row r="31" spans="2:17" s="65" customFormat="1" ht="15" customHeight="1" x14ac:dyDescent="0.2">
      <c r="B31" s="59" t="s">
        <v>44</v>
      </c>
      <c r="C31" s="59"/>
      <c r="D31" s="60" t="s">
        <v>1546</v>
      </c>
      <c r="E31" s="13">
        <v>42676</v>
      </c>
      <c r="F31" s="14">
        <f>IF(E31&lt;&gt;"",E31+(G31*H31),"")</f>
        <v>42683</v>
      </c>
      <c r="G31" s="12">
        <v>1</v>
      </c>
      <c r="H31" s="12">
        <v>7</v>
      </c>
      <c r="I31" s="74">
        <f>IF(G31&lt;&gt;"",(J31/G31),"")</f>
        <v>1141.04</v>
      </c>
      <c r="J31" s="74">
        <v>1141.04</v>
      </c>
      <c r="K31" s="62" t="s">
        <v>1547</v>
      </c>
      <c r="L31" s="59"/>
      <c r="M31" s="59"/>
      <c r="N31" s="63"/>
      <c r="O31" s="63"/>
      <c r="P31" s="63"/>
      <c r="Q31" s="64"/>
    </row>
    <row r="32" spans="2:17" s="65" customFormat="1" ht="15" customHeight="1" x14ac:dyDescent="0.2">
      <c r="B32" s="59" t="s">
        <v>38</v>
      </c>
      <c r="C32" s="59"/>
      <c r="D32" s="60" t="s">
        <v>1548</v>
      </c>
      <c r="E32" s="13">
        <v>42676</v>
      </c>
      <c r="F32" s="14">
        <f>IF(E32&lt;&gt;"",E32+(G32*H32),"")</f>
        <v>42690</v>
      </c>
      <c r="G32" s="12">
        <v>2</v>
      </c>
      <c r="H32" s="12">
        <v>7</v>
      </c>
      <c r="I32" s="74">
        <f>IF(G32&lt;&gt;"",(J32/G32),"")</f>
        <v>981.55499999999995</v>
      </c>
      <c r="J32" s="74">
        <v>1963.11</v>
      </c>
      <c r="K32" s="62" t="s">
        <v>1549</v>
      </c>
      <c r="L32" s="59"/>
      <c r="M32" s="59"/>
      <c r="N32" s="63"/>
      <c r="O32" s="63"/>
      <c r="P32" s="63"/>
      <c r="Q32" s="64"/>
    </row>
    <row r="33" spans="2:17" x14ac:dyDescent="0.2">
      <c r="B33" s="230"/>
      <c r="C33" s="233"/>
      <c r="D33" s="231"/>
      <c r="E33" s="236"/>
      <c r="F33" s="31" t="str">
        <f t="shared" si="0"/>
        <v/>
      </c>
      <c r="G33" s="235"/>
      <c r="H33" s="235"/>
      <c r="I33" s="51" t="str">
        <f t="shared" si="1"/>
        <v/>
      </c>
      <c r="J33" s="52"/>
      <c r="K33" s="239"/>
      <c r="L33" s="233"/>
      <c r="M33" s="233"/>
      <c r="N33" s="240"/>
      <c r="O33" s="240"/>
      <c r="P33" s="240"/>
      <c r="Q33" s="241"/>
    </row>
    <row r="34" spans="2:17" ht="13.5" thickBot="1" x14ac:dyDescent="0.25">
      <c r="I34" s="36" t="s">
        <v>8</v>
      </c>
      <c r="J34" s="56">
        <f>SUM(J3:J33)</f>
        <v>100798.70999999996</v>
      </c>
    </row>
  </sheetData>
  <dataValidations count="1">
    <dataValidation type="list" allowBlank="1" showInputMessage="1" showErrorMessage="1" sqref="H3:H33" xr:uid="{00000000-0002-0000-2000-000000000000}">
      <formula1>"1, 7, 28, 30"</formula1>
    </dataValidation>
  </dataValidations>
  <printOptions horizontalCentered="1"/>
  <pageMargins left="0.5" right="0.5" top="0.75" bottom="0.75" header="0.5" footer="0.5"/>
  <pageSetup scale="44" fitToHeight="0" orientation="landscape" horizontalDpi="1200" verticalDpi="1200" r:id="rId1"/>
  <headerFooter alignWithMargins="0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8">
    <pageSetUpPr fitToPage="1"/>
  </sheetPr>
  <dimension ref="B2:Q31"/>
  <sheetViews>
    <sheetView workbookViewId="0">
      <selection activeCell="B61" sqref="B6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x14ac:dyDescent="0.2">
      <c r="B3" s="58" t="s">
        <v>683</v>
      </c>
      <c r="C3" s="59" t="s">
        <v>1550</v>
      </c>
      <c r="D3" s="60" t="s">
        <v>1551</v>
      </c>
      <c r="E3" s="13">
        <v>42373</v>
      </c>
      <c r="F3" s="14">
        <f t="shared" ref="F3:F30" si="0">IF(E3&lt;&gt;"",E3+(G3*H3),"")</f>
        <v>42429</v>
      </c>
      <c r="G3" s="12">
        <v>2</v>
      </c>
      <c r="H3" s="12">
        <v>28</v>
      </c>
      <c r="I3" s="61">
        <f t="shared" ref="I3:I30" si="1">IF(G3&lt;&gt;"",(J3/G3),"")</f>
        <v>691.46500000000003</v>
      </c>
      <c r="J3" s="61">
        <v>1382.93</v>
      </c>
      <c r="K3" s="62" t="s">
        <v>1552</v>
      </c>
      <c r="L3" s="59" t="s">
        <v>1553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624</v>
      </c>
      <c r="C4" s="59" t="s">
        <v>1554</v>
      </c>
      <c r="D4" s="60" t="s">
        <v>1555</v>
      </c>
      <c r="E4" s="13">
        <v>42373</v>
      </c>
      <c r="F4" s="14">
        <f>IF(E4&lt;&gt;"",E4+(G4*H4),"")</f>
        <v>42429</v>
      </c>
      <c r="G4" s="12">
        <v>2</v>
      </c>
      <c r="H4" s="12">
        <v>28</v>
      </c>
      <c r="I4" s="61">
        <f t="shared" si="1"/>
        <v>2205.94</v>
      </c>
      <c r="J4" s="61">
        <v>4411.88</v>
      </c>
      <c r="K4" s="62" t="s">
        <v>1552</v>
      </c>
      <c r="L4" s="59" t="s">
        <v>1556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624</v>
      </c>
      <c r="C5" s="59" t="s">
        <v>1557</v>
      </c>
      <c r="D5" s="60" t="s">
        <v>1558</v>
      </c>
      <c r="E5" s="13">
        <v>42373</v>
      </c>
      <c r="F5" s="14">
        <f>IF(E5&lt;&gt;"",E5+(G5*H5),"")</f>
        <v>42429</v>
      </c>
      <c r="G5" s="12">
        <v>2</v>
      </c>
      <c r="H5" s="12">
        <v>28</v>
      </c>
      <c r="I5" s="61">
        <f t="shared" si="1"/>
        <v>2205.94</v>
      </c>
      <c r="J5" s="61">
        <v>4411.88</v>
      </c>
      <c r="K5" s="62" t="s">
        <v>1552</v>
      </c>
      <c r="L5" s="59" t="s">
        <v>1559</v>
      </c>
      <c r="M5" s="59"/>
      <c r="N5" s="63"/>
      <c r="O5" s="63"/>
      <c r="P5" s="63"/>
      <c r="Q5" s="64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10206.69</v>
      </c>
    </row>
  </sheetData>
  <dataValidations count="1">
    <dataValidation type="list" allowBlank="1" showInputMessage="1" showErrorMessage="1" sqref="H3:H30" xr:uid="{00000000-0002-0000-21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9">
    <pageSetUpPr fitToPage="1"/>
  </sheetPr>
  <dimension ref="B2:Q31"/>
  <sheetViews>
    <sheetView workbookViewId="0">
      <selection activeCell="B61" sqref="B61"/>
    </sheetView>
  </sheetViews>
  <sheetFormatPr defaultColWidth="9.140625" defaultRowHeight="12.75" x14ac:dyDescent="0.2"/>
  <cols>
    <col min="1" max="1" width="1.7109375" style="163" customWidth="1"/>
    <col min="2" max="2" width="24.5703125" style="175" bestFit="1" customWidth="1"/>
    <col min="3" max="3" width="15.28515625" style="176" bestFit="1" customWidth="1"/>
    <col min="4" max="4" width="14.7109375" style="177" customWidth="1"/>
    <col min="5" max="5" width="12.7109375" style="178" bestFit="1" customWidth="1"/>
    <col min="6" max="6" width="26.140625" style="178" bestFit="1" customWidth="1"/>
    <col min="7" max="7" width="10.5703125" style="179" bestFit="1" customWidth="1"/>
    <col min="8" max="8" width="8.28515625" style="179" bestFit="1" customWidth="1"/>
    <col min="9" max="9" width="12.7109375" style="185" customWidth="1"/>
    <col min="10" max="10" width="11.5703125" style="185" bestFit="1" customWidth="1"/>
    <col min="11" max="11" width="35.140625" style="182" bestFit="1" customWidth="1"/>
    <col min="12" max="12" width="19.5703125" style="183" bestFit="1" customWidth="1"/>
    <col min="13" max="13" width="15.7109375" style="183" customWidth="1"/>
    <col min="14" max="16" width="15.7109375" style="184" customWidth="1"/>
    <col min="17" max="17" width="22.42578125" style="183" customWidth="1"/>
    <col min="18" max="18" width="2.7109375" style="163" customWidth="1"/>
    <col min="19" max="16384" width="9.140625" style="163"/>
  </cols>
  <sheetData>
    <row r="2" spans="2:17" s="146" customFormat="1" ht="38.25" customHeight="1" x14ac:dyDescent="0.2">
      <c r="B2" s="138" t="s">
        <v>0</v>
      </c>
      <c r="C2" s="139" t="s">
        <v>1</v>
      </c>
      <c r="D2" s="140" t="s">
        <v>2</v>
      </c>
      <c r="E2" s="141" t="s">
        <v>3</v>
      </c>
      <c r="F2" s="141" t="s">
        <v>4</v>
      </c>
      <c r="G2" s="140" t="s">
        <v>5</v>
      </c>
      <c r="H2" s="140" t="s">
        <v>6</v>
      </c>
      <c r="I2" s="142" t="s">
        <v>7</v>
      </c>
      <c r="J2" s="142" t="s">
        <v>8</v>
      </c>
      <c r="K2" s="143" t="s">
        <v>9</v>
      </c>
      <c r="L2" s="139" t="s">
        <v>10</v>
      </c>
      <c r="M2" s="139" t="s">
        <v>11</v>
      </c>
      <c r="N2" s="144" t="s">
        <v>12</v>
      </c>
      <c r="O2" s="144" t="s">
        <v>13</v>
      </c>
      <c r="P2" s="144" t="s">
        <v>14</v>
      </c>
      <c r="Q2" s="145" t="s">
        <v>15</v>
      </c>
    </row>
    <row r="3" spans="2:17" ht="15" customHeight="1" x14ac:dyDescent="0.2">
      <c r="B3" s="130" t="s">
        <v>1560</v>
      </c>
      <c r="C3" s="131" t="s">
        <v>1561</v>
      </c>
      <c r="D3" s="132" t="s">
        <v>1562</v>
      </c>
      <c r="E3" s="133">
        <v>42377</v>
      </c>
      <c r="F3" s="134">
        <f t="shared" ref="F3:F30" si="0">IF(E3&lt;&gt;"",E3+(G3*H3),"")</f>
        <v>42545</v>
      </c>
      <c r="G3" s="135">
        <v>6</v>
      </c>
      <c r="H3" s="135">
        <v>28</v>
      </c>
      <c r="I3" s="136">
        <f t="shared" ref="I3:I30" si="1">IF(G3&lt;&gt;"",(J3/G3),"")</f>
        <v>328.20499999999998</v>
      </c>
      <c r="J3" s="136">
        <v>1969.23</v>
      </c>
      <c r="K3" s="137"/>
      <c r="L3" s="131" t="s">
        <v>20</v>
      </c>
      <c r="M3" s="131"/>
      <c r="N3" s="161"/>
      <c r="O3" s="161"/>
      <c r="P3" s="161"/>
      <c r="Q3" s="162"/>
    </row>
    <row r="4" spans="2:17" ht="15" customHeight="1" x14ac:dyDescent="0.2">
      <c r="B4" s="130" t="s">
        <v>16</v>
      </c>
      <c r="C4" s="131" t="s">
        <v>1563</v>
      </c>
      <c r="D4" s="132" t="s">
        <v>1564</v>
      </c>
      <c r="E4" s="133">
        <v>42376</v>
      </c>
      <c r="F4" s="134">
        <f t="shared" si="0"/>
        <v>42544</v>
      </c>
      <c r="G4" s="135">
        <v>6</v>
      </c>
      <c r="H4" s="135">
        <v>28</v>
      </c>
      <c r="I4" s="136">
        <f t="shared" si="1"/>
        <v>128.73333333333332</v>
      </c>
      <c r="J4" s="136">
        <v>772.4</v>
      </c>
      <c r="K4" s="137"/>
      <c r="L4" s="131" t="s">
        <v>1565</v>
      </c>
      <c r="M4" s="131"/>
      <c r="N4" s="161"/>
      <c r="O4" s="161"/>
      <c r="P4" s="161"/>
      <c r="Q4" s="162"/>
    </row>
    <row r="5" spans="2:17" s="149" customFormat="1" ht="15" customHeight="1" x14ac:dyDescent="0.2">
      <c r="B5" s="123" t="s">
        <v>73</v>
      </c>
      <c r="C5" s="82" t="s">
        <v>1566</v>
      </c>
      <c r="D5" s="124" t="s">
        <v>1567</v>
      </c>
      <c r="E5" s="125">
        <v>42381</v>
      </c>
      <c r="F5" s="126">
        <f t="shared" si="0"/>
        <v>42409</v>
      </c>
      <c r="G5" s="127">
        <v>1</v>
      </c>
      <c r="H5" s="127">
        <v>28</v>
      </c>
      <c r="I5" s="128">
        <f t="shared" si="1"/>
        <v>270.98</v>
      </c>
      <c r="J5" s="128">
        <v>270.98</v>
      </c>
      <c r="K5" s="129" t="s">
        <v>1568</v>
      </c>
      <c r="L5" s="82"/>
      <c r="M5" s="82"/>
      <c r="N5" s="147"/>
      <c r="O5" s="147"/>
      <c r="P5" s="147"/>
      <c r="Q5" s="148"/>
    </row>
    <row r="6" spans="2:17" s="149" customFormat="1" ht="15" customHeight="1" x14ac:dyDescent="0.2">
      <c r="B6" s="123" t="s">
        <v>373</v>
      </c>
      <c r="C6" s="82" t="s">
        <v>1569</v>
      </c>
      <c r="D6" s="124" t="s">
        <v>1570</v>
      </c>
      <c r="E6" s="125">
        <v>42381</v>
      </c>
      <c r="F6" s="126">
        <f>IF(E6&lt;&gt;"",E6+(G6*H6),"")</f>
        <v>42409</v>
      </c>
      <c r="G6" s="127">
        <v>1</v>
      </c>
      <c r="H6" s="127">
        <v>28</v>
      </c>
      <c r="I6" s="128">
        <f t="shared" si="1"/>
        <v>1638.69</v>
      </c>
      <c r="J6" s="128">
        <v>1638.69</v>
      </c>
      <c r="K6" s="129" t="s">
        <v>1571</v>
      </c>
      <c r="L6" s="82" t="s">
        <v>1572</v>
      </c>
      <c r="M6" s="82"/>
      <c r="N6" s="147"/>
      <c r="O6" s="147"/>
      <c r="P6" s="147"/>
      <c r="Q6" s="148"/>
    </row>
    <row r="7" spans="2:17" s="149" customFormat="1" ht="15" customHeight="1" x14ac:dyDescent="0.2">
      <c r="B7" s="123" t="s">
        <v>73</v>
      </c>
      <c r="C7" s="82" t="s">
        <v>1573</v>
      </c>
      <c r="D7" s="124" t="s">
        <v>1574</v>
      </c>
      <c r="E7" s="125">
        <v>42409</v>
      </c>
      <c r="F7" s="126">
        <f t="shared" si="0"/>
        <v>42437</v>
      </c>
      <c r="G7" s="127">
        <v>1</v>
      </c>
      <c r="H7" s="127">
        <v>28</v>
      </c>
      <c r="I7" s="128">
        <f t="shared" si="1"/>
        <v>273.33</v>
      </c>
      <c r="J7" s="128">
        <v>273.33</v>
      </c>
      <c r="K7" s="129" t="s">
        <v>1571</v>
      </c>
      <c r="L7" s="82" t="s">
        <v>1575</v>
      </c>
      <c r="M7" s="82"/>
      <c r="N7" s="147"/>
      <c r="O7" s="147"/>
      <c r="P7" s="147"/>
      <c r="Q7" s="148"/>
    </row>
    <row r="8" spans="2:17" s="149" customFormat="1" ht="15" customHeight="1" x14ac:dyDescent="0.2">
      <c r="B8" s="123" t="s">
        <v>73</v>
      </c>
      <c r="C8" s="82" t="s">
        <v>1576</v>
      </c>
      <c r="D8" s="124" t="s">
        <v>1577</v>
      </c>
      <c r="E8" s="125">
        <v>42423</v>
      </c>
      <c r="F8" s="126">
        <f t="shared" si="0"/>
        <v>42451</v>
      </c>
      <c r="G8" s="127">
        <v>1</v>
      </c>
      <c r="H8" s="127">
        <v>28</v>
      </c>
      <c r="I8" s="128">
        <f t="shared" si="1"/>
        <v>490.33</v>
      </c>
      <c r="J8" s="128">
        <v>490.33</v>
      </c>
      <c r="K8" s="129" t="s">
        <v>1578</v>
      </c>
      <c r="L8" s="82" t="s">
        <v>1579</v>
      </c>
      <c r="M8" s="82"/>
      <c r="N8" s="147"/>
      <c r="O8" s="147"/>
      <c r="P8" s="147"/>
      <c r="Q8" s="148"/>
    </row>
    <row r="9" spans="2:17" s="149" customFormat="1" ht="15" customHeight="1" x14ac:dyDescent="0.2">
      <c r="B9" s="123" t="s">
        <v>394</v>
      </c>
      <c r="C9" s="82"/>
      <c r="D9" s="124" t="s">
        <v>1580</v>
      </c>
      <c r="E9" s="125">
        <v>42423</v>
      </c>
      <c r="F9" s="126">
        <f>IF(E9&lt;&gt;"",E9+(G9*H9),"")</f>
        <v>42430</v>
      </c>
      <c r="G9" s="127">
        <v>1</v>
      </c>
      <c r="H9" s="127">
        <v>7</v>
      </c>
      <c r="I9" s="128">
        <f t="shared" si="1"/>
        <v>757.65</v>
      </c>
      <c r="J9" s="128">
        <v>757.65</v>
      </c>
      <c r="K9" s="129" t="s">
        <v>1581</v>
      </c>
      <c r="L9" s="82"/>
      <c r="M9" s="82"/>
      <c r="N9" s="147"/>
      <c r="O9" s="147"/>
      <c r="P9" s="147"/>
      <c r="Q9" s="148"/>
    </row>
    <row r="10" spans="2:17" s="149" customFormat="1" ht="15" customHeight="1" x14ac:dyDescent="0.2">
      <c r="B10" s="123" t="s">
        <v>1582</v>
      </c>
      <c r="C10" s="82" t="s">
        <v>1583</v>
      </c>
      <c r="D10" s="124" t="s">
        <v>1584</v>
      </c>
      <c r="E10" s="125">
        <v>42430</v>
      </c>
      <c r="F10" s="126">
        <f t="shared" si="0"/>
        <v>42458</v>
      </c>
      <c r="G10" s="127">
        <v>1</v>
      </c>
      <c r="H10" s="127">
        <v>28</v>
      </c>
      <c r="I10" s="128">
        <f t="shared" si="1"/>
        <v>1527.29</v>
      </c>
      <c r="J10" s="128">
        <v>1527.29</v>
      </c>
      <c r="K10" s="129" t="s">
        <v>1578</v>
      </c>
      <c r="L10" s="82" t="s">
        <v>1585</v>
      </c>
      <c r="M10" s="82"/>
      <c r="N10" s="147"/>
      <c r="O10" s="147"/>
      <c r="P10" s="147"/>
      <c r="Q10" s="148"/>
    </row>
    <row r="11" spans="2:17" s="149" customFormat="1" ht="15" customHeight="1" x14ac:dyDescent="0.2">
      <c r="B11" s="123" t="s">
        <v>510</v>
      </c>
      <c r="C11" s="82" t="s">
        <v>1586</v>
      </c>
      <c r="D11" s="124" t="s">
        <v>1587</v>
      </c>
      <c r="E11" s="125">
        <v>42437</v>
      </c>
      <c r="F11" s="126">
        <f t="shared" si="0"/>
        <v>42577</v>
      </c>
      <c r="G11" s="127">
        <v>5</v>
      </c>
      <c r="H11" s="127">
        <v>28</v>
      </c>
      <c r="I11" s="128">
        <f t="shared" si="1"/>
        <v>1078.9739999999999</v>
      </c>
      <c r="J11" s="128">
        <v>5394.87</v>
      </c>
      <c r="K11" s="129" t="s">
        <v>1588</v>
      </c>
      <c r="L11" s="82"/>
      <c r="M11" s="82"/>
      <c r="N11" s="147"/>
      <c r="O11" s="147"/>
      <c r="P11" s="147"/>
      <c r="Q11" s="148"/>
    </row>
    <row r="12" spans="2:17" ht="15" customHeight="1" x14ac:dyDescent="0.2">
      <c r="B12" s="130" t="s">
        <v>510</v>
      </c>
      <c r="C12" s="131" t="s">
        <v>1589</v>
      </c>
      <c r="D12" s="132" t="s">
        <v>1590</v>
      </c>
      <c r="E12" s="133">
        <v>42437</v>
      </c>
      <c r="F12" s="134">
        <f>IF(E12&lt;&gt;"",E12+(G12*H12),"")</f>
        <v>42577</v>
      </c>
      <c r="G12" s="135">
        <v>5</v>
      </c>
      <c r="H12" s="135">
        <v>28</v>
      </c>
      <c r="I12" s="136">
        <f t="shared" si="1"/>
        <v>1078.9739999999999</v>
      </c>
      <c r="J12" s="136">
        <v>5394.87</v>
      </c>
      <c r="K12" s="137"/>
      <c r="L12" s="131" t="s">
        <v>514</v>
      </c>
      <c r="M12" s="131"/>
      <c r="N12" s="161"/>
      <c r="O12" s="161"/>
      <c r="P12" s="161"/>
      <c r="Q12" s="162"/>
    </row>
    <row r="13" spans="2:17" ht="15" customHeight="1" x14ac:dyDescent="0.2">
      <c r="B13" s="130" t="s">
        <v>683</v>
      </c>
      <c r="C13" s="131" t="s">
        <v>1591</v>
      </c>
      <c r="D13" s="132" t="s">
        <v>1592</v>
      </c>
      <c r="E13" s="133">
        <v>42437</v>
      </c>
      <c r="F13" s="134">
        <f>IF(E13&lt;&gt;"",E13+(G13*H13),"")</f>
        <v>42577</v>
      </c>
      <c r="G13" s="135">
        <v>5</v>
      </c>
      <c r="H13" s="135">
        <v>28</v>
      </c>
      <c r="I13" s="136">
        <f t="shared" si="1"/>
        <v>347.40999999999997</v>
      </c>
      <c r="J13" s="136">
        <v>1737.05</v>
      </c>
      <c r="K13" s="137"/>
      <c r="L13" s="131" t="s">
        <v>514</v>
      </c>
      <c r="M13" s="131"/>
      <c r="N13" s="161"/>
      <c r="O13" s="161"/>
      <c r="P13" s="161"/>
      <c r="Q13" s="162"/>
    </row>
    <row r="14" spans="2:17" ht="15" customHeight="1" x14ac:dyDescent="0.2">
      <c r="B14" s="130" t="s">
        <v>1593</v>
      </c>
      <c r="C14" s="131"/>
      <c r="D14" s="132" t="s">
        <v>1594</v>
      </c>
      <c r="E14" s="133">
        <v>42454</v>
      </c>
      <c r="F14" s="134">
        <f t="shared" si="0"/>
        <v>42538</v>
      </c>
      <c r="G14" s="135">
        <v>3</v>
      </c>
      <c r="H14" s="135">
        <v>28</v>
      </c>
      <c r="I14" s="136">
        <f t="shared" si="1"/>
        <v>1694.6666666666667</v>
      </c>
      <c r="J14" s="136">
        <v>5084</v>
      </c>
      <c r="K14" s="137"/>
      <c r="L14" s="131" t="s">
        <v>514</v>
      </c>
      <c r="M14" s="131"/>
      <c r="N14" s="161"/>
      <c r="O14" s="161"/>
      <c r="P14" s="161"/>
      <c r="Q14" s="162"/>
    </row>
    <row r="15" spans="2:17" ht="15" customHeight="1" x14ac:dyDescent="0.2">
      <c r="B15" s="130"/>
      <c r="C15" s="131"/>
      <c r="D15" s="132"/>
      <c r="E15" s="133"/>
      <c r="F15" s="134" t="str">
        <f t="shared" si="0"/>
        <v/>
      </c>
      <c r="G15" s="135"/>
      <c r="H15" s="135"/>
      <c r="I15" s="136" t="str">
        <f t="shared" si="1"/>
        <v/>
      </c>
      <c r="J15" s="136"/>
      <c r="K15" s="137"/>
      <c r="L15" s="131"/>
      <c r="M15" s="131"/>
      <c r="N15" s="161"/>
      <c r="O15" s="161"/>
      <c r="P15" s="161"/>
      <c r="Q15" s="162"/>
    </row>
    <row r="16" spans="2:17" ht="15" customHeight="1" x14ac:dyDescent="0.2">
      <c r="B16" s="130"/>
      <c r="C16" s="131"/>
      <c r="D16" s="132"/>
      <c r="E16" s="133"/>
      <c r="F16" s="134" t="str">
        <f t="shared" si="0"/>
        <v/>
      </c>
      <c r="G16" s="135"/>
      <c r="H16" s="135"/>
      <c r="I16" s="136" t="str">
        <f t="shared" si="1"/>
        <v/>
      </c>
      <c r="J16" s="136"/>
      <c r="K16" s="137"/>
      <c r="L16" s="131"/>
      <c r="M16" s="131"/>
      <c r="N16" s="161"/>
      <c r="O16" s="161"/>
      <c r="P16" s="161"/>
      <c r="Q16" s="162"/>
    </row>
    <row r="17" spans="2:17" ht="15" customHeight="1" x14ac:dyDescent="0.2">
      <c r="B17" s="130"/>
      <c r="C17" s="131"/>
      <c r="D17" s="132"/>
      <c r="E17" s="133"/>
      <c r="F17" s="134" t="str">
        <f t="shared" si="0"/>
        <v/>
      </c>
      <c r="G17" s="135"/>
      <c r="H17" s="135"/>
      <c r="I17" s="136" t="str">
        <f t="shared" si="1"/>
        <v/>
      </c>
      <c r="J17" s="136"/>
      <c r="K17" s="137"/>
      <c r="L17" s="131"/>
      <c r="M17" s="131"/>
      <c r="N17" s="161"/>
      <c r="O17" s="161"/>
      <c r="P17" s="161"/>
      <c r="Q17" s="162"/>
    </row>
    <row r="18" spans="2:17" ht="15" customHeight="1" x14ac:dyDescent="0.2">
      <c r="B18" s="130"/>
      <c r="C18" s="131"/>
      <c r="D18" s="132"/>
      <c r="E18" s="133"/>
      <c r="F18" s="134" t="str">
        <f t="shared" si="0"/>
        <v/>
      </c>
      <c r="G18" s="135"/>
      <c r="H18" s="135"/>
      <c r="I18" s="136" t="str">
        <f t="shared" si="1"/>
        <v/>
      </c>
      <c r="J18" s="136"/>
      <c r="K18" s="137"/>
      <c r="L18" s="131"/>
      <c r="M18" s="131"/>
      <c r="N18" s="161"/>
      <c r="O18" s="161"/>
      <c r="P18" s="161"/>
      <c r="Q18" s="162"/>
    </row>
    <row r="19" spans="2:17" ht="15" customHeight="1" x14ac:dyDescent="0.2">
      <c r="B19" s="130"/>
      <c r="C19" s="131"/>
      <c r="D19" s="132"/>
      <c r="E19" s="133"/>
      <c r="F19" s="134" t="str">
        <f t="shared" si="0"/>
        <v/>
      </c>
      <c r="G19" s="135"/>
      <c r="H19" s="135"/>
      <c r="I19" s="136" t="str">
        <f t="shared" si="1"/>
        <v/>
      </c>
      <c r="J19" s="136"/>
      <c r="K19" s="137"/>
      <c r="L19" s="131"/>
      <c r="M19" s="131"/>
      <c r="N19" s="161"/>
      <c r="O19" s="161"/>
      <c r="P19" s="161"/>
      <c r="Q19" s="162"/>
    </row>
    <row r="20" spans="2:17" ht="15" customHeight="1" x14ac:dyDescent="0.2">
      <c r="B20" s="130"/>
      <c r="C20" s="131"/>
      <c r="D20" s="132"/>
      <c r="E20" s="133"/>
      <c r="F20" s="134" t="str">
        <f t="shared" si="0"/>
        <v/>
      </c>
      <c r="G20" s="135"/>
      <c r="H20" s="135"/>
      <c r="I20" s="136" t="str">
        <f t="shared" si="1"/>
        <v/>
      </c>
      <c r="J20" s="136"/>
      <c r="K20" s="137"/>
      <c r="L20" s="131"/>
      <c r="M20" s="131"/>
      <c r="N20" s="161"/>
      <c r="O20" s="161"/>
      <c r="P20" s="161"/>
      <c r="Q20" s="162"/>
    </row>
    <row r="21" spans="2:17" ht="15" customHeight="1" x14ac:dyDescent="0.2">
      <c r="B21" s="130"/>
      <c r="C21" s="131"/>
      <c r="D21" s="132"/>
      <c r="E21" s="133"/>
      <c r="F21" s="134" t="str">
        <f t="shared" si="0"/>
        <v/>
      </c>
      <c r="G21" s="135"/>
      <c r="H21" s="135"/>
      <c r="I21" s="136" t="str">
        <f t="shared" si="1"/>
        <v/>
      </c>
      <c r="J21" s="136"/>
      <c r="K21" s="137"/>
      <c r="L21" s="131"/>
      <c r="M21" s="131"/>
      <c r="N21" s="161"/>
      <c r="O21" s="161"/>
      <c r="P21" s="161"/>
      <c r="Q21" s="162"/>
    </row>
    <row r="22" spans="2:17" ht="15" customHeight="1" x14ac:dyDescent="0.2">
      <c r="B22" s="130"/>
      <c r="C22" s="131"/>
      <c r="D22" s="132"/>
      <c r="E22" s="133"/>
      <c r="F22" s="134" t="str">
        <f t="shared" si="0"/>
        <v/>
      </c>
      <c r="G22" s="135"/>
      <c r="H22" s="135"/>
      <c r="I22" s="136" t="str">
        <f t="shared" si="1"/>
        <v/>
      </c>
      <c r="J22" s="136"/>
      <c r="K22" s="137"/>
      <c r="L22" s="131"/>
      <c r="M22" s="131"/>
      <c r="N22" s="161"/>
      <c r="O22" s="161"/>
      <c r="P22" s="161"/>
      <c r="Q22" s="162"/>
    </row>
    <row r="23" spans="2:17" ht="15" customHeight="1" x14ac:dyDescent="0.2">
      <c r="B23" s="130"/>
      <c r="C23" s="131"/>
      <c r="D23" s="132"/>
      <c r="E23" s="133"/>
      <c r="F23" s="134" t="str">
        <f t="shared" si="0"/>
        <v/>
      </c>
      <c r="G23" s="135"/>
      <c r="H23" s="135"/>
      <c r="I23" s="136" t="str">
        <f t="shared" si="1"/>
        <v/>
      </c>
      <c r="J23" s="136"/>
      <c r="K23" s="137"/>
      <c r="L23" s="131"/>
      <c r="M23" s="131"/>
      <c r="N23" s="161"/>
      <c r="O23" s="161"/>
      <c r="P23" s="161"/>
      <c r="Q23" s="162"/>
    </row>
    <row r="24" spans="2:17" ht="15" customHeight="1" x14ac:dyDescent="0.2">
      <c r="B24" s="130"/>
      <c r="C24" s="131"/>
      <c r="D24" s="132"/>
      <c r="E24" s="133"/>
      <c r="F24" s="134" t="str">
        <f t="shared" si="0"/>
        <v/>
      </c>
      <c r="G24" s="135"/>
      <c r="H24" s="135"/>
      <c r="I24" s="136" t="str">
        <f t="shared" si="1"/>
        <v/>
      </c>
      <c r="J24" s="136"/>
      <c r="K24" s="137"/>
      <c r="L24" s="131"/>
      <c r="M24" s="131"/>
      <c r="N24" s="161"/>
      <c r="O24" s="161"/>
      <c r="P24" s="161"/>
      <c r="Q24" s="162"/>
    </row>
    <row r="25" spans="2:17" ht="15" customHeight="1" x14ac:dyDescent="0.2">
      <c r="B25" s="130"/>
      <c r="C25" s="131"/>
      <c r="D25" s="132"/>
      <c r="E25" s="133"/>
      <c r="F25" s="134" t="str">
        <f t="shared" si="0"/>
        <v/>
      </c>
      <c r="G25" s="135"/>
      <c r="H25" s="135"/>
      <c r="I25" s="136" t="str">
        <f t="shared" si="1"/>
        <v/>
      </c>
      <c r="J25" s="136"/>
      <c r="K25" s="137"/>
      <c r="L25" s="131"/>
      <c r="M25" s="131"/>
      <c r="N25" s="161"/>
      <c r="O25" s="161"/>
      <c r="P25" s="161"/>
      <c r="Q25" s="162"/>
    </row>
    <row r="26" spans="2:17" ht="15" customHeight="1" x14ac:dyDescent="0.2">
      <c r="B26" s="130"/>
      <c r="C26" s="131"/>
      <c r="D26" s="132"/>
      <c r="E26" s="133"/>
      <c r="F26" s="134" t="str">
        <f t="shared" si="0"/>
        <v/>
      </c>
      <c r="G26" s="135"/>
      <c r="H26" s="135"/>
      <c r="I26" s="136" t="str">
        <f t="shared" si="1"/>
        <v/>
      </c>
      <c r="J26" s="136"/>
      <c r="K26" s="137"/>
      <c r="L26" s="131"/>
      <c r="M26" s="131"/>
      <c r="N26" s="161"/>
      <c r="O26" s="161"/>
      <c r="P26" s="161"/>
      <c r="Q26" s="162"/>
    </row>
    <row r="27" spans="2:17" ht="15" customHeight="1" x14ac:dyDescent="0.2">
      <c r="B27" s="130"/>
      <c r="C27" s="131"/>
      <c r="D27" s="132"/>
      <c r="E27" s="133"/>
      <c r="F27" s="134" t="str">
        <f t="shared" si="0"/>
        <v/>
      </c>
      <c r="G27" s="135"/>
      <c r="H27" s="135"/>
      <c r="I27" s="136" t="str">
        <f t="shared" si="1"/>
        <v/>
      </c>
      <c r="J27" s="136"/>
      <c r="K27" s="137"/>
      <c r="L27" s="131"/>
      <c r="M27" s="131"/>
      <c r="N27" s="161"/>
      <c r="O27" s="161"/>
      <c r="P27" s="161"/>
      <c r="Q27" s="162"/>
    </row>
    <row r="28" spans="2:17" ht="15" customHeight="1" x14ac:dyDescent="0.2">
      <c r="B28" s="130"/>
      <c r="C28" s="131"/>
      <c r="D28" s="132"/>
      <c r="E28" s="133"/>
      <c r="F28" s="134" t="str">
        <f t="shared" si="0"/>
        <v/>
      </c>
      <c r="G28" s="135"/>
      <c r="H28" s="135"/>
      <c r="I28" s="136" t="str">
        <f t="shared" si="1"/>
        <v/>
      </c>
      <c r="J28" s="136"/>
      <c r="K28" s="137"/>
      <c r="L28" s="131"/>
      <c r="M28" s="131"/>
      <c r="N28" s="161"/>
      <c r="O28" s="161"/>
      <c r="P28" s="161"/>
      <c r="Q28" s="162"/>
    </row>
    <row r="29" spans="2:17" ht="15" customHeight="1" x14ac:dyDescent="0.2">
      <c r="B29" s="130"/>
      <c r="C29" s="131"/>
      <c r="D29" s="132"/>
      <c r="E29" s="133"/>
      <c r="F29" s="134" t="str">
        <f t="shared" si="0"/>
        <v/>
      </c>
      <c r="G29" s="135"/>
      <c r="H29" s="135"/>
      <c r="I29" s="136" t="str">
        <f t="shared" si="1"/>
        <v/>
      </c>
      <c r="J29" s="136"/>
      <c r="K29" s="137"/>
      <c r="L29" s="131"/>
      <c r="M29" s="131"/>
      <c r="N29" s="161"/>
      <c r="O29" s="161"/>
      <c r="P29" s="161"/>
      <c r="Q29" s="162"/>
    </row>
    <row r="30" spans="2:17" x14ac:dyDescent="0.2">
      <c r="B30" s="164"/>
      <c r="C30" s="165"/>
      <c r="D30" s="166"/>
      <c r="E30" s="167"/>
      <c r="F30" s="168" t="str">
        <f t="shared" si="0"/>
        <v/>
      </c>
      <c r="G30" s="169"/>
      <c r="H30" s="169"/>
      <c r="I30" s="170" t="str">
        <f t="shared" si="1"/>
        <v/>
      </c>
      <c r="J30" s="171"/>
      <c r="K30" s="172"/>
      <c r="L30" s="165"/>
      <c r="M30" s="165"/>
      <c r="N30" s="173"/>
      <c r="O30" s="173"/>
      <c r="P30" s="173"/>
      <c r="Q30" s="174"/>
    </row>
    <row r="31" spans="2:17" ht="13.5" thickBot="1" x14ac:dyDescent="0.25">
      <c r="I31" s="180" t="s">
        <v>8</v>
      </c>
      <c r="J31" s="181">
        <f>SUM(J3:J30)</f>
        <v>25310.69</v>
      </c>
    </row>
  </sheetData>
  <dataValidations count="1">
    <dataValidation type="list" allowBlank="1" showInputMessage="1" showErrorMessage="1" sqref="H3:H30" xr:uid="{00000000-0002-0000-2200-000000000000}">
      <formula1>"1, 7, 28, 30"</formula1>
    </dataValidation>
  </dataValidations>
  <printOptions horizontalCentered="1"/>
  <pageMargins left="0.5" right="0.5" top="0.75" bottom="0.75" header="0.5" footer="0.5"/>
  <pageSetup scale="46" fitToHeight="0" orientation="landscape" horizontalDpi="1200" verticalDpi="1200" r:id="rId1"/>
  <headerFooter alignWithMargins="0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29">
    <pageSetUpPr fitToPage="1"/>
  </sheetPr>
  <dimension ref="B2:Q31"/>
  <sheetViews>
    <sheetView workbookViewId="0">
      <selection activeCell="B61" sqref="B6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7.28515625" style="54" bestFit="1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50.85546875" style="57" bestFit="1" customWidth="1"/>
    <col min="12" max="12" width="21.710937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1595</v>
      </c>
      <c r="C3" s="59" t="s">
        <v>1596</v>
      </c>
      <c r="D3" s="60" t="s">
        <v>1597</v>
      </c>
      <c r="E3" s="13">
        <v>42383</v>
      </c>
      <c r="F3" s="14">
        <f t="shared" ref="F3:F30" si="0">IF(E3&lt;&gt;"",E3+(G3*H3),"")</f>
        <v>42719</v>
      </c>
      <c r="G3" s="12">
        <v>12</v>
      </c>
      <c r="H3" s="12">
        <v>28</v>
      </c>
      <c r="I3" s="61">
        <f t="shared" ref="I3:I30" si="1">IF(G3&lt;&gt;"",(J3/G3),"")</f>
        <v>365.18666666666667</v>
      </c>
      <c r="J3" s="61">
        <v>4382.24</v>
      </c>
      <c r="K3" s="62" t="s">
        <v>1598</v>
      </c>
      <c r="L3" s="59" t="s">
        <v>1599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1600</v>
      </c>
      <c r="C4" s="59" t="s">
        <v>1601</v>
      </c>
      <c r="D4" s="60" t="s">
        <v>1602</v>
      </c>
      <c r="E4" s="13">
        <v>42390</v>
      </c>
      <c r="F4" s="14">
        <f t="shared" si="0"/>
        <v>42404</v>
      </c>
      <c r="G4" s="12">
        <v>2</v>
      </c>
      <c r="H4" s="12">
        <v>7</v>
      </c>
      <c r="I4" s="61">
        <f t="shared" si="1"/>
        <v>1892.1</v>
      </c>
      <c r="J4" s="61">
        <v>3784.2</v>
      </c>
      <c r="K4" s="62" t="s">
        <v>1603</v>
      </c>
      <c r="L4" s="59" t="s">
        <v>514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275</v>
      </c>
      <c r="C5" s="59" t="s">
        <v>1604</v>
      </c>
      <c r="D5" s="60" t="s">
        <v>1605</v>
      </c>
      <c r="E5" s="13">
        <v>42461</v>
      </c>
      <c r="F5" s="14">
        <f t="shared" si="0"/>
        <v>42468</v>
      </c>
      <c r="G5" s="12">
        <v>1</v>
      </c>
      <c r="H5" s="12">
        <v>7</v>
      </c>
      <c r="I5" s="61">
        <f t="shared" si="1"/>
        <v>934.62</v>
      </c>
      <c r="J5" s="61">
        <v>934.62</v>
      </c>
      <c r="K5" s="62" t="s">
        <v>1168</v>
      </c>
      <c r="L5" s="59" t="s">
        <v>1606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73</v>
      </c>
      <c r="C6" s="59" t="s">
        <v>1607</v>
      </c>
      <c r="D6" s="60" t="s">
        <v>1608</v>
      </c>
      <c r="E6" s="13">
        <v>42472</v>
      </c>
      <c r="F6" s="14">
        <f t="shared" si="0"/>
        <v>42479</v>
      </c>
      <c r="G6" s="12">
        <v>1</v>
      </c>
      <c r="H6" s="12">
        <v>7</v>
      </c>
      <c r="I6" s="61">
        <f t="shared" si="1"/>
        <v>191.76</v>
      </c>
      <c r="J6" s="61">
        <v>191.76</v>
      </c>
      <c r="K6" s="62" t="s">
        <v>1609</v>
      </c>
      <c r="L6" s="59" t="s">
        <v>514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61</v>
      </c>
      <c r="C7" s="59"/>
      <c r="D7" s="60" t="s">
        <v>1610</v>
      </c>
      <c r="E7" s="13">
        <v>42472</v>
      </c>
      <c r="F7" s="14">
        <f t="shared" si="0"/>
        <v>42479</v>
      </c>
      <c r="G7" s="12">
        <v>1</v>
      </c>
      <c r="H7" s="12">
        <v>7</v>
      </c>
      <c r="I7" s="61">
        <f t="shared" si="1"/>
        <v>885</v>
      </c>
      <c r="J7" s="61">
        <v>885</v>
      </c>
      <c r="K7" s="62" t="s">
        <v>1611</v>
      </c>
      <c r="L7" s="59" t="s">
        <v>514</v>
      </c>
      <c r="M7" s="59"/>
      <c r="N7" s="63"/>
      <c r="O7" s="63"/>
      <c r="P7" s="63"/>
      <c r="Q7" s="64"/>
    </row>
    <row r="8" spans="2:17" s="65" customFormat="1" ht="15" customHeight="1" x14ac:dyDescent="0.2">
      <c r="B8" s="58" t="s">
        <v>122</v>
      </c>
      <c r="C8" s="59" t="s">
        <v>1612</v>
      </c>
      <c r="D8" s="60" t="s">
        <v>1613</v>
      </c>
      <c r="E8" s="13">
        <v>42485</v>
      </c>
      <c r="F8" s="14">
        <f t="shared" si="0"/>
        <v>42653</v>
      </c>
      <c r="G8" s="12">
        <v>6</v>
      </c>
      <c r="H8" s="12">
        <v>28</v>
      </c>
      <c r="I8" s="61">
        <f t="shared" si="1"/>
        <v>366.64000000000004</v>
      </c>
      <c r="J8" s="61">
        <v>2199.84</v>
      </c>
      <c r="K8" s="62" t="s">
        <v>67</v>
      </c>
      <c r="L8" s="59" t="s">
        <v>1614</v>
      </c>
      <c r="M8" s="59"/>
      <c r="N8" s="63"/>
      <c r="O8" s="63"/>
      <c r="P8" s="63"/>
      <c r="Q8" s="64"/>
    </row>
    <row r="9" spans="2:17" s="65" customFormat="1" ht="15" customHeight="1" x14ac:dyDescent="0.2">
      <c r="B9" s="58" t="s">
        <v>122</v>
      </c>
      <c r="C9" s="59" t="s">
        <v>1615</v>
      </c>
      <c r="D9" s="60" t="s">
        <v>1616</v>
      </c>
      <c r="E9" s="13">
        <v>42485</v>
      </c>
      <c r="F9" s="14">
        <f>IF(E9&lt;&gt;"",E9+(G9*H9),"")</f>
        <v>42653</v>
      </c>
      <c r="G9" s="12">
        <v>6</v>
      </c>
      <c r="H9" s="12">
        <v>28</v>
      </c>
      <c r="I9" s="61">
        <f t="shared" si="1"/>
        <v>348.97333333333336</v>
      </c>
      <c r="J9" s="61">
        <v>2093.84</v>
      </c>
      <c r="K9" s="62" t="s">
        <v>67</v>
      </c>
      <c r="L9" s="59" t="s">
        <v>1617</v>
      </c>
      <c r="M9" s="59"/>
      <c r="N9" s="63"/>
      <c r="O9" s="63"/>
      <c r="P9" s="63"/>
      <c r="Q9" s="64"/>
    </row>
    <row r="10" spans="2:17" s="65" customFormat="1" ht="15" customHeight="1" x14ac:dyDescent="0.2">
      <c r="B10" s="58" t="s">
        <v>328</v>
      </c>
      <c r="C10" s="59" t="s">
        <v>1618</v>
      </c>
      <c r="D10" s="60" t="s">
        <v>1619</v>
      </c>
      <c r="E10" s="13">
        <v>42488</v>
      </c>
      <c r="F10" s="14">
        <f t="shared" si="0"/>
        <v>42656</v>
      </c>
      <c r="G10" s="12">
        <v>6</v>
      </c>
      <c r="H10" s="12">
        <v>28</v>
      </c>
      <c r="I10" s="61">
        <f t="shared" si="1"/>
        <v>227.06666666666669</v>
      </c>
      <c r="J10" s="61">
        <v>1362.4</v>
      </c>
      <c r="K10" s="62" t="s">
        <v>1620</v>
      </c>
      <c r="L10" s="59"/>
      <c r="M10" s="59"/>
      <c r="N10" s="63"/>
      <c r="O10" s="63"/>
      <c r="P10" s="63"/>
      <c r="Q10" s="64"/>
    </row>
    <row r="11" spans="2:17" s="65" customFormat="1" ht="15" customHeight="1" x14ac:dyDescent="0.2">
      <c r="B11" s="58" t="s">
        <v>87</v>
      </c>
      <c r="C11" s="59" t="s">
        <v>1621</v>
      </c>
      <c r="D11" s="60" t="s">
        <v>1622</v>
      </c>
      <c r="E11" s="13">
        <v>42481</v>
      </c>
      <c r="F11" s="14">
        <f t="shared" si="0"/>
        <v>42509</v>
      </c>
      <c r="G11" s="12">
        <v>1</v>
      </c>
      <c r="H11" s="12">
        <v>28</v>
      </c>
      <c r="I11" s="61">
        <f t="shared" si="1"/>
        <v>2032.05</v>
      </c>
      <c r="J11" s="61">
        <v>2032.05</v>
      </c>
      <c r="K11" s="62" t="s">
        <v>1181</v>
      </c>
      <c r="L11" s="59" t="s">
        <v>1623</v>
      </c>
      <c r="M11" s="59"/>
      <c r="N11" s="63"/>
      <c r="O11" s="63"/>
      <c r="P11" s="63"/>
      <c r="Q11" s="64"/>
    </row>
    <row r="12" spans="2:17" s="65" customFormat="1" ht="15" customHeight="1" x14ac:dyDescent="0.2">
      <c r="B12" s="58" t="s">
        <v>122</v>
      </c>
      <c r="C12" s="59" t="s">
        <v>1624</v>
      </c>
      <c r="D12" s="60" t="s">
        <v>1625</v>
      </c>
      <c r="E12" s="13">
        <v>42507</v>
      </c>
      <c r="F12" s="14">
        <f t="shared" si="0"/>
        <v>42591</v>
      </c>
      <c r="G12" s="12">
        <v>3</v>
      </c>
      <c r="H12" s="12">
        <v>28</v>
      </c>
      <c r="I12" s="61">
        <f t="shared" si="1"/>
        <v>348.97333333333336</v>
      </c>
      <c r="J12" s="61">
        <v>1046.92</v>
      </c>
      <c r="K12" s="62" t="s">
        <v>1626</v>
      </c>
      <c r="L12" s="59" t="s">
        <v>1627</v>
      </c>
      <c r="M12" s="59"/>
      <c r="N12" s="63"/>
      <c r="O12" s="63"/>
      <c r="P12" s="63"/>
      <c r="Q12" s="64"/>
    </row>
    <row r="13" spans="2:17" s="65" customFormat="1" ht="15" customHeight="1" x14ac:dyDescent="0.2">
      <c r="B13" s="58" t="s">
        <v>122</v>
      </c>
      <c r="C13" s="59" t="s">
        <v>1628</v>
      </c>
      <c r="D13" s="60" t="s">
        <v>1629</v>
      </c>
      <c r="E13" s="13">
        <v>42507</v>
      </c>
      <c r="F13" s="14">
        <f>IF(E13&lt;&gt;"",E13+(G13*H13),"")</f>
        <v>42591</v>
      </c>
      <c r="G13" s="12">
        <v>3</v>
      </c>
      <c r="H13" s="12">
        <v>28</v>
      </c>
      <c r="I13" s="61">
        <f t="shared" si="1"/>
        <v>384.30666666666667</v>
      </c>
      <c r="J13" s="61">
        <v>1152.92</v>
      </c>
      <c r="K13" s="62" t="s">
        <v>1630</v>
      </c>
      <c r="L13" s="59" t="s">
        <v>1631</v>
      </c>
      <c r="M13" s="59"/>
      <c r="N13" s="63"/>
      <c r="O13" s="63"/>
      <c r="P13" s="63"/>
      <c r="Q13" s="64"/>
    </row>
    <row r="14" spans="2:17" s="65" customFormat="1" ht="15" customHeight="1" x14ac:dyDescent="0.2">
      <c r="B14" s="58" t="s">
        <v>1178</v>
      </c>
      <c r="C14" s="59" t="s">
        <v>1632</v>
      </c>
      <c r="D14" s="60" t="s">
        <v>1633</v>
      </c>
      <c r="E14" s="13">
        <v>42536</v>
      </c>
      <c r="F14" s="14">
        <f t="shared" si="0"/>
        <v>42704</v>
      </c>
      <c r="G14" s="12">
        <v>6</v>
      </c>
      <c r="H14" s="12">
        <v>28</v>
      </c>
      <c r="I14" s="61">
        <f t="shared" si="1"/>
        <v>2847.5833333333335</v>
      </c>
      <c r="J14" s="61">
        <v>17085.5</v>
      </c>
      <c r="K14" s="62" t="s">
        <v>1634</v>
      </c>
      <c r="L14" s="59"/>
      <c r="M14" s="59"/>
      <c r="N14" s="63"/>
      <c r="O14" s="63"/>
      <c r="P14" s="63"/>
      <c r="Q14" s="64"/>
    </row>
    <row r="15" spans="2:17" s="73" customFormat="1" ht="15" customHeight="1" x14ac:dyDescent="0.2">
      <c r="B15" s="66" t="s">
        <v>794</v>
      </c>
      <c r="C15" s="67"/>
      <c r="D15" s="68" t="s">
        <v>1635</v>
      </c>
      <c r="E15" s="22">
        <v>42549</v>
      </c>
      <c r="F15" s="23">
        <f t="shared" si="0"/>
        <v>42577</v>
      </c>
      <c r="G15" s="24">
        <v>1</v>
      </c>
      <c r="H15" s="24">
        <v>28</v>
      </c>
      <c r="I15" s="69">
        <f t="shared" si="1"/>
        <v>965.54</v>
      </c>
      <c r="J15" s="69">
        <v>965.54</v>
      </c>
      <c r="K15" s="70" t="s">
        <v>1636</v>
      </c>
      <c r="L15" s="67"/>
      <c r="M15" s="67"/>
      <c r="N15" s="71"/>
      <c r="O15" s="71"/>
      <c r="P15" s="71"/>
      <c r="Q15" s="72"/>
    </row>
    <row r="16" spans="2:17" s="65" customFormat="1" ht="15" customHeight="1" x14ac:dyDescent="0.2">
      <c r="B16" s="58" t="s">
        <v>328</v>
      </c>
      <c r="C16" s="59" t="s">
        <v>1637</v>
      </c>
      <c r="D16" s="60" t="s">
        <v>1638</v>
      </c>
      <c r="E16" s="13">
        <v>42573</v>
      </c>
      <c r="F16" s="14">
        <f t="shared" si="0"/>
        <v>42769</v>
      </c>
      <c r="G16" s="12">
        <v>7</v>
      </c>
      <c r="H16" s="12">
        <v>28</v>
      </c>
      <c r="I16" s="61">
        <f t="shared" si="1"/>
        <v>195.51857142857145</v>
      </c>
      <c r="J16" s="61">
        <v>1368.63</v>
      </c>
      <c r="K16" s="62" t="s">
        <v>1639</v>
      </c>
      <c r="L16" s="59" t="s">
        <v>20</v>
      </c>
      <c r="M16" s="59"/>
      <c r="N16" s="63"/>
      <c r="O16" s="63"/>
      <c r="P16" s="63"/>
      <c r="Q16" s="64"/>
    </row>
    <row r="17" spans="2:17" s="65" customFormat="1" ht="15" customHeight="1" x14ac:dyDescent="0.2">
      <c r="B17" s="58" t="s">
        <v>328</v>
      </c>
      <c r="C17" s="59" t="s">
        <v>1640</v>
      </c>
      <c r="D17" s="60" t="s">
        <v>1641</v>
      </c>
      <c r="E17" s="13">
        <v>42590</v>
      </c>
      <c r="F17" s="14">
        <f t="shared" si="0"/>
        <v>42786</v>
      </c>
      <c r="G17" s="12">
        <v>7</v>
      </c>
      <c r="H17" s="12">
        <v>28</v>
      </c>
      <c r="I17" s="61">
        <f t="shared" si="1"/>
        <v>195.51571428571427</v>
      </c>
      <c r="J17" s="61">
        <v>1368.61</v>
      </c>
      <c r="K17" s="62" t="s">
        <v>1642</v>
      </c>
      <c r="L17" s="59" t="s">
        <v>20</v>
      </c>
      <c r="M17" s="59"/>
      <c r="N17" s="63"/>
      <c r="O17" s="63"/>
      <c r="P17" s="63"/>
      <c r="Q17" s="64"/>
    </row>
    <row r="18" spans="2:17" s="65" customFormat="1" ht="15" customHeight="1" x14ac:dyDescent="0.2">
      <c r="B18" s="58" t="s">
        <v>328</v>
      </c>
      <c r="C18" s="59" t="s">
        <v>1643</v>
      </c>
      <c r="D18" s="60" t="s">
        <v>1644</v>
      </c>
      <c r="E18" s="13">
        <v>42591</v>
      </c>
      <c r="F18" s="14">
        <f t="shared" si="0"/>
        <v>42787</v>
      </c>
      <c r="G18" s="12">
        <v>7</v>
      </c>
      <c r="H18" s="12">
        <v>28</v>
      </c>
      <c r="I18" s="61">
        <f t="shared" si="1"/>
        <v>195.51571428571427</v>
      </c>
      <c r="J18" s="61">
        <v>1368.61</v>
      </c>
      <c r="K18" s="62" t="s">
        <v>1645</v>
      </c>
      <c r="L18" s="59" t="s">
        <v>20</v>
      </c>
      <c r="M18" s="59"/>
      <c r="N18" s="63"/>
      <c r="O18" s="63"/>
      <c r="P18" s="63"/>
      <c r="Q18" s="64"/>
    </row>
    <row r="19" spans="2:17" s="65" customFormat="1" ht="15" customHeight="1" x14ac:dyDescent="0.2">
      <c r="B19" s="58" t="s">
        <v>490</v>
      </c>
      <c r="C19" s="59" t="s">
        <v>1646</v>
      </c>
      <c r="D19" s="60" t="s">
        <v>1647</v>
      </c>
      <c r="E19" s="13">
        <v>42614</v>
      </c>
      <c r="F19" s="14">
        <f t="shared" si="0"/>
        <v>42782</v>
      </c>
      <c r="G19" s="12">
        <v>6</v>
      </c>
      <c r="H19" s="12">
        <v>28</v>
      </c>
      <c r="I19" s="61">
        <f t="shared" si="1"/>
        <v>174.04833333333332</v>
      </c>
      <c r="J19" s="61">
        <v>1044.29</v>
      </c>
      <c r="K19" s="62" t="s">
        <v>1648</v>
      </c>
      <c r="L19" s="59" t="s">
        <v>1649</v>
      </c>
      <c r="M19" s="59"/>
      <c r="N19" s="63"/>
      <c r="O19" s="63"/>
      <c r="P19" s="63"/>
      <c r="Q19" s="64"/>
    </row>
    <row r="20" spans="2:17" s="65" customFormat="1" ht="15" customHeight="1" x14ac:dyDescent="0.2">
      <c r="B20" s="58" t="s">
        <v>1650</v>
      </c>
      <c r="C20" s="59" t="s">
        <v>1651</v>
      </c>
      <c r="D20" s="60" t="s">
        <v>1652</v>
      </c>
      <c r="E20" s="13">
        <v>42711</v>
      </c>
      <c r="F20" s="14">
        <f t="shared" si="0"/>
        <v>42767</v>
      </c>
      <c r="G20" s="12">
        <v>2</v>
      </c>
      <c r="H20" s="12">
        <v>28</v>
      </c>
      <c r="I20" s="61">
        <f t="shared" si="1"/>
        <v>1009.75</v>
      </c>
      <c r="J20" s="61">
        <v>2019.5</v>
      </c>
      <c r="K20" s="62" t="s">
        <v>1653</v>
      </c>
      <c r="L20" s="59"/>
      <c r="M20" s="59"/>
      <c r="N20" s="63"/>
      <c r="O20" s="63"/>
      <c r="P20" s="63"/>
      <c r="Q20" s="64"/>
    </row>
    <row r="21" spans="2:17" s="65" customFormat="1" ht="15" customHeight="1" x14ac:dyDescent="0.2">
      <c r="B21" s="58" t="s">
        <v>1654</v>
      </c>
      <c r="C21" s="59" t="s">
        <v>1655</v>
      </c>
      <c r="D21" s="60" t="s">
        <v>1656</v>
      </c>
      <c r="E21" s="13">
        <v>42752</v>
      </c>
      <c r="F21" s="14">
        <f t="shared" si="0"/>
        <v>42782</v>
      </c>
      <c r="G21" s="12">
        <v>1</v>
      </c>
      <c r="H21" s="12">
        <v>30</v>
      </c>
      <c r="I21" s="61">
        <f t="shared" si="1"/>
        <v>328.6</v>
      </c>
      <c r="J21" s="61">
        <v>328.6</v>
      </c>
      <c r="K21" s="62" t="s">
        <v>1657</v>
      </c>
      <c r="L21" s="59" t="s">
        <v>1658</v>
      </c>
      <c r="M21" s="59"/>
      <c r="N21" s="63"/>
      <c r="O21" s="63"/>
      <c r="P21" s="63"/>
      <c r="Q21" s="64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45615.07</v>
      </c>
    </row>
  </sheetData>
  <dataValidations count="1">
    <dataValidation type="list" allowBlank="1" showInputMessage="1" showErrorMessage="1" sqref="H3:H30" xr:uid="{00000000-0002-0000-2300-000000000000}">
      <formula1>"1, 7, 28, 30"</formula1>
    </dataValidation>
  </dataValidations>
  <printOptions horizontalCentered="1"/>
  <pageMargins left="0.5" right="0.5" top="0.75" bottom="0.75" header="0.5" footer="0.5"/>
  <pageSetup scale="45" fitToHeight="0" orientation="landscape" horizontalDpi="1200" verticalDpi="1200" r:id="rId1"/>
  <headerFooter alignWithMargins="0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0">
    <pageSetUpPr fitToPage="1"/>
  </sheetPr>
  <dimension ref="B2:Q31"/>
  <sheetViews>
    <sheetView workbookViewId="0">
      <selection activeCell="B61" sqref="B61"/>
    </sheetView>
  </sheetViews>
  <sheetFormatPr defaultColWidth="9.140625" defaultRowHeight="12.75" x14ac:dyDescent="0.2"/>
  <cols>
    <col min="1" max="1" width="1.7109375" style="50" customWidth="1"/>
    <col min="2" max="2" width="47.28515625" style="53" bestFit="1" customWidth="1"/>
    <col min="3" max="3" width="17.28515625" style="54" bestFit="1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36.8554687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1659</v>
      </c>
      <c r="C3" s="59" t="s">
        <v>1660</v>
      </c>
      <c r="D3" s="60" t="s">
        <v>1661</v>
      </c>
      <c r="E3" s="13">
        <v>42381</v>
      </c>
      <c r="F3" s="14">
        <f t="shared" ref="F3:F30" si="0">IF(E3&lt;&gt;"",E3+(G3*H3),"")</f>
        <v>42549</v>
      </c>
      <c r="G3" s="12">
        <v>6</v>
      </c>
      <c r="H3" s="12">
        <v>28</v>
      </c>
      <c r="I3" s="61">
        <f t="shared" ref="I3:I30" si="1">IF(G3&lt;&gt;"",(J3/G3),"")</f>
        <v>309.16666666666669</v>
      </c>
      <c r="J3" s="61">
        <v>1855</v>
      </c>
      <c r="K3" s="62" t="s">
        <v>1662</v>
      </c>
      <c r="L3" s="59" t="s">
        <v>1649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736</v>
      </c>
      <c r="C4" s="59" t="s">
        <v>1663</v>
      </c>
      <c r="D4" s="60" t="s">
        <v>1664</v>
      </c>
      <c r="E4" s="13">
        <v>42381</v>
      </c>
      <c r="F4" s="14">
        <f t="shared" si="0"/>
        <v>42549</v>
      </c>
      <c r="G4" s="12">
        <v>6</v>
      </c>
      <c r="H4" s="12">
        <v>28</v>
      </c>
      <c r="I4" s="61">
        <f t="shared" si="1"/>
        <v>97.796666666666667</v>
      </c>
      <c r="J4" s="61">
        <v>586.78</v>
      </c>
      <c r="K4" s="62" t="s">
        <v>1665</v>
      </c>
      <c r="L4" s="59" t="s">
        <v>1649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490</v>
      </c>
      <c r="C5" s="59" t="s">
        <v>1666</v>
      </c>
      <c r="D5" s="60" t="s">
        <v>1667</v>
      </c>
      <c r="E5" s="13">
        <v>42422</v>
      </c>
      <c r="F5" s="14">
        <f t="shared" si="0"/>
        <v>42534</v>
      </c>
      <c r="G5" s="12">
        <v>4</v>
      </c>
      <c r="H5" s="12">
        <v>28</v>
      </c>
      <c r="I5" s="61">
        <f t="shared" si="1"/>
        <v>188.15</v>
      </c>
      <c r="J5" s="61">
        <v>752.6</v>
      </c>
      <c r="K5" s="62" t="s">
        <v>1665</v>
      </c>
      <c r="L5" s="59" t="s">
        <v>1649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490</v>
      </c>
      <c r="C6" s="59" t="s">
        <v>1668</v>
      </c>
      <c r="D6" s="60" t="s">
        <v>1669</v>
      </c>
      <c r="E6" s="13">
        <v>42422</v>
      </c>
      <c r="F6" s="14">
        <f>IF(E6&lt;&gt;"",E6+(G6*H6),"")</f>
        <v>42534</v>
      </c>
      <c r="G6" s="12">
        <v>4</v>
      </c>
      <c r="H6" s="12">
        <v>28</v>
      </c>
      <c r="I6" s="61">
        <f t="shared" si="1"/>
        <v>188.15</v>
      </c>
      <c r="J6" s="61">
        <v>752.6</v>
      </c>
      <c r="K6" s="62" t="s">
        <v>1670</v>
      </c>
      <c r="L6" s="59" t="s">
        <v>1649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1671</v>
      </c>
      <c r="C7" s="59" t="s">
        <v>1672</v>
      </c>
      <c r="D7" s="60" t="s">
        <v>1673</v>
      </c>
      <c r="E7" s="13">
        <v>42460</v>
      </c>
      <c r="F7" s="14">
        <f t="shared" si="0"/>
        <v>42544</v>
      </c>
      <c r="G7" s="12">
        <v>3</v>
      </c>
      <c r="H7" s="12">
        <v>28</v>
      </c>
      <c r="I7" s="61">
        <f t="shared" si="1"/>
        <v>1491.4533333333331</v>
      </c>
      <c r="J7" s="61">
        <v>4474.3599999999997</v>
      </c>
      <c r="K7" s="62" t="s">
        <v>1674</v>
      </c>
      <c r="L7" s="59" t="s">
        <v>1675</v>
      </c>
      <c r="M7" s="59"/>
      <c r="N7" s="63"/>
      <c r="O7" s="63"/>
      <c r="P7" s="63"/>
      <c r="Q7" s="64"/>
    </row>
    <row r="8" spans="2:17" s="65" customFormat="1" ht="15" customHeight="1" x14ac:dyDescent="0.2">
      <c r="B8" s="58" t="s">
        <v>1676</v>
      </c>
      <c r="C8" s="59" t="s">
        <v>1677</v>
      </c>
      <c r="D8" s="60" t="s">
        <v>1678</v>
      </c>
      <c r="E8" s="13">
        <v>42460</v>
      </c>
      <c r="F8" s="14">
        <f>IF(E8&lt;&gt;"",E8+(G8*H8),"")</f>
        <v>42544</v>
      </c>
      <c r="G8" s="12">
        <v>3</v>
      </c>
      <c r="H8" s="12">
        <v>28</v>
      </c>
      <c r="I8" s="61">
        <f t="shared" si="1"/>
        <v>1154.3566666666668</v>
      </c>
      <c r="J8" s="61">
        <v>3463.07</v>
      </c>
      <c r="K8" s="62" t="s">
        <v>1674</v>
      </c>
      <c r="L8" s="59" t="s">
        <v>1679</v>
      </c>
      <c r="M8" s="59"/>
      <c r="N8" s="63"/>
      <c r="O8" s="63"/>
      <c r="P8" s="63"/>
      <c r="Q8" s="64"/>
    </row>
    <row r="9" spans="2:17" s="65" customFormat="1" ht="15" customHeight="1" x14ac:dyDescent="0.2">
      <c r="B9" s="58" t="s">
        <v>571</v>
      </c>
      <c r="C9" s="59" t="s">
        <v>1680</v>
      </c>
      <c r="D9" s="60" t="s">
        <v>1681</v>
      </c>
      <c r="E9" s="13">
        <v>42485</v>
      </c>
      <c r="F9" s="14">
        <f t="shared" si="0"/>
        <v>42597</v>
      </c>
      <c r="G9" s="12">
        <v>4</v>
      </c>
      <c r="H9" s="12">
        <v>28</v>
      </c>
      <c r="I9" s="61">
        <f t="shared" si="1"/>
        <v>1114.5899999999999</v>
      </c>
      <c r="J9" s="61">
        <v>4458.3599999999997</v>
      </c>
      <c r="K9" s="62" t="s">
        <v>1682</v>
      </c>
      <c r="L9" s="59" t="s">
        <v>514</v>
      </c>
      <c r="M9" s="59"/>
      <c r="N9" s="63"/>
      <c r="O9" s="63"/>
      <c r="P9" s="63"/>
      <c r="Q9" s="64"/>
    </row>
    <row r="10" spans="2:17" s="65" customFormat="1" ht="15" customHeight="1" x14ac:dyDescent="0.2">
      <c r="B10" s="58" t="s">
        <v>1683</v>
      </c>
      <c r="C10" s="59" t="s">
        <v>1684</v>
      </c>
      <c r="D10" s="60" t="s">
        <v>1685</v>
      </c>
      <c r="E10" s="13">
        <v>42492</v>
      </c>
      <c r="F10" s="14">
        <f t="shared" si="0"/>
        <v>42548</v>
      </c>
      <c r="G10" s="12">
        <v>2</v>
      </c>
      <c r="H10" s="12">
        <v>28</v>
      </c>
      <c r="I10" s="61">
        <f t="shared" si="1"/>
        <v>1608.05</v>
      </c>
      <c r="J10" s="61">
        <v>3216.1</v>
      </c>
      <c r="K10" s="62" t="s">
        <v>1686</v>
      </c>
      <c r="L10" s="59" t="s">
        <v>43</v>
      </c>
      <c r="M10" s="59"/>
      <c r="N10" s="63"/>
      <c r="O10" s="63"/>
      <c r="P10" s="63"/>
      <c r="Q10" s="64"/>
    </row>
    <row r="11" spans="2:17" s="65" customFormat="1" ht="15" customHeight="1" x14ac:dyDescent="0.2">
      <c r="B11" s="58" t="s">
        <v>794</v>
      </c>
      <c r="C11" s="59" t="s">
        <v>1687</v>
      </c>
      <c r="D11" s="60" t="s">
        <v>1688</v>
      </c>
      <c r="E11" s="13">
        <v>42500</v>
      </c>
      <c r="F11" s="14">
        <f t="shared" si="0"/>
        <v>42584</v>
      </c>
      <c r="G11" s="12">
        <v>3</v>
      </c>
      <c r="H11" s="12">
        <v>28</v>
      </c>
      <c r="I11" s="61">
        <f t="shared" si="1"/>
        <v>973.68</v>
      </c>
      <c r="J11" s="61">
        <v>2921.04</v>
      </c>
      <c r="K11" s="62" t="s">
        <v>1682</v>
      </c>
      <c r="L11" s="59" t="s">
        <v>514</v>
      </c>
      <c r="M11" s="59"/>
      <c r="N11" s="63"/>
      <c r="O11" s="63"/>
      <c r="P11" s="63"/>
      <c r="Q11" s="64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22479.91</v>
      </c>
    </row>
  </sheetData>
  <dataValidations count="1">
    <dataValidation type="list" allowBlank="1" showInputMessage="1" showErrorMessage="1" sqref="H3:H30" xr:uid="{00000000-0002-0000-2400-000000000000}">
      <formula1>"1, 7, 28, 30"</formula1>
    </dataValidation>
  </dataValidations>
  <printOptions horizontalCentered="1"/>
  <pageMargins left="0.5" right="0.5" top="0.75" bottom="0.75" header="0.5" footer="0.5"/>
  <pageSetup scale="42" fitToHeight="0" orientation="landscape" horizontalDpi="1200" verticalDpi="1200" r:id="rId1"/>
  <headerFooter alignWithMargins="0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B2:Q31"/>
  <sheetViews>
    <sheetView workbookViewId="0">
      <selection activeCell="B61" sqref="B61"/>
    </sheetView>
  </sheetViews>
  <sheetFormatPr defaultColWidth="9.140625" defaultRowHeight="12.75" x14ac:dyDescent="0.2"/>
  <cols>
    <col min="1" max="1" width="1.7109375" style="163" customWidth="1"/>
    <col min="2" max="2" width="24.5703125" style="175" bestFit="1" customWidth="1"/>
    <col min="3" max="3" width="15.7109375" style="176" bestFit="1" customWidth="1"/>
    <col min="4" max="4" width="14.7109375" style="177" customWidth="1"/>
    <col min="5" max="5" width="12.5703125" style="178" bestFit="1" customWidth="1"/>
    <col min="6" max="6" width="26" style="178" bestFit="1" customWidth="1"/>
    <col min="7" max="7" width="10.42578125" style="179" bestFit="1" customWidth="1"/>
    <col min="8" max="8" width="8.140625" style="179" bestFit="1" customWidth="1"/>
    <col min="9" max="9" width="12.7109375" style="185" customWidth="1"/>
    <col min="10" max="10" width="11.5703125" style="185" bestFit="1" customWidth="1"/>
    <col min="11" max="11" width="36.42578125" style="182" bestFit="1" customWidth="1"/>
    <col min="12" max="12" width="19.5703125" style="183" bestFit="1" customWidth="1"/>
    <col min="13" max="13" width="15.7109375" style="183" customWidth="1"/>
    <col min="14" max="16" width="15.7109375" style="184" customWidth="1"/>
    <col min="17" max="17" width="22.42578125" style="183" customWidth="1"/>
    <col min="18" max="18" width="2.7109375" style="163" customWidth="1"/>
    <col min="19" max="16384" width="9.140625" style="163"/>
  </cols>
  <sheetData>
    <row r="2" spans="2:17" s="146" customFormat="1" ht="38.25" customHeight="1" x14ac:dyDescent="0.2">
      <c r="B2" s="138" t="s">
        <v>0</v>
      </c>
      <c r="C2" s="139" t="s">
        <v>1</v>
      </c>
      <c r="D2" s="140" t="s">
        <v>2</v>
      </c>
      <c r="E2" s="141" t="s">
        <v>3</v>
      </c>
      <c r="F2" s="141" t="s">
        <v>4</v>
      </c>
      <c r="G2" s="140" t="s">
        <v>5</v>
      </c>
      <c r="H2" s="140" t="s">
        <v>6</v>
      </c>
      <c r="I2" s="142" t="s">
        <v>7</v>
      </c>
      <c r="J2" s="142" t="s">
        <v>8</v>
      </c>
      <c r="K2" s="143" t="s">
        <v>9</v>
      </c>
      <c r="L2" s="139" t="s">
        <v>10</v>
      </c>
      <c r="M2" s="139" t="s">
        <v>11</v>
      </c>
      <c r="N2" s="144" t="s">
        <v>12</v>
      </c>
      <c r="O2" s="144" t="s">
        <v>13</v>
      </c>
      <c r="P2" s="144" t="s">
        <v>14</v>
      </c>
      <c r="Q2" s="145" t="s">
        <v>15</v>
      </c>
    </row>
    <row r="3" spans="2:17" ht="15" customHeight="1" x14ac:dyDescent="0.2">
      <c r="B3" s="130" t="s">
        <v>175</v>
      </c>
      <c r="C3" s="131" t="s">
        <v>1689</v>
      </c>
      <c r="D3" s="132" t="s">
        <v>1690</v>
      </c>
      <c r="E3" s="133">
        <v>42402</v>
      </c>
      <c r="F3" s="134">
        <f t="shared" ref="F3:F30" si="0">IF(E3&lt;&gt;"",E3+(G3*H3),"")</f>
        <v>42514</v>
      </c>
      <c r="G3" s="135">
        <v>4</v>
      </c>
      <c r="H3" s="135">
        <v>28</v>
      </c>
      <c r="I3" s="136">
        <f t="shared" ref="I3:I30" si="1">IF(G3&lt;&gt;"",(J3/G3),"")</f>
        <v>395.73</v>
      </c>
      <c r="J3" s="136">
        <v>1582.92</v>
      </c>
      <c r="K3" s="137"/>
      <c r="L3" s="131" t="s">
        <v>20</v>
      </c>
      <c r="M3" s="131"/>
      <c r="N3" s="161"/>
      <c r="O3" s="161"/>
      <c r="P3" s="161"/>
      <c r="Q3" s="162"/>
    </row>
    <row r="4" spans="2:17" ht="15" customHeight="1" x14ac:dyDescent="0.2">
      <c r="B4" s="130" t="s">
        <v>490</v>
      </c>
      <c r="C4" s="131" t="s">
        <v>1691</v>
      </c>
      <c r="D4" s="132" t="s">
        <v>1692</v>
      </c>
      <c r="E4" s="133">
        <v>42396</v>
      </c>
      <c r="F4" s="134">
        <f t="shared" si="0"/>
        <v>42508</v>
      </c>
      <c r="G4" s="135">
        <v>4</v>
      </c>
      <c r="H4" s="135">
        <v>28</v>
      </c>
      <c r="I4" s="136">
        <f t="shared" si="1"/>
        <v>241.285</v>
      </c>
      <c r="J4" s="136">
        <v>965.14</v>
      </c>
      <c r="K4" s="137"/>
      <c r="L4" s="131" t="s">
        <v>20</v>
      </c>
      <c r="M4" s="131"/>
      <c r="N4" s="161"/>
      <c r="O4" s="161"/>
      <c r="P4" s="161"/>
      <c r="Q4" s="162"/>
    </row>
    <row r="5" spans="2:17" ht="15" customHeight="1" x14ac:dyDescent="0.2">
      <c r="B5" s="130" t="s">
        <v>1693</v>
      </c>
      <c r="C5" s="131" t="s">
        <v>1694</v>
      </c>
      <c r="D5" s="132" t="s">
        <v>1695</v>
      </c>
      <c r="E5" s="133">
        <v>42401</v>
      </c>
      <c r="F5" s="134">
        <f t="shared" si="0"/>
        <v>42513</v>
      </c>
      <c r="G5" s="135">
        <v>4</v>
      </c>
      <c r="H5" s="135">
        <v>28</v>
      </c>
      <c r="I5" s="136">
        <f t="shared" si="1"/>
        <v>803.48500000000001</v>
      </c>
      <c r="J5" s="136">
        <v>3213.94</v>
      </c>
      <c r="K5" s="137"/>
      <c r="L5" s="131" t="s">
        <v>641</v>
      </c>
      <c r="M5" s="131"/>
      <c r="N5" s="161"/>
      <c r="O5" s="161"/>
      <c r="P5" s="161"/>
      <c r="Q5" s="162"/>
    </row>
    <row r="6" spans="2:17" s="149" customFormat="1" ht="15" customHeight="1" x14ac:dyDescent="0.2">
      <c r="B6" s="123" t="s">
        <v>1693</v>
      </c>
      <c r="C6" s="82" t="s">
        <v>1696</v>
      </c>
      <c r="D6" s="124" t="s">
        <v>1697</v>
      </c>
      <c r="E6" s="125">
        <v>42401</v>
      </c>
      <c r="F6" s="126">
        <f>IF(E6&lt;&gt;"",E6+(G6*H6),"")</f>
        <v>42513</v>
      </c>
      <c r="G6" s="127">
        <v>4</v>
      </c>
      <c r="H6" s="127">
        <v>28</v>
      </c>
      <c r="I6" s="128">
        <f t="shared" si="1"/>
        <v>859.13</v>
      </c>
      <c r="J6" s="128">
        <v>3436.52</v>
      </c>
      <c r="K6" s="129" t="s">
        <v>1698</v>
      </c>
      <c r="L6" s="82" t="s">
        <v>641</v>
      </c>
      <c r="M6" s="82"/>
      <c r="N6" s="147"/>
      <c r="O6" s="147"/>
      <c r="P6" s="147"/>
      <c r="Q6" s="148"/>
    </row>
    <row r="7" spans="2:17" ht="15" customHeight="1" x14ac:dyDescent="0.2">
      <c r="B7" s="130" t="s">
        <v>1693</v>
      </c>
      <c r="C7" s="131" t="s">
        <v>1699</v>
      </c>
      <c r="D7" s="132" t="s">
        <v>1700</v>
      </c>
      <c r="E7" s="133">
        <v>42405</v>
      </c>
      <c r="F7" s="134">
        <f t="shared" si="0"/>
        <v>42517</v>
      </c>
      <c r="G7" s="135">
        <v>4</v>
      </c>
      <c r="H7" s="135">
        <v>28</v>
      </c>
      <c r="I7" s="136">
        <f t="shared" si="1"/>
        <v>859.13</v>
      </c>
      <c r="J7" s="136">
        <v>3436.52</v>
      </c>
      <c r="K7" s="137"/>
      <c r="L7" s="131" t="s">
        <v>641</v>
      </c>
      <c r="M7" s="131"/>
      <c r="N7" s="161"/>
      <c r="O7" s="161"/>
      <c r="P7" s="161"/>
      <c r="Q7" s="162"/>
    </row>
    <row r="8" spans="2:17" ht="15" customHeight="1" x14ac:dyDescent="0.2">
      <c r="B8" s="130" t="s">
        <v>1693</v>
      </c>
      <c r="C8" s="131" t="s">
        <v>1701</v>
      </c>
      <c r="D8" s="132" t="s">
        <v>1702</v>
      </c>
      <c r="E8" s="133">
        <v>42405</v>
      </c>
      <c r="F8" s="134">
        <f>IF(E8&lt;&gt;"",E8+(G8*H8),"")</f>
        <v>42517</v>
      </c>
      <c r="G8" s="135">
        <v>4</v>
      </c>
      <c r="H8" s="135">
        <v>28</v>
      </c>
      <c r="I8" s="136">
        <f t="shared" si="1"/>
        <v>803.48500000000001</v>
      </c>
      <c r="J8" s="136">
        <v>3213.94</v>
      </c>
      <c r="K8" s="137"/>
      <c r="L8" s="131" t="s">
        <v>641</v>
      </c>
      <c r="M8" s="131"/>
      <c r="N8" s="161"/>
      <c r="O8" s="161"/>
      <c r="P8" s="161"/>
      <c r="Q8" s="162"/>
    </row>
    <row r="9" spans="2:17" ht="15" customHeight="1" x14ac:dyDescent="0.2">
      <c r="B9" s="130" t="s">
        <v>1693</v>
      </c>
      <c r="C9" s="131" t="s">
        <v>1703</v>
      </c>
      <c r="D9" s="132" t="s">
        <v>1704</v>
      </c>
      <c r="E9" s="133">
        <v>42416</v>
      </c>
      <c r="F9" s="134">
        <f t="shared" si="0"/>
        <v>42528</v>
      </c>
      <c r="G9" s="135">
        <v>4</v>
      </c>
      <c r="H9" s="135">
        <v>28</v>
      </c>
      <c r="I9" s="136">
        <f t="shared" si="1"/>
        <v>810.9</v>
      </c>
      <c r="J9" s="136">
        <v>3243.6</v>
      </c>
      <c r="K9" s="137"/>
      <c r="L9" s="131" t="s">
        <v>641</v>
      </c>
      <c r="M9" s="131"/>
      <c r="N9" s="161"/>
      <c r="O9" s="161"/>
      <c r="P9" s="161"/>
      <c r="Q9" s="162"/>
    </row>
    <row r="10" spans="2:17" s="149" customFormat="1" ht="15" customHeight="1" x14ac:dyDescent="0.2">
      <c r="B10" s="123" t="s">
        <v>1693</v>
      </c>
      <c r="C10" s="82" t="s">
        <v>1705</v>
      </c>
      <c r="D10" s="124" t="s">
        <v>1706</v>
      </c>
      <c r="E10" s="125">
        <v>42416</v>
      </c>
      <c r="F10" s="126">
        <f>IF(E10&lt;&gt;"",E10+(G10*H10),"")</f>
        <v>42528</v>
      </c>
      <c r="G10" s="127">
        <v>4</v>
      </c>
      <c r="H10" s="127">
        <v>28</v>
      </c>
      <c r="I10" s="128">
        <f t="shared" si="1"/>
        <v>850.65</v>
      </c>
      <c r="J10" s="128">
        <v>3402.6</v>
      </c>
      <c r="K10" s="129" t="s">
        <v>1707</v>
      </c>
      <c r="L10" s="82" t="s">
        <v>641</v>
      </c>
      <c r="M10" s="82"/>
      <c r="N10" s="147"/>
      <c r="O10" s="147"/>
      <c r="P10" s="147"/>
      <c r="Q10" s="148"/>
    </row>
    <row r="11" spans="2:17" ht="15" customHeight="1" x14ac:dyDescent="0.2">
      <c r="B11" s="130" t="s">
        <v>1693</v>
      </c>
      <c r="C11" s="131" t="s">
        <v>1708</v>
      </c>
      <c r="D11" s="132" t="s">
        <v>1709</v>
      </c>
      <c r="E11" s="133">
        <v>42433</v>
      </c>
      <c r="F11" s="134">
        <f t="shared" si="0"/>
        <v>42517</v>
      </c>
      <c r="G11" s="135">
        <v>3</v>
      </c>
      <c r="H11" s="135">
        <v>28</v>
      </c>
      <c r="I11" s="136">
        <f t="shared" si="1"/>
        <v>885.31333333333339</v>
      </c>
      <c r="J11" s="136">
        <v>2655.94</v>
      </c>
      <c r="K11" s="137"/>
      <c r="L11" s="131" t="s">
        <v>514</v>
      </c>
      <c r="M11" s="131"/>
      <c r="N11" s="161"/>
      <c r="O11" s="161"/>
      <c r="P11" s="161"/>
      <c r="Q11" s="162"/>
    </row>
    <row r="12" spans="2:17" ht="15" customHeight="1" x14ac:dyDescent="0.2">
      <c r="B12" s="130" t="s">
        <v>242</v>
      </c>
      <c r="C12" s="131" t="s">
        <v>1710</v>
      </c>
      <c r="D12" s="132" t="s">
        <v>1711</v>
      </c>
      <c r="E12" s="133">
        <v>42433</v>
      </c>
      <c r="F12" s="134">
        <f>IF(E12&lt;&gt;"",E12+(G12*H12),"")</f>
        <v>42517</v>
      </c>
      <c r="G12" s="135">
        <v>3</v>
      </c>
      <c r="H12" s="135">
        <v>28</v>
      </c>
      <c r="I12" s="136">
        <f>IF(G12&lt;&gt;"",(J12/G12),"")</f>
        <v>1879.4866666666667</v>
      </c>
      <c r="J12" s="136">
        <v>5638.46</v>
      </c>
      <c r="K12" s="137"/>
      <c r="L12" s="131" t="s">
        <v>514</v>
      </c>
      <c r="M12" s="131"/>
      <c r="N12" s="161"/>
      <c r="O12" s="161"/>
      <c r="P12" s="161"/>
      <c r="Q12" s="162"/>
    </row>
    <row r="13" spans="2:17" ht="15" customHeight="1" x14ac:dyDescent="0.2">
      <c r="B13" s="130" t="s">
        <v>163</v>
      </c>
      <c r="C13" s="131" t="s">
        <v>1712</v>
      </c>
      <c r="D13" s="132" t="s">
        <v>1713</v>
      </c>
      <c r="E13" s="133">
        <v>42460</v>
      </c>
      <c r="F13" s="134">
        <f t="shared" si="0"/>
        <v>42516</v>
      </c>
      <c r="G13" s="135">
        <v>2</v>
      </c>
      <c r="H13" s="135">
        <v>28</v>
      </c>
      <c r="I13" s="136">
        <f t="shared" si="1"/>
        <v>0</v>
      </c>
      <c r="J13" s="136"/>
      <c r="K13" s="137"/>
      <c r="L13" s="131" t="s">
        <v>514</v>
      </c>
      <c r="M13" s="131"/>
      <c r="N13" s="161"/>
      <c r="O13" s="161"/>
      <c r="P13" s="161"/>
      <c r="Q13" s="162"/>
    </row>
    <row r="14" spans="2:17" ht="15" customHeight="1" x14ac:dyDescent="0.2">
      <c r="B14" s="130" t="s">
        <v>462</v>
      </c>
      <c r="C14" s="131" t="s">
        <v>1714</v>
      </c>
      <c r="D14" s="132" t="s">
        <v>1715</v>
      </c>
      <c r="E14" s="133">
        <v>42465</v>
      </c>
      <c r="F14" s="134">
        <f t="shared" si="0"/>
        <v>42521</v>
      </c>
      <c r="G14" s="135">
        <v>2</v>
      </c>
      <c r="H14" s="135">
        <v>28</v>
      </c>
      <c r="I14" s="136">
        <f t="shared" si="1"/>
        <v>0</v>
      </c>
      <c r="J14" s="136"/>
      <c r="K14" s="137"/>
      <c r="L14" s="131" t="s">
        <v>514</v>
      </c>
      <c r="M14" s="131"/>
      <c r="N14" s="161"/>
      <c r="O14" s="161"/>
      <c r="P14" s="161"/>
      <c r="Q14" s="162"/>
    </row>
    <row r="15" spans="2:17" ht="15" customHeight="1" x14ac:dyDescent="0.2">
      <c r="B15" s="130" t="s">
        <v>462</v>
      </c>
      <c r="C15" s="131" t="s">
        <v>1716</v>
      </c>
      <c r="D15" s="132" t="s">
        <v>1717</v>
      </c>
      <c r="E15" s="133">
        <v>42465</v>
      </c>
      <c r="F15" s="134">
        <f>IF(E15&lt;&gt;"",E15+(G15*H15),"")</f>
        <v>42521</v>
      </c>
      <c r="G15" s="135">
        <v>2</v>
      </c>
      <c r="H15" s="135">
        <v>28</v>
      </c>
      <c r="I15" s="136">
        <f t="shared" si="1"/>
        <v>0</v>
      </c>
      <c r="J15" s="136"/>
      <c r="K15" s="137"/>
      <c r="L15" s="131" t="s">
        <v>514</v>
      </c>
      <c r="M15" s="131"/>
      <c r="N15" s="161"/>
      <c r="O15" s="161"/>
      <c r="P15" s="161"/>
      <c r="Q15" s="162"/>
    </row>
    <row r="16" spans="2:17" ht="15" customHeight="1" x14ac:dyDescent="0.2">
      <c r="B16" s="130"/>
      <c r="C16" s="131"/>
      <c r="D16" s="132"/>
      <c r="E16" s="133"/>
      <c r="F16" s="134" t="str">
        <f t="shared" si="0"/>
        <v/>
      </c>
      <c r="G16" s="135"/>
      <c r="H16" s="135"/>
      <c r="I16" s="136" t="str">
        <f t="shared" si="1"/>
        <v/>
      </c>
      <c r="J16" s="136"/>
      <c r="K16" s="137"/>
      <c r="L16" s="131"/>
      <c r="M16" s="131"/>
      <c r="N16" s="161"/>
      <c r="O16" s="161"/>
      <c r="P16" s="161"/>
      <c r="Q16" s="162"/>
    </row>
    <row r="17" spans="2:17" ht="15" customHeight="1" x14ac:dyDescent="0.2">
      <c r="B17" s="130"/>
      <c r="C17" s="131"/>
      <c r="D17" s="132"/>
      <c r="E17" s="133"/>
      <c r="F17" s="134" t="str">
        <f t="shared" si="0"/>
        <v/>
      </c>
      <c r="G17" s="135"/>
      <c r="H17" s="135"/>
      <c r="I17" s="136" t="str">
        <f t="shared" si="1"/>
        <v/>
      </c>
      <c r="J17" s="136"/>
      <c r="K17" s="137"/>
      <c r="L17" s="131"/>
      <c r="M17" s="131"/>
      <c r="N17" s="161"/>
      <c r="O17" s="161"/>
      <c r="P17" s="161"/>
      <c r="Q17" s="162"/>
    </row>
    <row r="18" spans="2:17" ht="15" customHeight="1" x14ac:dyDescent="0.2">
      <c r="B18" s="130"/>
      <c r="C18" s="131"/>
      <c r="D18" s="132"/>
      <c r="E18" s="133"/>
      <c r="F18" s="134" t="str">
        <f t="shared" si="0"/>
        <v/>
      </c>
      <c r="G18" s="135"/>
      <c r="H18" s="135"/>
      <c r="I18" s="136" t="str">
        <f t="shared" si="1"/>
        <v/>
      </c>
      <c r="J18" s="136"/>
      <c r="K18" s="137"/>
      <c r="L18" s="131"/>
      <c r="M18" s="131"/>
      <c r="N18" s="161"/>
      <c r="O18" s="161"/>
      <c r="P18" s="161"/>
      <c r="Q18" s="162"/>
    </row>
    <row r="19" spans="2:17" ht="15" customHeight="1" x14ac:dyDescent="0.2">
      <c r="B19" s="130"/>
      <c r="C19" s="131"/>
      <c r="D19" s="132"/>
      <c r="E19" s="133"/>
      <c r="F19" s="134" t="str">
        <f t="shared" si="0"/>
        <v/>
      </c>
      <c r="G19" s="135"/>
      <c r="H19" s="135"/>
      <c r="I19" s="136" t="str">
        <f t="shared" si="1"/>
        <v/>
      </c>
      <c r="J19" s="136"/>
      <c r="K19" s="137"/>
      <c r="L19" s="131"/>
      <c r="M19" s="131"/>
      <c r="N19" s="161"/>
      <c r="O19" s="161"/>
      <c r="P19" s="161"/>
      <c r="Q19" s="162"/>
    </row>
    <row r="20" spans="2:17" ht="15" customHeight="1" x14ac:dyDescent="0.2">
      <c r="B20" s="130"/>
      <c r="C20" s="131"/>
      <c r="D20" s="132"/>
      <c r="E20" s="133"/>
      <c r="F20" s="134" t="str">
        <f t="shared" si="0"/>
        <v/>
      </c>
      <c r="G20" s="135"/>
      <c r="H20" s="135"/>
      <c r="I20" s="136" t="str">
        <f t="shared" si="1"/>
        <v/>
      </c>
      <c r="J20" s="136"/>
      <c r="K20" s="137"/>
      <c r="L20" s="131"/>
      <c r="M20" s="131"/>
      <c r="N20" s="161"/>
      <c r="O20" s="161"/>
      <c r="P20" s="161"/>
      <c r="Q20" s="162"/>
    </row>
    <row r="21" spans="2:17" ht="15" customHeight="1" x14ac:dyDescent="0.2">
      <c r="B21" s="130"/>
      <c r="C21" s="131"/>
      <c r="D21" s="132"/>
      <c r="E21" s="133"/>
      <c r="F21" s="134" t="str">
        <f t="shared" si="0"/>
        <v/>
      </c>
      <c r="G21" s="135"/>
      <c r="H21" s="135"/>
      <c r="I21" s="136" t="str">
        <f t="shared" si="1"/>
        <v/>
      </c>
      <c r="J21" s="136"/>
      <c r="K21" s="137"/>
      <c r="L21" s="131"/>
      <c r="M21" s="131"/>
      <c r="N21" s="161"/>
      <c r="O21" s="161"/>
      <c r="P21" s="161"/>
      <c r="Q21" s="162"/>
    </row>
    <row r="22" spans="2:17" ht="15" customHeight="1" x14ac:dyDescent="0.2">
      <c r="B22" s="130"/>
      <c r="C22" s="131"/>
      <c r="D22" s="132"/>
      <c r="E22" s="133"/>
      <c r="F22" s="134" t="str">
        <f t="shared" si="0"/>
        <v/>
      </c>
      <c r="G22" s="135"/>
      <c r="H22" s="135"/>
      <c r="I22" s="136" t="str">
        <f t="shared" si="1"/>
        <v/>
      </c>
      <c r="J22" s="136"/>
      <c r="K22" s="137"/>
      <c r="L22" s="131"/>
      <c r="M22" s="131"/>
      <c r="N22" s="161"/>
      <c r="O22" s="161"/>
      <c r="P22" s="161"/>
      <c r="Q22" s="162"/>
    </row>
    <row r="23" spans="2:17" ht="15" customHeight="1" x14ac:dyDescent="0.2">
      <c r="B23" s="130"/>
      <c r="C23" s="131"/>
      <c r="D23" s="132"/>
      <c r="E23" s="133"/>
      <c r="F23" s="134" t="str">
        <f t="shared" si="0"/>
        <v/>
      </c>
      <c r="G23" s="135"/>
      <c r="H23" s="135"/>
      <c r="I23" s="136" t="str">
        <f t="shared" si="1"/>
        <v/>
      </c>
      <c r="J23" s="136"/>
      <c r="K23" s="137"/>
      <c r="L23" s="131"/>
      <c r="M23" s="131"/>
      <c r="N23" s="161"/>
      <c r="O23" s="161"/>
      <c r="P23" s="161"/>
      <c r="Q23" s="162"/>
    </row>
    <row r="24" spans="2:17" ht="15" customHeight="1" x14ac:dyDescent="0.2">
      <c r="B24" s="130"/>
      <c r="C24" s="131"/>
      <c r="D24" s="132"/>
      <c r="E24" s="133"/>
      <c r="F24" s="134" t="str">
        <f t="shared" si="0"/>
        <v/>
      </c>
      <c r="G24" s="135"/>
      <c r="H24" s="135"/>
      <c r="I24" s="136" t="str">
        <f t="shared" si="1"/>
        <v/>
      </c>
      <c r="J24" s="136"/>
      <c r="K24" s="137"/>
      <c r="L24" s="131"/>
      <c r="M24" s="131"/>
      <c r="N24" s="161"/>
      <c r="O24" s="161"/>
      <c r="P24" s="161"/>
      <c r="Q24" s="162"/>
    </row>
    <row r="25" spans="2:17" ht="15" customHeight="1" x14ac:dyDescent="0.2">
      <c r="B25" s="130"/>
      <c r="C25" s="131"/>
      <c r="D25" s="132"/>
      <c r="E25" s="133"/>
      <c r="F25" s="134" t="str">
        <f t="shared" si="0"/>
        <v/>
      </c>
      <c r="G25" s="135"/>
      <c r="H25" s="135"/>
      <c r="I25" s="136" t="str">
        <f t="shared" si="1"/>
        <v/>
      </c>
      <c r="J25" s="136"/>
      <c r="K25" s="137"/>
      <c r="L25" s="131"/>
      <c r="M25" s="131"/>
      <c r="N25" s="161"/>
      <c r="O25" s="161"/>
      <c r="P25" s="161"/>
      <c r="Q25" s="162"/>
    </row>
    <row r="26" spans="2:17" ht="15" customHeight="1" x14ac:dyDescent="0.2">
      <c r="B26" s="130"/>
      <c r="C26" s="131"/>
      <c r="D26" s="132"/>
      <c r="E26" s="133"/>
      <c r="F26" s="134" t="str">
        <f t="shared" si="0"/>
        <v/>
      </c>
      <c r="G26" s="135"/>
      <c r="H26" s="135"/>
      <c r="I26" s="136" t="str">
        <f t="shared" si="1"/>
        <v/>
      </c>
      <c r="J26" s="136"/>
      <c r="K26" s="137"/>
      <c r="L26" s="131"/>
      <c r="M26" s="131"/>
      <c r="N26" s="161"/>
      <c r="O26" s="161"/>
      <c r="P26" s="161"/>
      <c r="Q26" s="162"/>
    </row>
    <row r="27" spans="2:17" ht="15" customHeight="1" x14ac:dyDescent="0.2">
      <c r="B27" s="130"/>
      <c r="C27" s="131"/>
      <c r="D27" s="132"/>
      <c r="E27" s="133"/>
      <c r="F27" s="134" t="str">
        <f t="shared" si="0"/>
        <v/>
      </c>
      <c r="G27" s="135"/>
      <c r="H27" s="135"/>
      <c r="I27" s="136" t="str">
        <f t="shared" si="1"/>
        <v/>
      </c>
      <c r="J27" s="136"/>
      <c r="K27" s="137"/>
      <c r="L27" s="131"/>
      <c r="M27" s="131"/>
      <c r="N27" s="161"/>
      <c r="O27" s="161"/>
      <c r="P27" s="161"/>
      <c r="Q27" s="162"/>
    </row>
    <row r="28" spans="2:17" ht="15" customHeight="1" x14ac:dyDescent="0.2">
      <c r="B28" s="130"/>
      <c r="C28" s="131"/>
      <c r="D28" s="132"/>
      <c r="E28" s="133"/>
      <c r="F28" s="134" t="str">
        <f t="shared" si="0"/>
        <v/>
      </c>
      <c r="G28" s="135"/>
      <c r="H28" s="135"/>
      <c r="I28" s="136" t="str">
        <f t="shared" si="1"/>
        <v/>
      </c>
      <c r="J28" s="136"/>
      <c r="K28" s="137"/>
      <c r="L28" s="131"/>
      <c r="M28" s="131"/>
      <c r="N28" s="161"/>
      <c r="O28" s="161"/>
      <c r="P28" s="161"/>
      <c r="Q28" s="162"/>
    </row>
    <row r="29" spans="2:17" ht="15" customHeight="1" x14ac:dyDescent="0.2">
      <c r="B29" s="130"/>
      <c r="C29" s="131"/>
      <c r="D29" s="132"/>
      <c r="E29" s="133"/>
      <c r="F29" s="134" t="str">
        <f t="shared" si="0"/>
        <v/>
      </c>
      <c r="G29" s="135"/>
      <c r="H29" s="135"/>
      <c r="I29" s="136" t="str">
        <f t="shared" si="1"/>
        <v/>
      </c>
      <c r="J29" s="136"/>
      <c r="K29" s="137"/>
      <c r="L29" s="131"/>
      <c r="M29" s="131"/>
      <c r="N29" s="161"/>
      <c r="O29" s="161"/>
      <c r="P29" s="161"/>
      <c r="Q29" s="162"/>
    </row>
    <row r="30" spans="2:17" x14ac:dyDescent="0.2">
      <c r="B30" s="164"/>
      <c r="C30" s="165"/>
      <c r="D30" s="166"/>
      <c r="E30" s="167"/>
      <c r="F30" s="168" t="str">
        <f t="shared" si="0"/>
        <v/>
      </c>
      <c r="G30" s="169"/>
      <c r="H30" s="169"/>
      <c r="I30" s="170" t="str">
        <f t="shared" si="1"/>
        <v/>
      </c>
      <c r="J30" s="171"/>
      <c r="K30" s="172"/>
      <c r="L30" s="165"/>
      <c r="M30" s="165"/>
      <c r="N30" s="173"/>
      <c r="O30" s="173"/>
      <c r="P30" s="173"/>
      <c r="Q30" s="174"/>
    </row>
    <row r="31" spans="2:17" ht="13.5" thickBot="1" x14ac:dyDescent="0.25">
      <c r="I31" s="180" t="s">
        <v>8</v>
      </c>
      <c r="J31" s="181">
        <f>SUM(J3:J30)</f>
        <v>30789.579999999998</v>
      </c>
    </row>
  </sheetData>
  <dataValidations count="1">
    <dataValidation type="list" allowBlank="1" showInputMessage="1" showErrorMessage="1" sqref="H3:H30" xr:uid="{00000000-0002-0000-2500-000000000000}">
      <formula1>"1, 7, 28, 30"</formula1>
    </dataValidation>
  </dataValidations>
  <printOptions horizontalCentered="1"/>
  <pageMargins left="0.5" right="0.5" top="0.75" bottom="0.75" header="0.5" footer="0.5"/>
  <pageSetup scale="46" fitToHeight="0" orientation="landscape" horizontalDpi="1200" verticalDpi="1200" r:id="rId1"/>
  <headerFooter alignWithMargins="0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2:Q65"/>
  <sheetViews>
    <sheetView topLeftCell="A57" workbookViewId="0">
      <selection activeCell="B61" sqref="B61"/>
    </sheetView>
  </sheetViews>
  <sheetFormatPr defaultColWidth="9.140625" defaultRowHeight="12.75" x14ac:dyDescent="0.2"/>
  <cols>
    <col min="1" max="1" width="1.7109375" style="30" customWidth="1"/>
    <col min="2" max="2" width="24.5703125" style="33" bestFit="1" customWidth="1"/>
    <col min="3" max="3" width="15.42578125" style="33" bestFit="1" customWidth="1"/>
    <col min="4" max="4" width="14.7109375" style="34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48.85546875" style="30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30" customWidth="1"/>
    <col min="19" max="16384" width="9.140625" style="3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19" customFormat="1" ht="15" customHeight="1" x14ac:dyDescent="0.2">
      <c r="B3" s="10" t="s">
        <v>16</v>
      </c>
      <c r="C3" s="11" t="s">
        <v>1718</v>
      </c>
      <c r="D3" s="12" t="s">
        <v>1719</v>
      </c>
      <c r="E3" s="13">
        <v>42396</v>
      </c>
      <c r="F3" s="14">
        <f t="shared" ref="F3:F34" si="0">IF(E3&lt;&gt;"",E3+(G3*H3),"")</f>
        <v>42564</v>
      </c>
      <c r="G3" s="12">
        <v>6</v>
      </c>
      <c r="H3" s="12">
        <v>28</v>
      </c>
      <c r="I3" s="15">
        <f t="shared" ref="I3:I34" si="1">IF(G3&lt;&gt;"",(J3/G3),"")</f>
        <v>198.60666666666668</v>
      </c>
      <c r="J3" s="15">
        <v>1191.6400000000001</v>
      </c>
      <c r="K3" s="16" t="s">
        <v>1720</v>
      </c>
      <c r="L3" s="11"/>
      <c r="M3" s="11"/>
      <c r="N3" s="17"/>
      <c r="O3" s="17"/>
      <c r="P3" s="17"/>
      <c r="Q3" s="18"/>
    </row>
    <row r="4" spans="2:17" s="19" customFormat="1" ht="15" customHeight="1" x14ac:dyDescent="0.2">
      <c r="B4" s="10" t="s">
        <v>683</v>
      </c>
      <c r="C4" s="11" t="s">
        <v>1721</v>
      </c>
      <c r="D4" s="12" t="s">
        <v>1722</v>
      </c>
      <c r="E4" s="13">
        <v>42402</v>
      </c>
      <c r="F4" s="14">
        <f t="shared" si="0"/>
        <v>42430</v>
      </c>
      <c r="G4" s="12">
        <v>1</v>
      </c>
      <c r="H4" s="12">
        <v>28</v>
      </c>
      <c r="I4" s="15">
        <f t="shared" si="1"/>
        <v>508.66</v>
      </c>
      <c r="J4" s="15">
        <v>508.66</v>
      </c>
      <c r="K4" s="16" t="s">
        <v>1723</v>
      </c>
      <c r="L4" s="11"/>
      <c r="M4" s="11"/>
      <c r="N4" s="17"/>
      <c r="O4" s="17"/>
      <c r="P4" s="17"/>
      <c r="Q4" s="18"/>
    </row>
    <row r="5" spans="2:17" s="19" customFormat="1" ht="15" customHeight="1" x14ac:dyDescent="0.2">
      <c r="B5" s="10" t="s">
        <v>16</v>
      </c>
      <c r="C5" s="11" t="s">
        <v>1724</v>
      </c>
      <c r="D5" s="12" t="s">
        <v>1725</v>
      </c>
      <c r="E5" s="13">
        <v>42404</v>
      </c>
      <c r="F5" s="14">
        <f t="shared" si="0"/>
        <v>42740</v>
      </c>
      <c r="G5" s="12">
        <v>12</v>
      </c>
      <c r="H5" s="12">
        <v>28</v>
      </c>
      <c r="I5" s="15">
        <f t="shared" si="1"/>
        <v>165.57500000000002</v>
      </c>
      <c r="J5" s="15">
        <v>1986.9</v>
      </c>
      <c r="K5" s="16" t="s">
        <v>1726</v>
      </c>
      <c r="L5" s="11"/>
      <c r="M5" s="11"/>
      <c r="N5" s="17"/>
      <c r="O5" s="17"/>
      <c r="P5" s="17"/>
      <c r="Q5" s="18"/>
    </row>
    <row r="6" spans="2:17" s="19" customFormat="1" ht="15" customHeight="1" x14ac:dyDescent="0.2">
      <c r="B6" s="10" t="s">
        <v>683</v>
      </c>
      <c r="C6" s="11" t="s">
        <v>1727</v>
      </c>
      <c r="D6" s="12" t="s">
        <v>1728</v>
      </c>
      <c r="E6" s="13">
        <v>42408</v>
      </c>
      <c r="F6" s="14">
        <f t="shared" si="0"/>
        <v>42492</v>
      </c>
      <c r="G6" s="12">
        <v>3</v>
      </c>
      <c r="H6" s="12">
        <v>28</v>
      </c>
      <c r="I6" s="15">
        <f t="shared" si="1"/>
        <v>348.97333333333336</v>
      </c>
      <c r="J6" s="15">
        <v>1046.92</v>
      </c>
      <c r="K6" s="16" t="s">
        <v>1729</v>
      </c>
      <c r="L6" s="11"/>
      <c r="M6" s="11"/>
      <c r="N6" s="17"/>
      <c r="O6" s="17"/>
      <c r="P6" s="17"/>
      <c r="Q6" s="18"/>
    </row>
    <row r="7" spans="2:17" s="19" customFormat="1" ht="15" customHeight="1" x14ac:dyDescent="0.2">
      <c r="B7" s="10" t="s">
        <v>683</v>
      </c>
      <c r="C7" s="11" t="s">
        <v>1730</v>
      </c>
      <c r="D7" s="12" t="s">
        <v>1731</v>
      </c>
      <c r="E7" s="13">
        <v>42408</v>
      </c>
      <c r="F7" s="14">
        <f t="shared" si="0"/>
        <v>42492</v>
      </c>
      <c r="G7" s="12">
        <v>3</v>
      </c>
      <c r="H7" s="12">
        <v>28</v>
      </c>
      <c r="I7" s="15">
        <f t="shared" si="1"/>
        <v>384.30666666666667</v>
      </c>
      <c r="J7" s="15">
        <v>1152.92</v>
      </c>
      <c r="K7" s="16" t="s">
        <v>1732</v>
      </c>
      <c r="L7" s="11" t="s">
        <v>1733</v>
      </c>
      <c r="M7" s="11"/>
      <c r="N7" s="17"/>
      <c r="O7" s="17"/>
      <c r="P7" s="17"/>
      <c r="Q7" s="18"/>
    </row>
    <row r="8" spans="2:17" s="19" customFormat="1" ht="15" customHeight="1" x14ac:dyDescent="0.2">
      <c r="B8" s="10" t="s">
        <v>1734</v>
      </c>
      <c r="C8" s="11" t="s">
        <v>1735</v>
      </c>
      <c r="D8" s="12" t="s">
        <v>1736</v>
      </c>
      <c r="E8" s="13">
        <v>42408</v>
      </c>
      <c r="F8" s="14">
        <f t="shared" si="0"/>
        <v>42492</v>
      </c>
      <c r="G8" s="12">
        <v>3</v>
      </c>
      <c r="H8" s="12">
        <v>28</v>
      </c>
      <c r="I8" s="15">
        <f t="shared" si="1"/>
        <v>1542.28</v>
      </c>
      <c r="J8" s="15">
        <v>4626.84</v>
      </c>
      <c r="K8" s="16" t="s">
        <v>1737</v>
      </c>
      <c r="L8" s="11"/>
      <c r="M8" s="11"/>
      <c r="N8" s="17"/>
      <c r="O8" s="17"/>
      <c r="P8" s="17"/>
      <c r="Q8" s="18"/>
    </row>
    <row r="9" spans="2:17" s="19" customFormat="1" ht="15" customHeight="1" x14ac:dyDescent="0.2">
      <c r="B9" s="10" t="s">
        <v>242</v>
      </c>
      <c r="C9" s="11" t="s">
        <v>1738</v>
      </c>
      <c r="D9" s="12" t="s">
        <v>1739</v>
      </c>
      <c r="E9" s="13">
        <v>42408</v>
      </c>
      <c r="F9" s="14">
        <f t="shared" si="0"/>
        <v>42744</v>
      </c>
      <c r="G9" s="12">
        <v>12</v>
      </c>
      <c r="H9" s="12">
        <v>28</v>
      </c>
      <c r="I9" s="15">
        <f t="shared" si="1"/>
        <v>1833.0408333333335</v>
      </c>
      <c r="J9" s="15">
        <v>21996.49</v>
      </c>
      <c r="K9" s="16" t="s">
        <v>1732</v>
      </c>
      <c r="L9" s="11" t="s">
        <v>1740</v>
      </c>
      <c r="M9" s="11"/>
      <c r="N9" s="17"/>
      <c r="O9" s="17"/>
      <c r="P9" s="17"/>
      <c r="Q9" s="18"/>
    </row>
    <row r="10" spans="2:17" s="19" customFormat="1" ht="15" customHeight="1" x14ac:dyDescent="0.2">
      <c r="B10" s="10" t="s">
        <v>373</v>
      </c>
      <c r="C10" s="11" t="s">
        <v>1741</v>
      </c>
      <c r="D10" s="12" t="s">
        <v>1742</v>
      </c>
      <c r="E10" s="13">
        <v>42408</v>
      </c>
      <c r="F10" s="14">
        <f t="shared" si="0"/>
        <v>42576</v>
      </c>
      <c r="G10" s="12">
        <v>6</v>
      </c>
      <c r="H10" s="12">
        <v>28</v>
      </c>
      <c r="I10" s="15">
        <f t="shared" si="1"/>
        <v>1381.9750000000001</v>
      </c>
      <c r="J10" s="15">
        <v>8291.85</v>
      </c>
      <c r="K10" s="16" t="s">
        <v>1743</v>
      </c>
      <c r="L10" s="11"/>
      <c r="M10" s="11"/>
      <c r="N10" s="17"/>
      <c r="O10" s="17"/>
      <c r="P10" s="17"/>
      <c r="Q10" s="18"/>
    </row>
    <row r="11" spans="2:17" s="19" customFormat="1" ht="15" customHeight="1" x14ac:dyDescent="0.2">
      <c r="B11" s="10" t="s">
        <v>73</v>
      </c>
      <c r="C11" s="11" t="s">
        <v>1744</v>
      </c>
      <c r="D11" s="12" t="s">
        <v>1745</v>
      </c>
      <c r="E11" s="13">
        <v>42408</v>
      </c>
      <c r="F11" s="14">
        <f t="shared" si="0"/>
        <v>42436</v>
      </c>
      <c r="G11" s="12">
        <v>1</v>
      </c>
      <c r="H11" s="12">
        <v>28</v>
      </c>
      <c r="I11" s="15">
        <f t="shared" si="1"/>
        <v>273.73</v>
      </c>
      <c r="J11" s="15">
        <v>273.73</v>
      </c>
      <c r="K11" s="16" t="s">
        <v>1743</v>
      </c>
      <c r="L11" s="11"/>
      <c r="M11" s="11"/>
      <c r="N11" s="17"/>
      <c r="O11" s="17"/>
      <c r="P11" s="17"/>
      <c r="Q11" s="18"/>
    </row>
    <row r="12" spans="2:17" s="19" customFormat="1" ht="15" customHeight="1" x14ac:dyDescent="0.2">
      <c r="B12" s="10" t="s">
        <v>1746</v>
      </c>
      <c r="C12" s="11" t="s">
        <v>1747</v>
      </c>
      <c r="D12" s="12" t="s">
        <v>1748</v>
      </c>
      <c r="E12" s="13">
        <v>42408</v>
      </c>
      <c r="F12" s="14">
        <f t="shared" si="0"/>
        <v>42410</v>
      </c>
      <c r="G12" s="12">
        <v>2</v>
      </c>
      <c r="H12" s="12">
        <v>1</v>
      </c>
      <c r="I12" s="15">
        <f t="shared" si="1"/>
        <v>100.3</v>
      </c>
      <c r="J12" s="15">
        <v>200.6</v>
      </c>
      <c r="K12" s="16" t="s">
        <v>1749</v>
      </c>
      <c r="L12" s="11"/>
      <c r="M12" s="11"/>
      <c r="N12" s="17"/>
      <c r="O12" s="17"/>
      <c r="P12" s="17"/>
      <c r="Q12" s="18"/>
    </row>
    <row r="13" spans="2:17" s="19" customFormat="1" ht="15" customHeight="1" x14ac:dyDescent="0.2">
      <c r="B13" s="10" t="s">
        <v>1750</v>
      </c>
      <c r="C13" s="11" t="s">
        <v>1751</v>
      </c>
      <c r="D13" s="12" t="s">
        <v>1752</v>
      </c>
      <c r="E13" s="13">
        <v>42415</v>
      </c>
      <c r="F13" s="14">
        <f t="shared" si="0"/>
        <v>42751</v>
      </c>
      <c r="G13" s="12">
        <v>12</v>
      </c>
      <c r="H13" s="12">
        <v>28</v>
      </c>
      <c r="I13" s="15">
        <f t="shared" si="1"/>
        <v>422.67500000000001</v>
      </c>
      <c r="J13" s="15">
        <v>5072.1000000000004</v>
      </c>
      <c r="K13" s="16" t="s">
        <v>1753</v>
      </c>
      <c r="L13" s="11"/>
      <c r="M13" s="11"/>
      <c r="N13" s="17"/>
      <c r="O13" s="17"/>
      <c r="P13" s="17"/>
      <c r="Q13" s="18"/>
    </row>
    <row r="14" spans="2:17" s="19" customFormat="1" ht="15" customHeight="1" x14ac:dyDescent="0.2">
      <c r="B14" s="10" t="s">
        <v>1754</v>
      </c>
      <c r="C14" s="11"/>
      <c r="D14" s="12" t="s">
        <v>1755</v>
      </c>
      <c r="E14" s="13">
        <v>42416</v>
      </c>
      <c r="F14" s="14">
        <f t="shared" si="0"/>
        <v>42472</v>
      </c>
      <c r="G14" s="12">
        <v>2</v>
      </c>
      <c r="H14" s="12">
        <v>28</v>
      </c>
      <c r="I14" s="15">
        <f t="shared" si="1"/>
        <v>1108.825</v>
      </c>
      <c r="J14" s="15">
        <v>2217.65</v>
      </c>
      <c r="K14" s="16" t="s">
        <v>1756</v>
      </c>
      <c r="L14" s="11"/>
      <c r="M14" s="11"/>
      <c r="N14" s="17"/>
      <c r="O14" s="17"/>
      <c r="P14" s="17"/>
      <c r="Q14" s="18"/>
    </row>
    <row r="15" spans="2:17" s="19" customFormat="1" ht="15" customHeight="1" x14ac:dyDescent="0.2">
      <c r="B15" s="10" t="s">
        <v>16</v>
      </c>
      <c r="C15" s="11" t="s">
        <v>1757</v>
      </c>
      <c r="D15" s="12" t="s">
        <v>1758</v>
      </c>
      <c r="E15" s="13">
        <v>42424</v>
      </c>
      <c r="F15" s="14">
        <f t="shared" si="0"/>
        <v>42760</v>
      </c>
      <c r="G15" s="12">
        <v>12</v>
      </c>
      <c r="H15" s="12">
        <v>28</v>
      </c>
      <c r="I15" s="15">
        <f t="shared" si="1"/>
        <v>163.8125</v>
      </c>
      <c r="J15" s="15">
        <v>1965.75</v>
      </c>
      <c r="K15" s="16" t="s">
        <v>1759</v>
      </c>
      <c r="L15" s="11"/>
      <c r="M15" s="11"/>
      <c r="N15" s="17"/>
      <c r="O15" s="17"/>
      <c r="P15" s="17"/>
      <c r="Q15" s="18"/>
    </row>
    <row r="16" spans="2:17" s="19" customFormat="1" ht="15" customHeight="1" x14ac:dyDescent="0.2">
      <c r="B16" s="10" t="s">
        <v>858</v>
      </c>
      <c r="C16" s="11" t="s">
        <v>1760</v>
      </c>
      <c r="D16" s="12" t="s">
        <v>1761</v>
      </c>
      <c r="E16" s="13">
        <v>42429</v>
      </c>
      <c r="F16" s="14">
        <f t="shared" si="0"/>
        <v>42541</v>
      </c>
      <c r="G16" s="12">
        <v>4</v>
      </c>
      <c r="H16" s="12">
        <v>28</v>
      </c>
      <c r="I16" s="15">
        <f t="shared" si="1"/>
        <v>1132.08</v>
      </c>
      <c r="J16" s="15">
        <v>4528.32</v>
      </c>
      <c r="K16" s="16" t="s">
        <v>1762</v>
      </c>
      <c r="L16" s="11"/>
      <c r="M16" s="11"/>
      <c r="N16" s="17"/>
      <c r="O16" s="17"/>
      <c r="P16" s="17"/>
      <c r="Q16" s="18"/>
    </row>
    <row r="17" spans="2:17" s="19" customFormat="1" ht="15" customHeight="1" x14ac:dyDescent="0.2">
      <c r="B17" s="10" t="s">
        <v>858</v>
      </c>
      <c r="C17" s="11" t="s">
        <v>1763</v>
      </c>
      <c r="D17" s="12" t="s">
        <v>1764</v>
      </c>
      <c r="E17" s="13">
        <v>42429</v>
      </c>
      <c r="F17" s="14">
        <f t="shared" si="0"/>
        <v>42541</v>
      </c>
      <c r="G17" s="12">
        <v>4</v>
      </c>
      <c r="H17" s="12">
        <v>28</v>
      </c>
      <c r="I17" s="15">
        <f t="shared" si="1"/>
        <v>1105.58</v>
      </c>
      <c r="J17" s="15">
        <v>4422.32</v>
      </c>
      <c r="K17" s="16" t="s">
        <v>1765</v>
      </c>
      <c r="L17" s="11"/>
      <c r="M17" s="11"/>
      <c r="N17" s="17"/>
      <c r="O17" s="17"/>
      <c r="P17" s="17"/>
      <c r="Q17" s="18"/>
    </row>
    <row r="18" spans="2:17" s="19" customFormat="1" ht="15" customHeight="1" x14ac:dyDescent="0.2">
      <c r="B18" s="10" t="s">
        <v>858</v>
      </c>
      <c r="C18" s="11" t="s">
        <v>1766</v>
      </c>
      <c r="D18" s="12" t="s">
        <v>1767</v>
      </c>
      <c r="E18" s="13">
        <v>42429</v>
      </c>
      <c r="F18" s="14">
        <f t="shared" si="0"/>
        <v>42541</v>
      </c>
      <c r="G18" s="12">
        <v>4</v>
      </c>
      <c r="H18" s="12">
        <v>28</v>
      </c>
      <c r="I18" s="15">
        <f t="shared" si="1"/>
        <v>1193.83</v>
      </c>
      <c r="J18" s="15">
        <v>4775.32</v>
      </c>
      <c r="K18" s="16" t="s">
        <v>1762</v>
      </c>
      <c r="L18" s="11"/>
      <c r="M18" s="11"/>
      <c r="N18" s="17"/>
      <c r="O18" s="17"/>
      <c r="P18" s="17"/>
      <c r="Q18" s="18"/>
    </row>
    <row r="19" spans="2:17" s="19" customFormat="1" ht="15" customHeight="1" x14ac:dyDescent="0.2">
      <c r="B19" s="10" t="s">
        <v>858</v>
      </c>
      <c r="C19" s="11" t="s">
        <v>1768</v>
      </c>
      <c r="D19" s="12" t="s">
        <v>1769</v>
      </c>
      <c r="E19" s="13">
        <v>42429</v>
      </c>
      <c r="F19" s="14">
        <f t="shared" si="0"/>
        <v>42541</v>
      </c>
      <c r="G19" s="12">
        <v>4</v>
      </c>
      <c r="H19" s="12">
        <v>28</v>
      </c>
      <c r="I19" s="15">
        <f t="shared" si="1"/>
        <v>1105.58</v>
      </c>
      <c r="J19" s="15">
        <v>4422.32</v>
      </c>
      <c r="K19" s="16" t="s">
        <v>1770</v>
      </c>
      <c r="L19" s="11"/>
      <c r="M19" s="11"/>
      <c r="N19" s="17"/>
      <c r="O19" s="17"/>
      <c r="P19" s="17"/>
      <c r="Q19" s="18"/>
    </row>
    <row r="20" spans="2:17" s="19" customFormat="1" ht="15" customHeight="1" x14ac:dyDescent="0.2">
      <c r="B20" s="10" t="s">
        <v>16</v>
      </c>
      <c r="C20" s="11" t="s">
        <v>1771</v>
      </c>
      <c r="D20" s="12" t="s">
        <v>1772</v>
      </c>
      <c r="E20" s="13">
        <v>42439</v>
      </c>
      <c r="F20" s="14">
        <f t="shared" si="0"/>
        <v>42579</v>
      </c>
      <c r="G20" s="12">
        <v>5</v>
      </c>
      <c r="H20" s="12">
        <v>28</v>
      </c>
      <c r="I20" s="15">
        <f t="shared" si="1"/>
        <v>211.82</v>
      </c>
      <c r="J20" s="15">
        <v>1059.0999999999999</v>
      </c>
      <c r="K20" s="16" t="s">
        <v>1773</v>
      </c>
      <c r="L20" s="11"/>
      <c r="M20" s="11"/>
      <c r="N20" s="17"/>
      <c r="O20" s="17"/>
      <c r="P20" s="17"/>
      <c r="Q20" s="18"/>
    </row>
    <row r="21" spans="2:17" s="19" customFormat="1" ht="15" customHeight="1" x14ac:dyDescent="0.2">
      <c r="B21" s="10" t="s">
        <v>373</v>
      </c>
      <c r="C21" s="11" t="s">
        <v>1774</v>
      </c>
      <c r="D21" s="12" t="s">
        <v>1775</v>
      </c>
      <c r="E21" s="13">
        <v>42443</v>
      </c>
      <c r="F21" s="14">
        <f t="shared" si="0"/>
        <v>42527</v>
      </c>
      <c r="G21" s="12">
        <v>3</v>
      </c>
      <c r="H21" s="12">
        <v>28</v>
      </c>
      <c r="I21" s="15">
        <f t="shared" si="1"/>
        <v>1565.4633333333334</v>
      </c>
      <c r="J21" s="15">
        <v>4696.3900000000003</v>
      </c>
      <c r="K21" s="16" t="s">
        <v>1776</v>
      </c>
      <c r="L21" s="11"/>
      <c r="M21" s="11"/>
      <c r="N21" s="17"/>
      <c r="O21" s="17"/>
      <c r="P21" s="17"/>
      <c r="Q21" s="18"/>
    </row>
    <row r="22" spans="2:17" s="19" customFormat="1" ht="15" customHeight="1" x14ac:dyDescent="0.2">
      <c r="B22" s="10" t="s">
        <v>73</v>
      </c>
      <c r="C22" s="11" t="s">
        <v>1777</v>
      </c>
      <c r="D22" s="12" t="s">
        <v>1778</v>
      </c>
      <c r="E22" s="13">
        <v>42443</v>
      </c>
      <c r="F22" s="14">
        <f t="shared" si="0"/>
        <v>42527</v>
      </c>
      <c r="G22" s="12">
        <v>3</v>
      </c>
      <c r="H22" s="12">
        <v>28</v>
      </c>
      <c r="I22" s="15">
        <f t="shared" si="1"/>
        <v>273.74666666666667</v>
      </c>
      <c r="J22" s="15">
        <v>821.24</v>
      </c>
      <c r="K22" s="16" t="s">
        <v>1779</v>
      </c>
      <c r="L22" s="11"/>
      <c r="M22" s="11"/>
      <c r="N22" s="17"/>
      <c r="O22" s="17"/>
      <c r="P22" s="17"/>
      <c r="Q22" s="18"/>
    </row>
    <row r="23" spans="2:17" s="19" customFormat="1" ht="15" customHeight="1" x14ac:dyDescent="0.2">
      <c r="B23" s="10" t="s">
        <v>1435</v>
      </c>
      <c r="C23" s="11" t="s">
        <v>1780</v>
      </c>
      <c r="D23" s="12" t="s">
        <v>1781</v>
      </c>
      <c r="E23" s="13">
        <v>42443</v>
      </c>
      <c r="F23" s="14">
        <f t="shared" si="0"/>
        <v>42555</v>
      </c>
      <c r="G23" s="12">
        <v>4</v>
      </c>
      <c r="H23" s="12">
        <v>28</v>
      </c>
      <c r="I23" s="15">
        <f t="shared" si="1"/>
        <v>1583.48</v>
      </c>
      <c r="J23" s="15">
        <v>6333.92</v>
      </c>
      <c r="K23" s="16" t="s">
        <v>1762</v>
      </c>
      <c r="L23" s="11"/>
      <c r="M23" s="11"/>
      <c r="N23" s="17"/>
      <c r="O23" s="17"/>
      <c r="P23" s="17"/>
      <c r="Q23" s="18"/>
    </row>
    <row r="24" spans="2:17" s="19" customFormat="1" ht="15" customHeight="1" x14ac:dyDescent="0.2">
      <c r="B24" s="10" t="s">
        <v>1435</v>
      </c>
      <c r="C24" s="11" t="s">
        <v>1782</v>
      </c>
      <c r="D24" s="12" t="s">
        <v>1783</v>
      </c>
      <c r="E24" s="13">
        <v>42443</v>
      </c>
      <c r="F24" s="14">
        <f t="shared" si="0"/>
        <v>42555</v>
      </c>
      <c r="G24" s="12">
        <v>4</v>
      </c>
      <c r="H24" s="12">
        <v>28</v>
      </c>
      <c r="I24" s="15">
        <f t="shared" si="1"/>
        <v>1556.98</v>
      </c>
      <c r="J24" s="15">
        <v>6227.92</v>
      </c>
      <c r="K24" s="16" t="s">
        <v>1762</v>
      </c>
      <c r="L24" s="11"/>
      <c r="M24" s="11"/>
      <c r="N24" s="17"/>
      <c r="O24" s="17"/>
      <c r="P24" s="17"/>
      <c r="Q24" s="18"/>
    </row>
    <row r="25" spans="2:17" s="19" customFormat="1" ht="15" customHeight="1" x14ac:dyDescent="0.2">
      <c r="B25" s="10" t="s">
        <v>1435</v>
      </c>
      <c r="C25" s="11" t="s">
        <v>1784</v>
      </c>
      <c r="D25" s="12" t="s">
        <v>1785</v>
      </c>
      <c r="E25" s="13">
        <v>42450</v>
      </c>
      <c r="F25" s="14">
        <f t="shared" si="0"/>
        <v>42562</v>
      </c>
      <c r="G25" s="12">
        <v>4</v>
      </c>
      <c r="H25" s="12">
        <v>28</v>
      </c>
      <c r="I25" s="15">
        <f t="shared" si="1"/>
        <v>1583.48</v>
      </c>
      <c r="J25" s="15">
        <v>6333.92</v>
      </c>
      <c r="K25" s="16" t="s">
        <v>1762</v>
      </c>
      <c r="L25" s="11"/>
      <c r="M25" s="11"/>
      <c r="N25" s="17"/>
      <c r="O25" s="17"/>
      <c r="P25" s="17"/>
      <c r="Q25" s="18"/>
    </row>
    <row r="26" spans="2:17" s="19" customFormat="1" ht="15" customHeight="1" x14ac:dyDescent="0.2">
      <c r="B26" s="10" t="s">
        <v>1435</v>
      </c>
      <c r="C26" s="11" t="s">
        <v>1786</v>
      </c>
      <c r="D26" s="12" t="s">
        <v>1787</v>
      </c>
      <c r="E26" s="13">
        <v>42450</v>
      </c>
      <c r="F26" s="14">
        <f t="shared" si="0"/>
        <v>42562</v>
      </c>
      <c r="G26" s="12">
        <v>4</v>
      </c>
      <c r="H26" s="12">
        <v>28</v>
      </c>
      <c r="I26" s="15">
        <f t="shared" si="1"/>
        <v>1603.09</v>
      </c>
      <c r="J26" s="15">
        <v>6412.36</v>
      </c>
      <c r="K26" s="16" t="s">
        <v>1762</v>
      </c>
      <c r="L26" s="11"/>
      <c r="M26" s="11"/>
      <c r="N26" s="17"/>
      <c r="O26" s="17"/>
      <c r="P26" s="17"/>
      <c r="Q26" s="18"/>
    </row>
    <row r="27" spans="2:17" s="19" customFormat="1" ht="15" customHeight="1" x14ac:dyDescent="0.2">
      <c r="B27" s="10" t="s">
        <v>1435</v>
      </c>
      <c r="C27" s="11" t="s">
        <v>1788</v>
      </c>
      <c r="D27" s="12" t="s">
        <v>1789</v>
      </c>
      <c r="E27" s="13">
        <v>42450</v>
      </c>
      <c r="F27" s="14">
        <f t="shared" si="0"/>
        <v>42562</v>
      </c>
      <c r="G27" s="12">
        <v>4</v>
      </c>
      <c r="H27" s="12">
        <v>28</v>
      </c>
      <c r="I27" s="15">
        <f t="shared" si="1"/>
        <v>1633.64</v>
      </c>
      <c r="J27" s="15">
        <v>6534.56</v>
      </c>
      <c r="K27" s="16" t="s">
        <v>1790</v>
      </c>
      <c r="L27" s="11"/>
      <c r="M27" s="11"/>
      <c r="N27" s="17"/>
      <c r="O27" s="17"/>
      <c r="P27" s="17"/>
      <c r="Q27" s="18"/>
    </row>
    <row r="28" spans="2:17" s="19" customFormat="1" ht="15" customHeight="1" x14ac:dyDescent="0.2">
      <c r="B28" s="10" t="s">
        <v>61</v>
      </c>
      <c r="C28" s="11" t="s">
        <v>1791</v>
      </c>
      <c r="D28" s="12" t="s">
        <v>1792</v>
      </c>
      <c r="E28" s="13">
        <v>42450</v>
      </c>
      <c r="F28" s="14">
        <f t="shared" si="0"/>
        <v>42562</v>
      </c>
      <c r="G28" s="12">
        <v>4</v>
      </c>
      <c r="H28" s="12">
        <v>28</v>
      </c>
      <c r="I28" s="15">
        <f t="shared" si="1"/>
        <v>1105.58</v>
      </c>
      <c r="J28" s="15">
        <v>4422.32</v>
      </c>
      <c r="K28" s="16" t="s">
        <v>1765</v>
      </c>
      <c r="L28" s="11"/>
      <c r="M28" s="11"/>
      <c r="N28" s="17"/>
      <c r="O28" s="17"/>
      <c r="P28" s="17"/>
      <c r="Q28" s="18"/>
    </row>
    <row r="29" spans="2:17" s="19" customFormat="1" ht="15" customHeight="1" x14ac:dyDescent="0.2">
      <c r="B29" s="10" t="s">
        <v>1435</v>
      </c>
      <c r="C29" s="11" t="s">
        <v>1793</v>
      </c>
      <c r="D29" s="12" t="s">
        <v>1794</v>
      </c>
      <c r="E29" s="13">
        <v>42437</v>
      </c>
      <c r="F29" s="14">
        <f t="shared" si="0"/>
        <v>42549</v>
      </c>
      <c r="G29" s="12">
        <v>4</v>
      </c>
      <c r="H29" s="12">
        <v>28</v>
      </c>
      <c r="I29" s="15">
        <f t="shared" si="1"/>
        <v>1712.5050000000001</v>
      </c>
      <c r="J29" s="15">
        <v>6850.02</v>
      </c>
      <c r="K29" s="16" t="s">
        <v>1795</v>
      </c>
      <c r="L29" s="11"/>
      <c r="M29" s="11"/>
      <c r="N29" s="17"/>
      <c r="O29" s="17"/>
      <c r="P29" s="17"/>
      <c r="Q29" s="18"/>
    </row>
    <row r="30" spans="2:17" s="19" customFormat="1" ht="15" customHeight="1" x14ac:dyDescent="0.2">
      <c r="B30" s="10" t="s">
        <v>1435</v>
      </c>
      <c r="C30" s="11" t="s">
        <v>1796</v>
      </c>
      <c r="D30" s="12" t="s">
        <v>1797</v>
      </c>
      <c r="E30" s="13">
        <v>42451</v>
      </c>
      <c r="F30" s="14">
        <f t="shared" si="0"/>
        <v>42535</v>
      </c>
      <c r="G30" s="12">
        <v>3</v>
      </c>
      <c r="H30" s="12">
        <v>28</v>
      </c>
      <c r="I30" s="15">
        <f t="shared" si="1"/>
        <v>1638.4233333333334</v>
      </c>
      <c r="J30" s="15">
        <v>4915.2700000000004</v>
      </c>
      <c r="K30" s="16" t="s">
        <v>1765</v>
      </c>
      <c r="L30" s="11"/>
      <c r="M30" s="11"/>
      <c r="N30" s="17"/>
      <c r="O30" s="17"/>
      <c r="P30" s="17"/>
      <c r="Q30" s="18"/>
    </row>
    <row r="31" spans="2:17" s="19" customFormat="1" ht="15" customHeight="1" x14ac:dyDescent="0.2">
      <c r="B31" s="10" t="s">
        <v>1435</v>
      </c>
      <c r="C31" s="11" t="s">
        <v>1798</v>
      </c>
      <c r="D31" s="12" t="s">
        <v>1799</v>
      </c>
      <c r="E31" s="13">
        <v>42451</v>
      </c>
      <c r="F31" s="14">
        <f t="shared" si="0"/>
        <v>42535</v>
      </c>
      <c r="G31" s="12">
        <v>3</v>
      </c>
      <c r="H31" s="12">
        <v>28</v>
      </c>
      <c r="I31" s="15">
        <f t="shared" si="1"/>
        <v>1603.0900000000001</v>
      </c>
      <c r="J31" s="15">
        <v>4809.2700000000004</v>
      </c>
      <c r="K31" s="16" t="s">
        <v>1762</v>
      </c>
      <c r="L31" s="11"/>
      <c r="M31" s="11"/>
      <c r="N31" s="17"/>
      <c r="O31" s="17"/>
      <c r="P31" s="17"/>
      <c r="Q31" s="18"/>
    </row>
    <row r="32" spans="2:17" s="19" customFormat="1" ht="15" customHeight="1" x14ac:dyDescent="0.2">
      <c r="B32" s="11" t="s">
        <v>87</v>
      </c>
      <c r="C32" s="11" t="s">
        <v>1800</v>
      </c>
      <c r="D32" s="12" t="s">
        <v>1801</v>
      </c>
      <c r="E32" s="13">
        <v>42457</v>
      </c>
      <c r="F32" s="14">
        <f t="shared" si="0"/>
        <v>42541</v>
      </c>
      <c r="G32" s="12">
        <v>3</v>
      </c>
      <c r="H32" s="12">
        <v>28</v>
      </c>
      <c r="I32" s="15">
        <f t="shared" si="1"/>
        <v>1417.3100000000002</v>
      </c>
      <c r="J32" s="15">
        <v>4251.93</v>
      </c>
      <c r="K32" s="16" t="s">
        <v>1776</v>
      </c>
      <c r="L32" s="11"/>
      <c r="M32" s="11"/>
      <c r="N32" s="17"/>
      <c r="O32" s="17"/>
      <c r="P32" s="17"/>
      <c r="Q32" s="18"/>
    </row>
    <row r="33" spans="2:17" s="19" customFormat="1" ht="15" customHeight="1" x14ac:dyDescent="0.2">
      <c r="B33" s="11" t="s">
        <v>683</v>
      </c>
      <c r="C33" s="11" t="s">
        <v>1802</v>
      </c>
      <c r="D33" s="12" t="s">
        <v>1803</v>
      </c>
      <c r="E33" s="13">
        <v>42457</v>
      </c>
      <c r="F33" s="14">
        <f t="shared" si="0"/>
        <v>42485</v>
      </c>
      <c r="G33" s="12">
        <v>1</v>
      </c>
      <c r="H33" s="12">
        <v>28</v>
      </c>
      <c r="I33" s="15">
        <f t="shared" si="1"/>
        <v>454.97</v>
      </c>
      <c r="J33" s="15">
        <v>454.97</v>
      </c>
      <c r="K33" s="16" t="s">
        <v>1804</v>
      </c>
      <c r="L33" s="11"/>
      <c r="M33" s="11"/>
      <c r="N33" s="17"/>
      <c r="O33" s="17"/>
      <c r="P33" s="17"/>
      <c r="Q33" s="18"/>
    </row>
    <row r="34" spans="2:17" s="19" customFormat="1" ht="15" customHeight="1" x14ac:dyDescent="0.2">
      <c r="B34" s="10" t="s">
        <v>1805</v>
      </c>
      <c r="C34" s="11" t="s">
        <v>1806</v>
      </c>
      <c r="D34" s="12" t="s">
        <v>1807</v>
      </c>
      <c r="E34" s="13">
        <v>42454</v>
      </c>
      <c r="F34" s="14">
        <f t="shared" si="0"/>
        <v>42510</v>
      </c>
      <c r="G34" s="12">
        <v>2</v>
      </c>
      <c r="H34" s="12">
        <v>28</v>
      </c>
      <c r="I34" s="15">
        <f t="shared" si="1"/>
        <v>1497.92</v>
      </c>
      <c r="J34" s="15">
        <v>2995.84</v>
      </c>
      <c r="K34" s="16" t="s">
        <v>1808</v>
      </c>
      <c r="L34" s="11"/>
      <c r="M34" s="11"/>
      <c r="N34" s="17"/>
      <c r="O34" s="17"/>
      <c r="P34" s="17"/>
      <c r="Q34" s="18"/>
    </row>
    <row r="35" spans="2:17" s="19" customFormat="1" ht="15" customHeight="1" x14ac:dyDescent="0.2">
      <c r="B35" s="10" t="s">
        <v>16</v>
      </c>
      <c r="C35" s="11" t="s">
        <v>1809</v>
      </c>
      <c r="D35" s="12" t="s">
        <v>1810</v>
      </c>
      <c r="E35" s="13">
        <v>42458</v>
      </c>
      <c r="F35" s="14">
        <f t="shared" ref="F35:F43" si="2">IF(E35&lt;&gt;"",E35+(G35*H35),"")</f>
        <v>42542</v>
      </c>
      <c r="G35" s="12">
        <v>3</v>
      </c>
      <c r="H35" s="12">
        <v>28</v>
      </c>
      <c r="I35" s="15">
        <f t="shared" ref="I35:I42" si="3">IF(G35&lt;&gt;"",(J35/G35),"")</f>
        <v>282.76666666666665</v>
      </c>
      <c r="J35" s="15">
        <v>848.3</v>
      </c>
      <c r="K35" s="16" t="s">
        <v>1811</v>
      </c>
      <c r="L35" s="11"/>
      <c r="M35" s="11"/>
      <c r="N35" s="17"/>
      <c r="O35" s="17"/>
      <c r="P35" s="17"/>
      <c r="Q35" s="18"/>
    </row>
    <row r="36" spans="2:17" s="19" customFormat="1" ht="15" customHeight="1" x14ac:dyDescent="0.2">
      <c r="B36" s="11" t="s">
        <v>1435</v>
      </c>
      <c r="C36" s="11" t="s">
        <v>1812</v>
      </c>
      <c r="D36" s="12" t="s">
        <v>1813</v>
      </c>
      <c r="E36" s="13">
        <v>42465</v>
      </c>
      <c r="F36" s="14">
        <f t="shared" si="2"/>
        <v>42549</v>
      </c>
      <c r="G36" s="12">
        <v>3</v>
      </c>
      <c r="H36" s="12">
        <v>28</v>
      </c>
      <c r="I36" s="15">
        <f t="shared" si="3"/>
        <v>1638.4233333333334</v>
      </c>
      <c r="J36" s="15">
        <v>4915.2700000000004</v>
      </c>
      <c r="K36" s="16" t="s">
        <v>1814</v>
      </c>
      <c r="L36" s="11"/>
      <c r="M36" s="11"/>
      <c r="N36" s="17"/>
      <c r="O36" s="17"/>
      <c r="P36" s="17"/>
      <c r="Q36" s="18"/>
    </row>
    <row r="37" spans="2:17" s="19" customFormat="1" ht="15" customHeight="1" x14ac:dyDescent="0.2">
      <c r="B37" s="11" t="s">
        <v>1435</v>
      </c>
      <c r="C37" s="11" t="s">
        <v>1815</v>
      </c>
      <c r="D37" s="12" t="s">
        <v>1816</v>
      </c>
      <c r="E37" s="13">
        <v>42465</v>
      </c>
      <c r="F37" s="14">
        <f t="shared" si="2"/>
        <v>42549</v>
      </c>
      <c r="G37" s="12">
        <v>3</v>
      </c>
      <c r="H37" s="12">
        <v>28</v>
      </c>
      <c r="I37" s="15">
        <f t="shared" si="3"/>
        <v>1603.0900000000001</v>
      </c>
      <c r="J37" s="15">
        <v>4809.2700000000004</v>
      </c>
      <c r="K37" s="16" t="s">
        <v>1762</v>
      </c>
      <c r="L37" s="11"/>
      <c r="M37" s="11"/>
      <c r="N37" s="17"/>
      <c r="O37" s="17"/>
      <c r="P37" s="17"/>
      <c r="Q37" s="18"/>
    </row>
    <row r="38" spans="2:17" s="19" customFormat="1" ht="15" customHeight="1" x14ac:dyDescent="0.2">
      <c r="B38" s="11" t="s">
        <v>510</v>
      </c>
      <c r="C38" s="11" t="s">
        <v>1817</v>
      </c>
      <c r="D38" s="12" t="s">
        <v>1818</v>
      </c>
      <c r="E38" s="13">
        <v>42466</v>
      </c>
      <c r="F38" s="14">
        <f t="shared" si="2"/>
        <v>42690</v>
      </c>
      <c r="G38" s="12">
        <v>8</v>
      </c>
      <c r="H38" s="12">
        <v>28</v>
      </c>
      <c r="I38" s="15">
        <f t="shared" si="3"/>
        <v>1232.92</v>
      </c>
      <c r="J38" s="15">
        <v>9863.36</v>
      </c>
      <c r="K38" s="16" t="s">
        <v>1732</v>
      </c>
      <c r="L38" s="11" t="s">
        <v>1819</v>
      </c>
      <c r="M38" s="11"/>
      <c r="N38" s="17"/>
      <c r="O38" s="17"/>
      <c r="P38" s="17"/>
      <c r="Q38" s="18"/>
    </row>
    <row r="39" spans="2:17" s="19" customFormat="1" ht="15" customHeight="1" x14ac:dyDescent="0.2">
      <c r="B39" s="11" t="s">
        <v>1820</v>
      </c>
      <c r="C39" s="11" t="s">
        <v>1821</v>
      </c>
      <c r="D39" s="12" t="s">
        <v>1822</v>
      </c>
      <c r="E39" s="13">
        <v>42468</v>
      </c>
      <c r="F39" s="14">
        <f t="shared" si="2"/>
        <v>42496</v>
      </c>
      <c r="G39" s="12">
        <v>1</v>
      </c>
      <c r="H39" s="12">
        <v>28</v>
      </c>
      <c r="I39" s="15">
        <f t="shared" si="3"/>
        <v>1298.74</v>
      </c>
      <c r="J39" s="15">
        <v>1298.74</v>
      </c>
      <c r="K39" s="16" t="s">
        <v>1765</v>
      </c>
      <c r="L39" s="11"/>
      <c r="M39" s="11"/>
      <c r="N39" s="17"/>
      <c r="O39" s="17"/>
      <c r="P39" s="17"/>
      <c r="Q39" s="18"/>
    </row>
    <row r="40" spans="2:17" s="19" customFormat="1" ht="15" customHeight="1" x14ac:dyDescent="0.2">
      <c r="B40" s="10" t="s">
        <v>858</v>
      </c>
      <c r="C40" s="11" t="s">
        <v>1823</v>
      </c>
      <c r="D40" s="12" t="s">
        <v>1824</v>
      </c>
      <c r="E40" s="13">
        <v>42480</v>
      </c>
      <c r="F40" s="14">
        <f t="shared" si="2"/>
        <v>42536</v>
      </c>
      <c r="G40" s="12">
        <v>2</v>
      </c>
      <c r="H40" s="12">
        <v>28</v>
      </c>
      <c r="I40" s="15">
        <f>IF(G40&lt;&gt;"",(J40/G40),"")</f>
        <v>1656.09</v>
      </c>
      <c r="J40" s="15">
        <v>3312.18</v>
      </c>
      <c r="K40" s="16" t="s">
        <v>1825</v>
      </c>
      <c r="L40" s="11"/>
      <c r="M40" s="11"/>
      <c r="N40" s="17"/>
      <c r="O40" s="17"/>
      <c r="P40" s="17"/>
      <c r="Q40" s="18"/>
    </row>
    <row r="41" spans="2:17" s="19" customFormat="1" ht="15" customHeight="1" x14ac:dyDescent="0.2">
      <c r="B41" s="10" t="s">
        <v>858</v>
      </c>
      <c r="C41" s="11" t="s">
        <v>1826</v>
      </c>
      <c r="D41" s="12" t="s">
        <v>1827</v>
      </c>
      <c r="E41" s="13">
        <v>42480</v>
      </c>
      <c r="F41" s="14">
        <f t="shared" si="2"/>
        <v>42536</v>
      </c>
      <c r="G41" s="12">
        <v>2</v>
      </c>
      <c r="H41" s="12">
        <v>28</v>
      </c>
      <c r="I41" s="15">
        <f>IF(G41&lt;&gt;"",(J41/G41),"")</f>
        <v>1105.58</v>
      </c>
      <c r="J41" s="15">
        <v>2211.16</v>
      </c>
      <c r="K41" s="16" t="s">
        <v>1825</v>
      </c>
      <c r="L41" s="11"/>
      <c r="M41" s="11"/>
      <c r="N41" s="17"/>
      <c r="O41" s="17"/>
      <c r="P41" s="17"/>
      <c r="Q41" s="18"/>
    </row>
    <row r="42" spans="2:17" s="19" customFormat="1" ht="15" customHeight="1" x14ac:dyDescent="0.2">
      <c r="B42" s="11" t="s">
        <v>1435</v>
      </c>
      <c r="C42" s="11" t="s">
        <v>1828</v>
      </c>
      <c r="D42" s="12" t="s">
        <v>1829</v>
      </c>
      <c r="E42" s="13">
        <v>42480</v>
      </c>
      <c r="F42" s="14">
        <f t="shared" si="2"/>
        <v>42536</v>
      </c>
      <c r="G42" s="12">
        <v>2</v>
      </c>
      <c r="H42" s="12">
        <v>28</v>
      </c>
      <c r="I42" s="15">
        <f t="shared" si="3"/>
        <v>1656.09</v>
      </c>
      <c r="J42" s="15">
        <v>3312.18</v>
      </c>
      <c r="K42" s="16" t="s">
        <v>1825</v>
      </c>
      <c r="L42" s="11"/>
      <c r="M42" s="11"/>
      <c r="N42" s="17"/>
      <c r="O42" s="17"/>
      <c r="P42" s="17"/>
      <c r="Q42" s="18"/>
    </row>
    <row r="43" spans="2:17" s="19" customFormat="1" ht="15.75" customHeight="1" x14ac:dyDescent="0.2">
      <c r="B43" s="11" t="s">
        <v>1830</v>
      </c>
      <c r="C43" s="11" t="s">
        <v>1831</v>
      </c>
      <c r="D43" s="12" t="s">
        <v>1832</v>
      </c>
      <c r="E43" s="13">
        <v>42486</v>
      </c>
      <c r="F43" s="14">
        <f t="shared" si="2"/>
        <v>42493</v>
      </c>
      <c r="G43" s="12">
        <v>1</v>
      </c>
      <c r="H43" s="12">
        <v>7</v>
      </c>
      <c r="I43" s="15">
        <f t="shared" ref="I43:I52" si="4">IF(G43&lt;&gt;"",(J43/G43),"")</f>
        <v>696.58</v>
      </c>
      <c r="J43" s="15">
        <v>696.58</v>
      </c>
      <c r="K43" s="16" t="s">
        <v>1833</v>
      </c>
      <c r="L43" s="11"/>
      <c r="M43" s="11"/>
      <c r="N43" s="17"/>
      <c r="O43" s="17"/>
      <c r="P43" s="17"/>
      <c r="Q43" s="18"/>
    </row>
    <row r="44" spans="2:17" s="19" customFormat="1" ht="15" customHeight="1" x14ac:dyDescent="0.2">
      <c r="B44" s="10" t="s">
        <v>1435</v>
      </c>
      <c r="C44" s="11" t="s">
        <v>1834</v>
      </c>
      <c r="D44" s="12" t="s">
        <v>1835</v>
      </c>
      <c r="E44" s="13">
        <v>42499</v>
      </c>
      <c r="F44" s="14">
        <f t="shared" ref="F44:F49" si="5">IF(E44&lt;&gt;"",E44+(G44*H44),"")</f>
        <v>42555</v>
      </c>
      <c r="G44" s="12">
        <v>2</v>
      </c>
      <c r="H44" s="12">
        <v>28</v>
      </c>
      <c r="I44" s="15">
        <f t="shared" si="4"/>
        <v>1656.09</v>
      </c>
      <c r="J44" s="15">
        <v>3312.18</v>
      </c>
      <c r="K44" s="16" t="s">
        <v>1762</v>
      </c>
      <c r="L44" s="11"/>
      <c r="M44" s="11"/>
      <c r="N44" s="17"/>
      <c r="O44" s="17"/>
      <c r="P44" s="17"/>
      <c r="Q44" s="18"/>
    </row>
    <row r="45" spans="2:17" s="19" customFormat="1" ht="15" customHeight="1" x14ac:dyDescent="0.2">
      <c r="B45" s="10" t="s">
        <v>1435</v>
      </c>
      <c r="C45" s="11" t="s">
        <v>1836</v>
      </c>
      <c r="D45" s="12" t="s">
        <v>1837</v>
      </c>
      <c r="E45" s="13">
        <v>42499</v>
      </c>
      <c r="F45" s="14">
        <f t="shared" si="5"/>
        <v>42555</v>
      </c>
      <c r="G45" s="12">
        <v>2</v>
      </c>
      <c r="H45" s="12">
        <v>28</v>
      </c>
      <c r="I45" s="15">
        <f t="shared" si="4"/>
        <v>1557.16</v>
      </c>
      <c r="J45" s="15">
        <v>3114.32</v>
      </c>
      <c r="K45" s="16" t="s">
        <v>1765</v>
      </c>
      <c r="L45" s="11"/>
      <c r="M45" s="11"/>
      <c r="N45" s="17"/>
      <c r="O45" s="17"/>
      <c r="P45" s="17"/>
      <c r="Q45" s="18"/>
    </row>
    <row r="46" spans="2:17" s="19" customFormat="1" ht="15" customHeight="1" x14ac:dyDescent="0.2">
      <c r="B46" s="10" t="s">
        <v>858</v>
      </c>
      <c r="C46" s="11" t="s">
        <v>1838</v>
      </c>
      <c r="D46" s="12" t="s">
        <v>1839</v>
      </c>
      <c r="E46" s="13">
        <v>42506</v>
      </c>
      <c r="F46" s="14">
        <f t="shared" si="5"/>
        <v>42562</v>
      </c>
      <c r="G46" s="12">
        <v>2</v>
      </c>
      <c r="H46" s="12">
        <v>28</v>
      </c>
      <c r="I46" s="15">
        <f t="shared" si="4"/>
        <v>1126.78</v>
      </c>
      <c r="J46" s="15">
        <v>2253.56</v>
      </c>
      <c r="K46" s="16" t="s">
        <v>1825</v>
      </c>
      <c r="L46" s="11"/>
      <c r="M46" s="11"/>
      <c r="N46" s="17"/>
      <c r="O46" s="17"/>
      <c r="P46" s="17"/>
      <c r="Q46" s="18"/>
    </row>
    <row r="47" spans="2:17" s="19" customFormat="1" ht="15" customHeight="1" x14ac:dyDescent="0.2">
      <c r="B47" s="10" t="s">
        <v>858</v>
      </c>
      <c r="C47" s="11" t="s">
        <v>1840</v>
      </c>
      <c r="D47" s="12" t="s">
        <v>1841</v>
      </c>
      <c r="E47" s="13">
        <v>42506</v>
      </c>
      <c r="F47" s="14">
        <f t="shared" si="5"/>
        <v>42562</v>
      </c>
      <c r="G47" s="12">
        <v>2</v>
      </c>
      <c r="H47" s="12">
        <v>28</v>
      </c>
      <c r="I47" s="15">
        <f t="shared" si="4"/>
        <v>1105.58</v>
      </c>
      <c r="J47" s="15">
        <v>2211.16</v>
      </c>
      <c r="K47" s="16" t="s">
        <v>1762</v>
      </c>
      <c r="L47" s="11"/>
      <c r="M47" s="11"/>
      <c r="N47" s="17"/>
      <c r="O47" s="17"/>
      <c r="P47" s="17"/>
      <c r="Q47" s="18"/>
    </row>
    <row r="48" spans="2:17" s="19" customFormat="1" ht="15" customHeight="1" x14ac:dyDescent="0.2">
      <c r="B48" s="10" t="s">
        <v>683</v>
      </c>
      <c r="C48" s="11" t="s">
        <v>1842</v>
      </c>
      <c r="D48" s="12" t="s">
        <v>1843</v>
      </c>
      <c r="E48" s="13">
        <v>42538</v>
      </c>
      <c r="F48" s="14">
        <f t="shared" si="5"/>
        <v>42545</v>
      </c>
      <c r="G48" s="12">
        <v>1</v>
      </c>
      <c r="H48" s="12">
        <v>7</v>
      </c>
      <c r="I48" s="15">
        <f>IF(G48&lt;&gt;"",(J48/G48),"")</f>
        <v>241.6</v>
      </c>
      <c r="J48" s="15">
        <v>241.6</v>
      </c>
      <c r="K48" s="16" t="s">
        <v>1844</v>
      </c>
      <c r="L48" s="11"/>
      <c r="M48" s="11"/>
      <c r="N48" s="17"/>
      <c r="O48" s="17"/>
      <c r="P48" s="17"/>
      <c r="Q48" s="18"/>
    </row>
    <row r="49" spans="1:17" s="19" customFormat="1" ht="15" customHeight="1" x14ac:dyDescent="0.2">
      <c r="B49" s="10" t="s">
        <v>683</v>
      </c>
      <c r="C49" s="11" t="s">
        <v>1845</v>
      </c>
      <c r="D49" s="12" t="s">
        <v>1846</v>
      </c>
      <c r="E49" s="13">
        <v>42538</v>
      </c>
      <c r="F49" s="14">
        <f t="shared" si="5"/>
        <v>42545</v>
      </c>
      <c r="G49" s="12">
        <v>1</v>
      </c>
      <c r="H49" s="12">
        <v>7</v>
      </c>
      <c r="I49" s="15">
        <f>IF(G49&lt;&gt;"",(J49/G49),"")</f>
        <v>347.6</v>
      </c>
      <c r="J49" s="15">
        <v>347.6</v>
      </c>
      <c r="K49" s="16" t="s">
        <v>1844</v>
      </c>
      <c r="L49" s="11"/>
      <c r="M49" s="11"/>
      <c r="N49" s="17"/>
      <c r="O49" s="17"/>
      <c r="P49" s="17"/>
      <c r="Q49" s="18"/>
    </row>
    <row r="50" spans="1:17" s="19" customFormat="1" ht="15" customHeight="1" x14ac:dyDescent="0.2">
      <c r="B50" s="11" t="s">
        <v>683</v>
      </c>
      <c r="C50" s="11" t="s">
        <v>1847</v>
      </c>
      <c r="D50" s="12" t="s">
        <v>1848</v>
      </c>
      <c r="E50" s="13">
        <v>42556</v>
      </c>
      <c r="F50" s="14">
        <f t="shared" ref="F50:F64" si="6">IF(E50&lt;&gt;"",E50+(G50*H50),"")</f>
        <v>42584</v>
      </c>
      <c r="G50" s="12">
        <v>1</v>
      </c>
      <c r="H50" s="12">
        <v>28</v>
      </c>
      <c r="I50" s="15">
        <f>IF(G50&lt;&gt;"",(J50/G50),"")</f>
        <v>454.97</v>
      </c>
      <c r="J50" s="15">
        <v>454.97</v>
      </c>
      <c r="K50" s="16" t="s">
        <v>1790</v>
      </c>
      <c r="L50" s="11"/>
      <c r="M50" s="11"/>
      <c r="N50" s="17"/>
      <c r="O50" s="17"/>
      <c r="P50" s="17"/>
      <c r="Q50" s="18"/>
    </row>
    <row r="51" spans="1:17" s="19" customFormat="1" ht="15" customHeight="1" x14ac:dyDescent="0.2">
      <c r="B51" s="11" t="s">
        <v>73</v>
      </c>
      <c r="C51" s="11" t="s">
        <v>1849</v>
      </c>
      <c r="D51" s="12" t="s">
        <v>1850</v>
      </c>
      <c r="E51" s="13">
        <v>42562</v>
      </c>
      <c r="F51" s="14">
        <f t="shared" si="6"/>
        <v>42592</v>
      </c>
      <c r="G51" s="12">
        <v>1</v>
      </c>
      <c r="H51" s="12">
        <v>30</v>
      </c>
      <c r="I51" s="15">
        <f>IF(G51&lt;&gt;"",(J51/G51),"")</f>
        <v>268.45</v>
      </c>
      <c r="J51" s="15">
        <v>268.45</v>
      </c>
      <c r="K51" s="16" t="s">
        <v>1851</v>
      </c>
      <c r="L51" s="11" t="s">
        <v>1852</v>
      </c>
      <c r="M51" s="11"/>
      <c r="N51" s="17"/>
      <c r="O51" s="17"/>
      <c r="P51" s="17"/>
      <c r="Q51" s="18"/>
    </row>
    <row r="52" spans="1:17" s="19" customFormat="1" ht="15" customHeight="1" x14ac:dyDescent="0.2">
      <c r="B52" s="11" t="s">
        <v>126</v>
      </c>
      <c r="C52" s="11" t="s">
        <v>1853</v>
      </c>
      <c r="D52" s="12" t="s">
        <v>1854</v>
      </c>
      <c r="E52" s="13">
        <v>42562</v>
      </c>
      <c r="F52" s="14">
        <f t="shared" si="6"/>
        <v>42592</v>
      </c>
      <c r="G52" s="12">
        <v>1</v>
      </c>
      <c r="H52" s="12">
        <v>30</v>
      </c>
      <c r="I52" s="15">
        <f t="shared" si="4"/>
        <v>1405.05</v>
      </c>
      <c r="J52" s="15">
        <v>1405.05</v>
      </c>
      <c r="K52" s="16" t="s">
        <v>1851</v>
      </c>
      <c r="L52" s="11" t="s">
        <v>1855</v>
      </c>
      <c r="M52" s="11"/>
      <c r="N52" s="17"/>
      <c r="O52" s="17"/>
      <c r="P52" s="17"/>
      <c r="Q52" s="18"/>
    </row>
    <row r="53" spans="1:17" s="19" customFormat="1" ht="15.75" customHeight="1" x14ac:dyDescent="0.2">
      <c r="B53" s="11" t="s">
        <v>1856</v>
      </c>
      <c r="C53" s="11" t="s">
        <v>1857</v>
      </c>
      <c r="D53" s="12" t="s">
        <v>1858</v>
      </c>
      <c r="E53" s="13">
        <v>42576</v>
      </c>
      <c r="F53" s="14">
        <f t="shared" si="6"/>
        <v>42636</v>
      </c>
      <c r="G53" s="12">
        <v>2</v>
      </c>
      <c r="H53" s="12">
        <v>30</v>
      </c>
      <c r="I53" s="15">
        <f t="shared" ref="I53:I64" si="7">IF(G53&lt;&gt;"",(J53/G53),"")</f>
        <v>206.7</v>
      </c>
      <c r="J53" s="15">
        <v>413.4</v>
      </c>
      <c r="K53" s="16" t="s">
        <v>1859</v>
      </c>
      <c r="L53" s="11" t="s">
        <v>1860</v>
      </c>
      <c r="M53" s="11"/>
      <c r="N53" s="17"/>
      <c r="O53" s="17"/>
      <c r="P53" s="17"/>
      <c r="Q53" s="18"/>
    </row>
    <row r="54" spans="1:17" s="19" customFormat="1" ht="15" customHeight="1" x14ac:dyDescent="0.2">
      <c r="B54" s="11" t="s">
        <v>1861</v>
      </c>
      <c r="C54" s="11" t="s">
        <v>1862</v>
      </c>
      <c r="D54" s="12" t="s">
        <v>1863</v>
      </c>
      <c r="E54" s="13">
        <v>42578</v>
      </c>
      <c r="F54" s="14">
        <f t="shared" si="6"/>
        <v>42668</v>
      </c>
      <c r="G54" s="12">
        <v>3</v>
      </c>
      <c r="H54" s="12">
        <v>30</v>
      </c>
      <c r="I54" s="15">
        <f t="shared" si="7"/>
        <v>1060.7866666666666</v>
      </c>
      <c r="J54" s="15">
        <v>3182.36</v>
      </c>
      <c r="K54" s="16" t="s">
        <v>1864</v>
      </c>
      <c r="L54" s="11" t="s">
        <v>1865</v>
      </c>
      <c r="M54" s="11"/>
      <c r="N54" s="17"/>
      <c r="O54" s="17"/>
      <c r="P54" s="17"/>
      <c r="Q54" s="18"/>
    </row>
    <row r="55" spans="1:17" s="19" customFormat="1" ht="15" customHeight="1" x14ac:dyDescent="0.2">
      <c r="B55" s="11" t="s">
        <v>983</v>
      </c>
      <c r="C55" s="11" t="s">
        <v>1866</v>
      </c>
      <c r="D55" s="12" t="s">
        <v>1867</v>
      </c>
      <c r="E55" s="13">
        <v>42576</v>
      </c>
      <c r="F55" s="14">
        <f t="shared" si="6"/>
        <v>42583</v>
      </c>
      <c r="G55" s="12">
        <v>1</v>
      </c>
      <c r="H55" s="12">
        <v>7</v>
      </c>
      <c r="I55" s="15">
        <f t="shared" si="7"/>
        <v>889.64</v>
      </c>
      <c r="J55" s="15">
        <v>889.64</v>
      </c>
      <c r="K55" s="16" t="s">
        <v>1851</v>
      </c>
      <c r="L55" s="11" t="s">
        <v>1868</v>
      </c>
      <c r="M55" s="11"/>
      <c r="N55" s="17"/>
      <c r="O55" s="17"/>
      <c r="P55" s="17"/>
      <c r="Q55" s="18"/>
    </row>
    <row r="56" spans="1:17" s="19" customFormat="1" ht="15" customHeight="1" x14ac:dyDescent="0.2">
      <c r="B56" s="11" t="s">
        <v>1056</v>
      </c>
      <c r="C56" s="11"/>
      <c r="D56" s="12" t="s">
        <v>1869</v>
      </c>
      <c r="E56" s="13">
        <v>42600</v>
      </c>
      <c r="F56" s="14">
        <f t="shared" ref="F56:F63" si="8">IF(E56&lt;&gt;"",E56+(G56*H56),"")</f>
        <v>42607</v>
      </c>
      <c r="G56" s="12">
        <v>1</v>
      </c>
      <c r="H56" s="12">
        <v>7</v>
      </c>
      <c r="I56" s="15">
        <f t="shared" si="7"/>
        <v>249.1</v>
      </c>
      <c r="J56" s="15">
        <v>249.1</v>
      </c>
      <c r="K56" s="16" t="s">
        <v>133</v>
      </c>
      <c r="L56" s="11" t="s">
        <v>1870</v>
      </c>
      <c r="M56" s="11"/>
      <c r="N56" s="17"/>
      <c r="O56" s="17"/>
      <c r="P56" s="17"/>
      <c r="Q56" s="18"/>
    </row>
    <row r="57" spans="1:17" s="19" customFormat="1" ht="15" customHeight="1" x14ac:dyDescent="0.2">
      <c r="B57" s="11" t="s">
        <v>1871</v>
      </c>
      <c r="C57" s="11" t="s">
        <v>1872</v>
      </c>
      <c r="D57" s="12" t="s">
        <v>1873</v>
      </c>
      <c r="E57" s="13">
        <v>42600</v>
      </c>
      <c r="F57" s="14">
        <f t="shared" si="8"/>
        <v>42628</v>
      </c>
      <c r="G57" s="12">
        <v>1</v>
      </c>
      <c r="H57" s="12">
        <v>28</v>
      </c>
      <c r="I57" s="15">
        <f t="shared" si="7"/>
        <v>808.83</v>
      </c>
      <c r="J57" s="15">
        <v>808.83</v>
      </c>
      <c r="K57" s="16" t="s">
        <v>1874</v>
      </c>
      <c r="L57" s="11"/>
      <c r="M57" s="11"/>
      <c r="N57" s="17"/>
      <c r="O57" s="17"/>
      <c r="P57" s="17"/>
      <c r="Q57" s="18"/>
    </row>
    <row r="58" spans="1:17" s="19" customFormat="1" ht="15" customHeight="1" x14ac:dyDescent="0.2">
      <c r="B58" s="11" t="s">
        <v>1875</v>
      </c>
      <c r="C58" s="11"/>
      <c r="D58" s="12" t="s">
        <v>1876</v>
      </c>
      <c r="E58" s="13">
        <v>42601</v>
      </c>
      <c r="F58" s="14">
        <f t="shared" si="8"/>
        <v>42631</v>
      </c>
      <c r="G58" s="12">
        <v>1</v>
      </c>
      <c r="H58" s="12">
        <v>30</v>
      </c>
      <c r="I58" s="15">
        <f t="shared" ref="I58:I63" si="9">IF(G58&lt;&gt;"",(J58/G58),"")</f>
        <v>1065</v>
      </c>
      <c r="J58" s="15">
        <v>1065</v>
      </c>
      <c r="K58" s="16"/>
      <c r="L58" s="11"/>
      <c r="M58" s="11"/>
      <c r="N58" s="17"/>
      <c r="O58" s="17"/>
      <c r="P58" s="17"/>
      <c r="Q58" s="18"/>
    </row>
    <row r="59" spans="1:17" s="19" customFormat="1" ht="15" customHeight="1" x14ac:dyDescent="0.2">
      <c r="B59" s="11" t="s">
        <v>1877</v>
      </c>
      <c r="C59" s="11" t="s">
        <v>1878</v>
      </c>
      <c r="D59" s="12" t="s">
        <v>1879</v>
      </c>
      <c r="E59" s="13">
        <v>42773</v>
      </c>
      <c r="F59" s="14">
        <f t="shared" si="8"/>
        <v>42803</v>
      </c>
      <c r="G59" s="12">
        <v>1</v>
      </c>
      <c r="H59" s="12">
        <v>30</v>
      </c>
      <c r="I59" s="15">
        <f t="shared" si="9"/>
        <v>2354.6999999999998</v>
      </c>
      <c r="J59" s="15">
        <v>2354.6999999999998</v>
      </c>
      <c r="K59" s="16" t="s">
        <v>1880</v>
      </c>
      <c r="L59" s="11"/>
      <c r="M59" s="11"/>
      <c r="N59" s="17"/>
      <c r="O59" s="17"/>
      <c r="P59" s="17"/>
      <c r="Q59" s="18"/>
    </row>
    <row r="60" spans="1:17" s="19" customFormat="1" ht="15" customHeight="1" x14ac:dyDescent="0.2">
      <c r="B60" s="11" t="s">
        <v>1435</v>
      </c>
      <c r="C60" s="11" t="s">
        <v>1881</v>
      </c>
      <c r="D60" s="12" t="s">
        <v>1882</v>
      </c>
      <c r="E60" s="13">
        <v>42773</v>
      </c>
      <c r="F60" s="14">
        <f t="shared" si="8"/>
        <v>42803</v>
      </c>
      <c r="G60" s="12">
        <v>1</v>
      </c>
      <c r="H60" s="12">
        <v>30</v>
      </c>
      <c r="I60" s="15">
        <f t="shared" si="9"/>
        <v>1734.89</v>
      </c>
      <c r="J60" s="15">
        <v>1734.89</v>
      </c>
      <c r="K60" s="16" t="s">
        <v>1883</v>
      </c>
      <c r="L60" s="11" t="s">
        <v>1884</v>
      </c>
      <c r="M60" s="11"/>
      <c r="N60" s="17"/>
      <c r="O60" s="17"/>
      <c r="P60" s="17"/>
      <c r="Q60" s="18"/>
    </row>
    <row r="61" spans="1:17" s="19" customFormat="1" ht="15" customHeight="1" x14ac:dyDescent="0.2">
      <c r="B61" s="11" t="s">
        <v>1435</v>
      </c>
      <c r="C61" s="11" t="s">
        <v>1885</v>
      </c>
      <c r="D61" s="12" t="s">
        <v>1886</v>
      </c>
      <c r="E61" s="13">
        <v>42947</v>
      </c>
      <c r="F61" s="14">
        <f>IF(E61&lt;&gt;"",E61+(G61*H61),"")</f>
        <v>42975</v>
      </c>
      <c r="G61" s="12">
        <v>1</v>
      </c>
      <c r="H61" s="12">
        <v>28</v>
      </c>
      <c r="I61" s="15">
        <f t="shared" si="9"/>
        <v>1752.25</v>
      </c>
      <c r="J61" s="15">
        <v>1752.25</v>
      </c>
      <c r="K61" s="16" t="s">
        <v>1887</v>
      </c>
      <c r="L61" s="11" t="s">
        <v>1888</v>
      </c>
      <c r="M61" s="11"/>
      <c r="N61" s="17"/>
      <c r="O61" s="17"/>
      <c r="P61" s="17"/>
      <c r="Q61" s="18"/>
    </row>
    <row r="62" spans="1:17" s="19" customFormat="1" ht="15" customHeight="1" x14ac:dyDescent="0.2">
      <c r="B62" s="11" t="s">
        <v>1435</v>
      </c>
      <c r="C62" s="11" t="s">
        <v>1889</v>
      </c>
      <c r="D62" s="12" t="s">
        <v>1890</v>
      </c>
      <c r="E62" s="13">
        <v>42947</v>
      </c>
      <c r="F62" s="14">
        <f>IF(E62&lt;&gt;"",E62+(G62*H62),"")</f>
        <v>42975</v>
      </c>
      <c r="G62" s="12">
        <v>1</v>
      </c>
      <c r="H62" s="12">
        <v>28</v>
      </c>
      <c r="I62" s="15">
        <f t="shared" si="9"/>
        <v>1602.25</v>
      </c>
      <c r="J62" s="15">
        <v>1602.25</v>
      </c>
      <c r="K62" s="16" t="s">
        <v>1887</v>
      </c>
      <c r="L62" s="11" t="s">
        <v>1891</v>
      </c>
      <c r="M62" s="11"/>
      <c r="N62" s="17"/>
      <c r="O62" s="17"/>
      <c r="P62" s="17"/>
      <c r="Q62" s="18"/>
    </row>
    <row r="63" spans="1:17" s="19" customFormat="1" ht="15" customHeight="1" x14ac:dyDescent="0.2">
      <c r="A63" s="218"/>
      <c r="B63" s="76"/>
      <c r="C63" s="76"/>
      <c r="D63" s="45"/>
      <c r="E63" s="43"/>
      <c r="F63" s="44" t="str">
        <f t="shared" si="8"/>
        <v/>
      </c>
      <c r="G63" s="45"/>
      <c r="H63" s="45"/>
      <c r="I63" s="77" t="str">
        <f t="shared" si="9"/>
        <v/>
      </c>
      <c r="J63" s="77"/>
      <c r="K63" s="78"/>
      <c r="L63" s="76"/>
      <c r="M63" s="76"/>
      <c r="N63" s="79"/>
      <c r="O63" s="79"/>
      <c r="P63" s="79"/>
      <c r="Q63" s="80"/>
    </row>
    <row r="64" spans="1:17" x14ac:dyDescent="0.2">
      <c r="B64" s="234"/>
      <c r="C64" s="115"/>
      <c r="D64" s="235"/>
      <c r="E64" s="236"/>
      <c r="F64" s="31" t="str">
        <f t="shared" si="6"/>
        <v/>
      </c>
      <c r="G64" s="235"/>
      <c r="H64" s="235"/>
      <c r="I64" s="32" t="str">
        <f t="shared" si="7"/>
        <v/>
      </c>
      <c r="J64" s="32"/>
      <c r="K64" s="229"/>
      <c r="L64" s="115"/>
      <c r="M64" s="115"/>
      <c r="N64" s="237"/>
      <c r="O64" s="237"/>
      <c r="P64" s="237"/>
      <c r="Q64" s="238"/>
    </row>
    <row r="65" spans="9:10" ht="13.5" thickBot="1" x14ac:dyDescent="0.25">
      <c r="I65" s="36" t="s">
        <v>8</v>
      </c>
      <c r="J65" s="81">
        <f>SUM(J3:J64)</f>
        <v>194727.71</v>
      </c>
    </row>
  </sheetData>
  <dataValidations count="1">
    <dataValidation type="list" allowBlank="1" showInputMessage="1" showErrorMessage="1" sqref="H3:H64" xr:uid="{00000000-0002-0000-2600-000000000000}">
      <formula1>"1, 7, 28, 30"</formula1>
    </dataValidation>
  </dataValidations>
  <printOptions horizontalCentered="1"/>
  <pageMargins left="0.5" right="0.5" top="0.75" bottom="0.75" header="0.5" footer="0.5"/>
  <pageSetup scale="44" fitToHeight="0" orientation="landscape" horizontalDpi="1200" verticalDpi="1200" r:id="rId1"/>
  <headerFooter alignWithMargins="0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B2:Q31"/>
  <sheetViews>
    <sheetView workbookViewId="0">
      <selection activeCell="B61" sqref="B6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8.7109375" style="54" bestFit="1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8.285156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736</v>
      </c>
      <c r="C3" s="59" t="s">
        <v>1892</v>
      </c>
      <c r="D3" s="60" t="s">
        <v>1893</v>
      </c>
      <c r="E3" s="13">
        <v>42396</v>
      </c>
      <c r="F3" s="14">
        <f t="shared" ref="F3:F30" si="0">IF(E3&lt;&gt;"",E3+(G3*H3),"")</f>
        <v>42452</v>
      </c>
      <c r="G3" s="12">
        <v>2</v>
      </c>
      <c r="H3" s="12">
        <v>28</v>
      </c>
      <c r="I3" s="61">
        <f t="shared" ref="I3:I30" si="1">IF(G3&lt;&gt;"",(J3/G3),"")</f>
        <v>274.71499999999997</v>
      </c>
      <c r="J3" s="61">
        <v>549.42999999999995</v>
      </c>
      <c r="K3" s="62" t="s">
        <v>1894</v>
      </c>
      <c r="L3" s="59" t="s">
        <v>20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1734</v>
      </c>
      <c r="C4" s="59" t="s">
        <v>1895</v>
      </c>
      <c r="D4" s="60" t="s">
        <v>1896</v>
      </c>
      <c r="E4" s="13">
        <v>42402</v>
      </c>
      <c r="F4" s="14">
        <f t="shared" si="0"/>
        <v>42458</v>
      </c>
      <c r="G4" s="12">
        <v>2</v>
      </c>
      <c r="H4" s="12">
        <v>28</v>
      </c>
      <c r="I4" s="61">
        <f t="shared" si="1"/>
        <v>1679.93</v>
      </c>
      <c r="J4" s="61">
        <v>3359.86</v>
      </c>
      <c r="K4" s="62"/>
      <c r="L4" s="59" t="s">
        <v>641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1734</v>
      </c>
      <c r="C5" s="59" t="s">
        <v>1897</v>
      </c>
      <c r="D5" s="60" t="s">
        <v>1898</v>
      </c>
      <c r="E5" s="13">
        <v>42402</v>
      </c>
      <c r="F5" s="14">
        <f>IF(E5&lt;&gt;"",E5+(G5*H5),"")</f>
        <v>42458</v>
      </c>
      <c r="G5" s="12">
        <v>2</v>
      </c>
      <c r="H5" s="12">
        <v>28</v>
      </c>
      <c r="I5" s="61">
        <f t="shared" si="1"/>
        <v>1715.59</v>
      </c>
      <c r="J5" s="61">
        <v>3431.18</v>
      </c>
      <c r="K5" s="62" t="s">
        <v>1899</v>
      </c>
      <c r="L5" s="59" t="s">
        <v>641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1734</v>
      </c>
      <c r="C6" s="59" t="s">
        <v>1900</v>
      </c>
      <c r="D6" s="60" t="s">
        <v>1901</v>
      </c>
      <c r="E6" s="13">
        <v>42530</v>
      </c>
      <c r="F6" s="14">
        <f t="shared" si="0"/>
        <v>42537</v>
      </c>
      <c r="G6" s="12">
        <v>1</v>
      </c>
      <c r="H6" s="12">
        <v>7</v>
      </c>
      <c r="I6" s="61">
        <f t="shared" si="1"/>
        <v>1120.3900000000001</v>
      </c>
      <c r="J6" s="61">
        <v>1120.3900000000001</v>
      </c>
      <c r="K6" s="62" t="s">
        <v>1902</v>
      </c>
      <c r="L6" s="59"/>
      <c r="M6" s="59"/>
      <c r="N6" s="63"/>
      <c r="O6" s="63"/>
      <c r="P6" s="63"/>
      <c r="Q6" s="64"/>
    </row>
    <row r="7" spans="2:17" s="65" customFormat="1" ht="15" customHeight="1" x14ac:dyDescent="0.2">
      <c r="B7" s="58" t="s">
        <v>1734</v>
      </c>
      <c r="C7" s="59" t="s">
        <v>1900</v>
      </c>
      <c r="D7" s="60" t="s">
        <v>1903</v>
      </c>
      <c r="E7" s="13">
        <v>42605</v>
      </c>
      <c r="F7" s="14">
        <f t="shared" si="0"/>
        <v>42612</v>
      </c>
      <c r="G7" s="12">
        <v>1</v>
      </c>
      <c r="H7" s="12">
        <v>7</v>
      </c>
      <c r="I7" s="61">
        <f t="shared" si="1"/>
        <v>1182.58</v>
      </c>
      <c r="J7" s="61">
        <v>1182.58</v>
      </c>
      <c r="K7" s="62" t="s">
        <v>1904</v>
      </c>
      <c r="L7" s="59"/>
      <c r="M7" s="59"/>
      <c r="N7" s="63"/>
      <c r="O7" s="63"/>
      <c r="P7" s="63"/>
      <c r="Q7" s="64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9643.4399999999987</v>
      </c>
    </row>
  </sheetData>
  <dataValidations count="1">
    <dataValidation type="list" allowBlank="1" showInputMessage="1" showErrorMessage="1" sqref="H3:H30" xr:uid="{00000000-0002-0000-2700-000000000000}">
      <formula1>"1, 7, 28, 30"</formula1>
    </dataValidation>
  </dataValidations>
  <printOptions horizontalCentered="1"/>
  <pageMargins left="0.5" right="0.5" top="0.75" bottom="0.75" header="0.5" footer="0.5"/>
  <pageSetup scale="45" fitToHeight="0" orientation="landscape" horizontalDpi="1200" verticalDpi="1200" r:id="rId1"/>
  <headerFooter alignWithMargins="0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B2:Q31"/>
  <sheetViews>
    <sheetView workbookViewId="0">
      <selection activeCell="B61" sqref="B6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6.28515625" style="54" bestFit="1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5.8554687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1805</v>
      </c>
      <c r="C3" s="59" t="s">
        <v>1905</v>
      </c>
      <c r="D3" s="60" t="s">
        <v>1906</v>
      </c>
      <c r="E3" s="13">
        <v>42411</v>
      </c>
      <c r="F3" s="14">
        <f t="shared" ref="F3:F30" si="0">IF(E3&lt;&gt;"",E3+(G3*H3),"")</f>
        <v>42467</v>
      </c>
      <c r="G3" s="12">
        <v>2</v>
      </c>
      <c r="H3" s="12">
        <v>28</v>
      </c>
      <c r="I3" s="61">
        <f t="shared" ref="I3:I30" si="1">IF(G3&lt;&gt;"",(J3/G3),"")</f>
        <v>1372.7</v>
      </c>
      <c r="J3" s="61">
        <v>2745.4</v>
      </c>
      <c r="K3" s="62" t="s">
        <v>1907</v>
      </c>
      <c r="L3" s="59" t="s">
        <v>43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1805</v>
      </c>
      <c r="C4" s="59" t="s">
        <v>1908</v>
      </c>
      <c r="D4" s="60" t="s">
        <v>1909</v>
      </c>
      <c r="E4" s="13">
        <v>42432</v>
      </c>
      <c r="F4" s="14">
        <f t="shared" si="0"/>
        <v>42460</v>
      </c>
      <c r="G4" s="12">
        <v>1</v>
      </c>
      <c r="H4" s="12">
        <v>28</v>
      </c>
      <c r="I4" s="61">
        <f t="shared" si="1"/>
        <v>1960.25</v>
      </c>
      <c r="J4" s="61">
        <v>1960.25</v>
      </c>
      <c r="K4" s="62" t="s">
        <v>1910</v>
      </c>
      <c r="L4" s="59" t="s">
        <v>43</v>
      </c>
      <c r="M4" s="59"/>
      <c r="N4" s="63"/>
      <c r="O4" s="63"/>
      <c r="P4" s="63"/>
      <c r="Q4" s="64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4705.6499999999996</v>
      </c>
    </row>
  </sheetData>
  <dataValidations count="1">
    <dataValidation type="list" allowBlank="1" showInputMessage="1" showErrorMessage="1" sqref="H3:H30" xr:uid="{00000000-0002-0000-2800-000000000000}">
      <formula1>"1, 7, 28, 30"</formula1>
    </dataValidation>
  </dataValidations>
  <printOptions horizontalCentered="1"/>
  <pageMargins left="0.5" right="0.5" top="0.75" bottom="0.75" header="0.5" footer="0.5"/>
  <pageSetup scale="46" fitToHeight="0" orientation="landscape" horizontalDpi="1200" verticalDpi="1200" r:id="rId1"/>
  <headerFooter alignWithMargins="0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B2:Q31"/>
  <sheetViews>
    <sheetView workbookViewId="0">
      <selection activeCell="B61" sqref="B6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6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736</v>
      </c>
      <c r="C3" s="59" t="s">
        <v>1911</v>
      </c>
      <c r="D3" s="60" t="s">
        <v>1912</v>
      </c>
      <c r="E3" s="13">
        <v>42438</v>
      </c>
      <c r="F3" s="14">
        <f t="shared" ref="F3:F30" si="0">IF(E3&lt;&gt;"",E3+(G3*H3),"")</f>
        <v>42522</v>
      </c>
      <c r="G3" s="12">
        <v>3</v>
      </c>
      <c r="H3" s="12">
        <v>28</v>
      </c>
      <c r="I3" s="61">
        <f t="shared" ref="I3:I30" si="1">IF(G3&lt;&gt;"",(J3/G3),"")</f>
        <v>178.43333333333331</v>
      </c>
      <c r="J3" s="61">
        <v>535.29999999999995</v>
      </c>
      <c r="K3" s="62" t="s">
        <v>1913</v>
      </c>
      <c r="L3" s="59" t="s">
        <v>1649</v>
      </c>
      <c r="M3" s="59"/>
      <c r="N3" s="63"/>
      <c r="O3" s="63"/>
      <c r="P3" s="63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535.29999999999995</v>
      </c>
    </row>
  </sheetData>
  <dataValidations count="1">
    <dataValidation type="list" allowBlank="1" showInputMessage="1" showErrorMessage="1" sqref="H3:H30" xr:uid="{00000000-0002-0000-2900-000000000000}">
      <formula1>"1, 7, 28, 30"</formula1>
    </dataValidation>
  </dataValidations>
  <printOptions horizontalCentered="1"/>
  <pageMargins left="0.5" right="0.5" top="0.75" bottom="0.75" header="0.5" footer="0.5"/>
  <pageSetup scale="46" fitToHeight="0" orientation="landscape" horizontalDpi="1200" verticalDpi="1200" r:id="rId1"/>
  <headerFooter alignWithMargins="0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B2:Q31"/>
  <sheetViews>
    <sheetView workbookViewId="0">
      <selection activeCell="B61" sqref="B6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434</v>
      </c>
      <c r="C3" s="59" t="s">
        <v>1914</v>
      </c>
      <c r="D3" s="60" t="s">
        <v>1915</v>
      </c>
      <c r="E3" s="13">
        <v>42073</v>
      </c>
      <c r="F3" s="14">
        <f t="shared" ref="F3:F30" si="0">IF(E3&lt;&gt;"",E3+(G3*H3),"")</f>
        <v>42101</v>
      </c>
      <c r="G3" s="12">
        <v>1</v>
      </c>
      <c r="H3" s="12">
        <v>28</v>
      </c>
      <c r="I3" s="61">
        <f t="shared" ref="I3:I30" si="1">IF(G3&lt;&gt;"",(J3/G3),"")</f>
        <v>1340.15</v>
      </c>
      <c r="J3" s="61">
        <v>1340.15</v>
      </c>
      <c r="K3" s="62" t="s">
        <v>1916</v>
      </c>
      <c r="L3" s="59" t="s">
        <v>1917</v>
      </c>
      <c r="M3" s="59"/>
      <c r="N3" s="63"/>
      <c r="O3" s="63"/>
      <c r="P3" s="63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1340.15</v>
      </c>
    </row>
  </sheetData>
  <dataValidations count="1">
    <dataValidation type="list" allowBlank="1" showInputMessage="1" showErrorMessage="1" sqref="H3:H30" xr:uid="{00000000-0002-0000-2A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B2:Q31"/>
  <sheetViews>
    <sheetView workbookViewId="0">
      <selection activeCell="B61" sqref="B6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6.710937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169</v>
      </c>
      <c r="C3" s="59"/>
      <c r="D3" s="60" t="s">
        <v>1918</v>
      </c>
      <c r="E3" s="13">
        <v>42466</v>
      </c>
      <c r="F3" s="14">
        <f t="shared" ref="F3:F30" si="0">IF(E3&lt;&gt;"",E3+(G3*H3),"")</f>
        <v>42494</v>
      </c>
      <c r="G3" s="12">
        <v>1</v>
      </c>
      <c r="H3" s="12">
        <v>28</v>
      </c>
      <c r="I3" s="61">
        <f t="shared" ref="I3:I30" si="1">IF(G3&lt;&gt;"",(J3/G3),"")</f>
        <v>1022.84</v>
      </c>
      <c r="J3" s="61">
        <v>1022.84</v>
      </c>
      <c r="K3" s="62" t="s">
        <v>1919</v>
      </c>
      <c r="L3" s="59" t="s">
        <v>43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683</v>
      </c>
      <c r="C4" s="59" t="s">
        <v>1920</v>
      </c>
      <c r="D4" s="60" t="s">
        <v>1918</v>
      </c>
      <c r="E4" s="13">
        <v>42465</v>
      </c>
      <c r="F4" s="14">
        <f t="shared" si="0"/>
        <v>42493</v>
      </c>
      <c r="G4" s="12">
        <v>1</v>
      </c>
      <c r="H4" s="12">
        <v>28</v>
      </c>
      <c r="I4" s="61">
        <f t="shared" si="1"/>
        <v>625.54</v>
      </c>
      <c r="J4" s="61">
        <v>625.54</v>
      </c>
      <c r="K4" s="62" t="s">
        <v>1921</v>
      </c>
      <c r="L4" s="59" t="s">
        <v>1922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985</v>
      </c>
      <c r="C5" s="59" t="s">
        <v>1923</v>
      </c>
      <c r="D5" s="60" t="s">
        <v>1924</v>
      </c>
      <c r="E5" s="13">
        <v>42494</v>
      </c>
      <c r="F5" s="14">
        <f t="shared" si="0"/>
        <v>42522</v>
      </c>
      <c r="G5" s="12">
        <v>1</v>
      </c>
      <c r="H5" s="12">
        <v>28</v>
      </c>
      <c r="I5" s="61">
        <f t="shared" si="1"/>
        <v>2056.09</v>
      </c>
      <c r="J5" s="61">
        <v>2056.09</v>
      </c>
      <c r="K5" s="62" t="s">
        <v>1925</v>
      </c>
      <c r="L5" s="59"/>
      <c r="M5" s="59"/>
      <c r="N5" s="63"/>
      <c r="O5" s="63"/>
      <c r="P5" s="63"/>
      <c r="Q5" s="64"/>
    </row>
    <row r="6" spans="2:17" s="65" customFormat="1" ht="15" customHeight="1" x14ac:dyDescent="0.2">
      <c r="B6" s="58" t="s">
        <v>1926</v>
      </c>
      <c r="C6" s="59" t="s">
        <v>1927</v>
      </c>
      <c r="D6" s="60" t="s">
        <v>1928</v>
      </c>
      <c r="E6" s="13">
        <v>42494</v>
      </c>
      <c r="F6" s="14">
        <f t="shared" si="0"/>
        <v>42522</v>
      </c>
      <c r="G6" s="12">
        <v>1</v>
      </c>
      <c r="H6" s="12">
        <v>28</v>
      </c>
      <c r="I6" s="61">
        <f t="shared" si="1"/>
        <v>106</v>
      </c>
      <c r="J6" s="61">
        <v>106</v>
      </c>
      <c r="K6" s="62" t="s">
        <v>1929</v>
      </c>
      <c r="L6" s="59"/>
      <c r="M6" s="59"/>
      <c r="N6" s="63"/>
      <c r="O6" s="63"/>
      <c r="P6" s="63"/>
      <c r="Q6" s="64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3810.4700000000003</v>
      </c>
    </row>
  </sheetData>
  <dataValidations count="1">
    <dataValidation type="list" allowBlank="1" showInputMessage="1" showErrorMessage="1" sqref="H3:H30" xr:uid="{00000000-0002-0000-2B00-000000000000}">
      <formula1>"1, 7, 28, 30"</formula1>
    </dataValidation>
  </dataValidations>
  <printOptions horizontalCentered="1"/>
  <pageMargins left="0.5" right="0.5" top="0.75" bottom="0.75" header="0.5" footer="0.5"/>
  <pageSetup scale="46" fitToHeight="0" orientation="landscape" horizontalDpi="1200" verticalDpi="1200" r:id="rId1"/>
  <headerFooter alignWithMargins="0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2:Q83"/>
  <sheetViews>
    <sheetView topLeftCell="A62" workbookViewId="0">
      <selection activeCell="B61" sqref="B61"/>
    </sheetView>
  </sheetViews>
  <sheetFormatPr defaultColWidth="9.140625" defaultRowHeight="12.75" x14ac:dyDescent="0.2"/>
  <cols>
    <col min="1" max="1" width="1.7109375" style="50" customWidth="1"/>
    <col min="2" max="2" width="42.85546875" style="53" bestFit="1" customWidth="1"/>
    <col min="3" max="3" width="17.28515625" style="54" bestFit="1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2.5703125" style="39" bestFit="1" customWidth="1"/>
    <col min="11" max="11" width="49.1406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328</v>
      </c>
      <c r="C3" s="59" t="s">
        <v>1930</v>
      </c>
      <c r="D3" s="60" t="s">
        <v>1931</v>
      </c>
      <c r="E3" s="13">
        <v>42445</v>
      </c>
      <c r="F3" s="14">
        <f t="shared" ref="F3:F27" si="0">IF(E3&lt;&gt;"",E3+(G3*H3),"")</f>
        <v>43005</v>
      </c>
      <c r="G3" s="12">
        <v>20</v>
      </c>
      <c r="H3" s="12">
        <v>28</v>
      </c>
      <c r="I3" s="61">
        <f t="shared" ref="I3:I28" si="1">IF(G3&lt;&gt;"",(J3/G3),"")</f>
        <v>102.3625</v>
      </c>
      <c r="J3" s="61">
        <v>2047.25</v>
      </c>
      <c r="K3" s="62" t="s">
        <v>1932</v>
      </c>
      <c r="L3" s="59" t="s">
        <v>20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51</v>
      </c>
      <c r="C4" s="59" t="s">
        <v>1933</v>
      </c>
      <c r="D4" s="60" t="s">
        <v>1934</v>
      </c>
      <c r="E4" s="13">
        <v>42475</v>
      </c>
      <c r="F4" s="14">
        <f t="shared" si="0"/>
        <v>42839</v>
      </c>
      <c r="G4" s="12">
        <v>13</v>
      </c>
      <c r="H4" s="12">
        <v>28</v>
      </c>
      <c r="I4" s="61">
        <f t="shared" si="1"/>
        <v>360.78000000000003</v>
      </c>
      <c r="J4" s="61">
        <v>4690.1400000000003</v>
      </c>
      <c r="K4" s="62" t="s">
        <v>1935</v>
      </c>
      <c r="L4" s="59" t="s">
        <v>43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51</v>
      </c>
      <c r="C5" s="59" t="s">
        <v>1936</v>
      </c>
      <c r="D5" s="60" t="s">
        <v>1937</v>
      </c>
      <c r="E5" s="13">
        <v>42500</v>
      </c>
      <c r="F5" s="14">
        <f t="shared" si="0"/>
        <v>42836</v>
      </c>
      <c r="G5" s="12">
        <v>12</v>
      </c>
      <c r="H5" s="12">
        <v>28</v>
      </c>
      <c r="I5" s="61">
        <f t="shared" si="1"/>
        <v>383.36666666666662</v>
      </c>
      <c r="J5" s="61">
        <v>4600.3999999999996</v>
      </c>
      <c r="K5" s="62" t="s">
        <v>1935</v>
      </c>
      <c r="L5" s="59" t="s">
        <v>43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350</v>
      </c>
      <c r="C6" s="59" t="s">
        <v>1938</v>
      </c>
      <c r="D6" s="60" t="s">
        <v>1939</v>
      </c>
      <c r="E6" s="13">
        <v>42509</v>
      </c>
      <c r="F6" s="14">
        <f t="shared" si="0"/>
        <v>43041</v>
      </c>
      <c r="G6" s="12">
        <v>19</v>
      </c>
      <c r="H6" s="12">
        <v>28</v>
      </c>
      <c r="I6" s="61">
        <f t="shared" si="1"/>
        <v>212.35473684210524</v>
      </c>
      <c r="J6" s="61">
        <v>4034.74</v>
      </c>
      <c r="K6" s="62" t="s">
        <v>1940</v>
      </c>
      <c r="L6" s="59" t="s">
        <v>20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1941</v>
      </c>
      <c r="C7" s="59" t="s">
        <v>1942</v>
      </c>
      <c r="D7" s="60" t="s">
        <v>1943</v>
      </c>
      <c r="E7" s="13">
        <v>42508</v>
      </c>
      <c r="F7" s="14">
        <f t="shared" si="0"/>
        <v>42536</v>
      </c>
      <c r="G7" s="12">
        <v>1</v>
      </c>
      <c r="H7" s="12">
        <v>28</v>
      </c>
      <c r="I7" s="61">
        <f t="shared" si="1"/>
        <v>1844.01</v>
      </c>
      <c r="J7" s="61">
        <v>1844.01</v>
      </c>
      <c r="K7" s="62" t="s">
        <v>1944</v>
      </c>
      <c r="L7" s="59" t="s">
        <v>43</v>
      </c>
      <c r="M7" s="59"/>
      <c r="N7" s="63"/>
      <c r="O7" s="63"/>
      <c r="P7" s="63"/>
      <c r="Q7" s="64"/>
    </row>
    <row r="8" spans="2:17" s="65" customFormat="1" ht="15" customHeight="1" x14ac:dyDescent="0.2">
      <c r="B8" s="58" t="s">
        <v>51</v>
      </c>
      <c r="C8" s="59" t="s">
        <v>1945</v>
      </c>
      <c r="D8" s="60" t="s">
        <v>1946</v>
      </c>
      <c r="E8" s="13">
        <v>42508</v>
      </c>
      <c r="F8" s="14">
        <f t="shared" si="0"/>
        <v>42844</v>
      </c>
      <c r="G8" s="12">
        <v>12</v>
      </c>
      <c r="H8" s="12">
        <v>28</v>
      </c>
      <c r="I8" s="61">
        <f t="shared" si="1"/>
        <v>382.93333333333334</v>
      </c>
      <c r="J8" s="61">
        <v>4595.2</v>
      </c>
      <c r="K8" s="62" t="s">
        <v>1935</v>
      </c>
      <c r="L8" s="59"/>
      <c r="M8" s="59"/>
      <c r="N8" s="63"/>
      <c r="O8" s="63"/>
      <c r="P8" s="63"/>
      <c r="Q8" s="64"/>
    </row>
    <row r="9" spans="2:17" s="65" customFormat="1" ht="15" customHeight="1" x14ac:dyDescent="0.2">
      <c r="B9" s="58" t="s">
        <v>328</v>
      </c>
      <c r="C9" s="59" t="s">
        <v>1947</v>
      </c>
      <c r="D9" s="60" t="s">
        <v>1948</v>
      </c>
      <c r="E9" s="13">
        <v>42527</v>
      </c>
      <c r="F9" s="14">
        <f t="shared" si="0"/>
        <v>43003</v>
      </c>
      <c r="G9" s="12">
        <v>17</v>
      </c>
      <c r="H9" s="12">
        <v>28</v>
      </c>
      <c r="I9" s="61">
        <f t="shared" si="1"/>
        <v>109.47235294117647</v>
      </c>
      <c r="J9" s="61">
        <v>1861.03</v>
      </c>
      <c r="K9" s="62" t="s">
        <v>1932</v>
      </c>
      <c r="L9" s="59"/>
      <c r="M9" s="59"/>
      <c r="N9" s="63"/>
      <c r="O9" s="63"/>
      <c r="P9" s="63"/>
      <c r="Q9" s="64"/>
    </row>
    <row r="10" spans="2:17" s="65" customFormat="1" ht="15" customHeight="1" x14ac:dyDescent="0.2">
      <c r="B10" s="58" t="s">
        <v>328</v>
      </c>
      <c r="C10" s="59" t="s">
        <v>1949</v>
      </c>
      <c r="D10" s="60" t="s">
        <v>1950</v>
      </c>
      <c r="E10" s="13">
        <v>42527</v>
      </c>
      <c r="F10" s="14">
        <f t="shared" si="0"/>
        <v>43003</v>
      </c>
      <c r="G10" s="12">
        <v>17</v>
      </c>
      <c r="H10" s="12">
        <v>28</v>
      </c>
      <c r="I10" s="61">
        <f t="shared" si="1"/>
        <v>109.47235294117647</v>
      </c>
      <c r="J10" s="61">
        <v>1861.03</v>
      </c>
      <c r="K10" s="62" t="s">
        <v>1932</v>
      </c>
      <c r="L10" s="59"/>
      <c r="M10" s="59"/>
      <c r="N10" s="63"/>
      <c r="O10" s="63"/>
      <c r="P10" s="63"/>
      <c r="Q10" s="64"/>
    </row>
    <row r="11" spans="2:17" s="65" customFormat="1" ht="15" customHeight="1" x14ac:dyDescent="0.2">
      <c r="B11" s="58" t="s">
        <v>394</v>
      </c>
      <c r="C11" s="59" t="s">
        <v>1951</v>
      </c>
      <c r="D11" s="60" t="s">
        <v>1952</v>
      </c>
      <c r="E11" s="13">
        <v>42524</v>
      </c>
      <c r="F11" s="14">
        <f t="shared" si="0"/>
        <v>42552</v>
      </c>
      <c r="G11" s="12">
        <v>1</v>
      </c>
      <c r="H11" s="12">
        <v>28</v>
      </c>
      <c r="I11" s="61">
        <f t="shared" si="1"/>
        <v>1536.33</v>
      </c>
      <c r="J11" s="61">
        <v>1536.33</v>
      </c>
      <c r="K11" s="62" t="s">
        <v>1953</v>
      </c>
      <c r="L11" s="59"/>
      <c r="M11" s="59"/>
      <c r="N11" s="63"/>
      <c r="O11" s="63"/>
      <c r="P11" s="63"/>
      <c r="Q11" s="64"/>
    </row>
    <row r="12" spans="2:17" s="65" customFormat="1" ht="15" customHeight="1" x14ac:dyDescent="0.2">
      <c r="B12" s="58" t="s">
        <v>1954</v>
      </c>
      <c r="C12" s="59" t="s">
        <v>1955</v>
      </c>
      <c r="D12" s="60" t="s">
        <v>1956</v>
      </c>
      <c r="E12" s="13">
        <v>42542</v>
      </c>
      <c r="F12" s="14">
        <f t="shared" si="0"/>
        <v>42570</v>
      </c>
      <c r="G12" s="12">
        <v>1</v>
      </c>
      <c r="H12" s="12">
        <v>28</v>
      </c>
      <c r="I12" s="61">
        <f t="shared" si="1"/>
        <v>2780.06</v>
      </c>
      <c r="J12" s="61">
        <v>2780.06</v>
      </c>
      <c r="K12" s="62" t="s">
        <v>1957</v>
      </c>
      <c r="L12" s="59"/>
      <c r="M12" s="59"/>
      <c r="N12" s="63"/>
      <c r="O12" s="63"/>
      <c r="P12" s="63"/>
      <c r="Q12" s="64"/>
    </row>
    <row r="13" spans="2:17" s="65" customFormat="1" ht="15" customHeight="1" x14ac:dyDescent="0.2">
      <c r="B13" s="58" t="s">
        <v>242</v>
      </c>
      <c r="C13" s="59" t="s">
        <v>1958</v>
      </c>
      <c r="D13" s="60" t="s">
        <v>1959</v>
      </c>
      <c r="E13" s="13">
        <v>42557</v>
      </c>
      <c r="F13" s="14">
        <f t="shared" si="0"/>
        <v>43067</v>
      </c>
      <c r="G13" s="12">
        <v>17</v>
      </c>
      <c r="H13" s="12">
        <v>30</v>
      </c>
      <c r="I13" s="61">
        <f t="shared" si="1"/>
        <v>888.97058823529414</v>
      </c>
      <c r="J13" s="61">
        <v>15112.5</v>
      </c>
      <c r="K13" s="62" t="s">
        <v>1960</v>
      </c>
      <c r="L13" s="59"/>
      <c r="M13" s="59"/>
      <c r="N13" s="63"/>
      <c r="O13" s="63"/>
      <c r="P13" s="63"/>
      <c r="Q13" s="64"/>
    </row>
    <row r="14" spans="2:17" s="65" customFormat="1" ht="15" customHeight="1" x14ac:dyDescent="0.2">
      <c r="B14" s="58" t="s">
        <v>106</v>
      </c>
      <c r="C14" s="59" t="s">
        <v>1961</v>
      </c>
      <c r="D14" s="60" t="s">
        <v>1962</v>
      </c>
      <c r="E14" s="13">
        <v>42562</v>
      </c>
      <c r="F14" s="14">
        <f t="shared" si="0"/>
        <v>42772</v>
      </c>
      <c r="G14" s="12">
        <v>7</v>
      </c>
      <c r="H14" s="12">
        <v>30</v>
      </c>
      <c r="I14" s="61">
        <f t="shared" si="1"/>
        <v>592.19714285714292</v>
      </c>
      <c r="J14" s="61">
        <v>4145.38</v>
      </c>
      <c r="K14" s="62" t="s">
        <v>1963</v>
      </c>
      <c r="L14" s="59"/>
      <c r="M14" s="59"/>
      <c r="N14" s="63"/>
      <c r="O14" s="63"/>
      <c r="P14" s="63"/>
      <c r="Q14" s="64"/>
    </row>
    <row r="15" spans="2:17" s="65" customFormat="1" ht="15" customHeight="1" x14ac:dyDescent="0.2">
      <c r="B15" s="58" t="s">
        <v>106</v>
      </c>
      <c r="C15" s="59" t="s">
        <v>1964</v>
      </c>
      <c r="D15" s="60" t="s">
        <v>1965</v>
      </c>
      <c r="E15" s="13">
        <v>42562</v>
      </c>
      <c r="F15" s="14">
        <f t="shared" si="0"/>
        <v>42772</v>
      </c>
      <c r="G15" s="12">
        <v>7</v>
      </c>
      <c r="H15" s="12">
        <v>30</v>
      </c>
      <c r="I15" s="61">
        <f t="shared" si="1"/>
        <v>592.19714285714292</v>
      </c>
      <c r="J15" s="61">
        <v>4145.38</v>
      </c>
      <c r="K15" s="62" t="s">
        <v>1963</v>
      </c>
      <c r="L15" s="59"/>
      <c r="M15" s="59"/>
      <c r="N15" s="63"/>
      <c r="O15" s="63"/>
      <c r="P15" s="63"/>
      <c r="Q15" s="64"/>
    </row>
    <row r="16" spans="2:17" s="65" customFormat="1" ht="15" customHeight="1" x14ac:dyDescent="0.2">
      <c r="B16" s="58" t="s">
        <v>106</v>
      </c>
      <c r="C16" s="59" t="s">
        <v>1966</v>
      </c>
      <c r="D16" s="60" t="s">
        <v>1967</v>
      </c>
      <c r="E16" s="13">
        <v>42562</v>
      </c>
      <c r="F16" s="14">
        <f t="shared" si="0"/>
        <v>42772</v>
      </c>
      <c r="G16" s="12">
        <v>7</v>
      </c>
      <c r="H16" s="12">
        <v>30</v>
      </c>
      <c r="I16" s="61">
        <f t="shared" si="1"/>
        <v>592.19714285714292</v>
      </c>
      <c r="J16" s="61">
        <v>4145.38</v>
      </c>
      <c r="K16" s="62" t="s">
        <v>1963</v>
      </c>
      <c r="L16" s="59"/>
      <c r="M16" s="59"/>
      <c r="N16" s="63"/>
      <c r="O16" s="63"/>
      <c r="P16" s="63"/>
      <c r="Q16" s="64"/>
    </row>
    <row r="17" spans="2:17" s="65" customFormat="1" ht="15" customHeight="1" x14ac:dyDescent="0.2">
      <c r="B17" s="58" t="s">
        <v>51</v>
      </c>
      <c r="C17" s="59" t="s">
        <v>1968</v>
      </c>
      <c r="D17" s="60" t="s">
        <v>1969</v>
      </c>
      <c r="E17" s="13">
        <v>42576</v>
      </c>
      <c r="F17" s="14">
        <f t="shared" si="0"/>
        <v>42756</v>
      </c>
      <c r="G17" s="12">
        <v>6</v>
      </c>
      <c r="H17" s="12">
        <v>30</v>
      </c>
      <c r="I17" s="61">
        <f t="shared" si="1"/>
        <v>400</v>
      </c>
      <c r="J17" s="61">
        <v>2400</v>
      </c>
      <c r="K17" s="62" t="s">
        <v>1970</v>
      </c>
      <c r="L17" s="59"/>
      <c r="M17" s="59"/>
      <c r="N17" s="63"/>
      <c r="O17" s="63"/>
      <c r="P17" s="63"/>
      <c r="Q17" s="64"/>
    </row>
    <row r="18" spans="2:17" s="65" customFormat="1" ht="15" customHeight="1" x14ac:dyDescent="0.2">
      <c r="B18" s="58" t="s">
        <v>51</v>
      </c>
      <c r="C18" s="59" t="s">
        <v>1971</v>
      </c>
      <c r="D18" s="60" t="s">
        <v>1972</v>
      </c>
      <c r="E18" s="13">
        <v>42576</v>
      </c>
      <c r="F18" s="14">
        <f t="shared" si="0"/>
        <v>42996</v>
      </c>
      <c r="G18" s="12">
        <v>14</v>
      </c>
      <c r="H18" s="12">
        <v>30</v>
      </c>
      <c r="I18" s="61">
        <f t="shared" si="1"/>
        <v>257.85714285714283</v>
      </c>
      <c r="J18" s="61">
        <v>3610</v>
      </c>
      <c r="K18" s="62" t="s">
        <v>1973</v>
      </c>
      <c r="L18" s="59"/>
      <c r="M18" s="59"/>
      <c r="N18" s="63"/>
      <c r="O18" s="63"/>
      <c r="P18" s="63"/>
      <c r="Q18" s="64"/>
    </row>
    <row r="19" spans="2:17" s="65" customFormat="1" ht="15" customHeight="1" x14ac:dyDescent="0.2">
      <c r="B19" s="58" t="s">
        <v>373</v>
      </c>
      <c r="C19" s="59" t="s">
        <v>1974</v>
      </c>
      <c r="D19" s="60" t="s">
        <v>1975</v>
      </c>
      <c r="E19" s="13">
        <v>42577</v>
      </c>
      <c r="F19" s="14">
        <f t="shared" si="0"/>
        <v>42584</v>
      </c>
      <c r="G19" s="12">
        <v>1</v>
      </c>
      <c r="H19" s="12">
        <v>7</v>
      </c>
      <c r="I19" s="61">
        <f t="shared" si="1"/>
        <v>851</v>
      </c>
      <c r="J19" s="61">
        <v>851</v>
      </c>
      <c r="K19" s="62" t="s">
        <v>1976</v>
      </c>
      <c r="L19" s="59"/>
      <c r="M19" s="59"/>
      <c r="N19" s="63"/>
      <c r="O19" s="63"/>
      <c r="P19" s="63"/>
      <c r="Q19" s="64"/>
    </row>
    <row r="20" spans="2:17" s="65" customFormat="1" ht="15" customHeight="1" x14ac:dyDescent="0.2">
      <c r="B20" s="58" t="s">
        <v>1134</v>
      </c>
      <c r="C20" s="59" t="s">
        <v>1977</v>
      </c>
      <c r="D20" s="60" t="s">
        <v>1978</v>
      </c>
      <c r="E20" s="13">
        <v>42580</v>
      </c>
      <c r="F20" s="14">
        <f t="shared" si="0"/>
        <v>42730</v>
      </c>
      <c r="G20" s="12">
        <v>5</v>
      </c>
      <c r="H20" s="12">
        <v>30</v>
      </c>
      <c r="I20" s="61">
        <f t="shared" si="1"/>
        <v>798.58600000000001</v>
      </c>
      <c r="J20" s="61">
        <v>3992.93</v>
      </c>
      <c r="K20" s="62" t="s">
        <v>1979</v>
      </c>
      <c r="L20" s="59"/>
      <c r="M20" s="59"/>
      <c r="N20" s="63"/>
      <c r="O20" s="63"/>
      <c r="P20" s="63"/>
      <c r="Q20" s="64"/>
    </row>
    <row r="21" spans="2:17" s="65" customFormat="1" ht="15" customHeight="1" x14ac:dyDescent="0.2">
      <c r="B21" s="58" t="s">
        <v>328</v>
      </c>
      <c r="C21" s="59" t="s">
        <v>1980</v>
      </c>
      <c r="D21" s="60" t="s">
        <v>1981</v>
      </c>
      <c r="E21" s="13">
        <v>42590</v>
      </c>
      <c r="F21" s="14">
        <f t="shared" si="0"/>
        <v>42982</v>
      </c>
      <c r="G21" s="12">
        <v>14</v>
      </c>
      <c r="H21" s="12">
        <v>28</v>
      </c>
      <c r="I21" s="61">
        <f t="shared" si="1"/>
        <v>107.08142857142857</v>
      </c>
      <c r="J21" s="61">
        <v>1499.14</v>
      </c>
      <c r="K21" s="62" t="s">
        <v>1982</v>
      </c>
      <c r="L21" s="59"/>
      <c r="M21" s="59"/>
      <c r="N21" s="63"/>
      <c r="O21" s="63"/>
      <c r="P21" s="63"/>
      <c r="Q21" s="64"/>
    </row>
    <row r="22" spans="2:17" s="65" customFormat="1" ht="15" customHeight="1" x14ac:dyDescent="0.2">
      <c r="B22" s="58" t="s">
        <v>328</v>
      </c>
      <c r="C22" s="59" t="s">
        <v>1983</v>
      </c>
      <c r="D22" s="60" t="s">
        <v>1984</v>
      </c>
      <c r="E22" s="13">
        <v>42590</v>
      </c>
      <c r="F22" s="14">
        <f t="shared" si="0"/>
        <v>42982</v>
      </c>
      <c r="G22" s="12">
        <v>14</v>
      </c>
      <c r="H22" s="12">
        <v>28</v>
      </c>
      <c r="I22" s="61">
        <f t="shared" si="1"/>
        <v>107.08142857142857</v>
      </c>
      <c r="J22" s="61">
        <v>1499.14</v>
      </c>
      <c r="K22" s="62" t="s">
        <v>1982</v>
      </c>
      <c r="L22" s="59"/>
      <c r="M22" s="59"/>
      <c r="N22" s="63"/>
      <c r="O22" s="63"/>
      <c r="P22" s="63"/>
      <c r="Q22" s="64"/>
    </row>
    <row r="23" spans="2:17" s="65" customFormat="1" ht="15" customHeight="1" x14ac:dyDescent="0.2">
      <c r="B23" s="58" t="s">
        <v>328</v>
      </c>
      <c r="C23" s="59" t="s">
        <v>1985</v>
      </c>
      <c r="D23" s="60" t="s">
        <v>1986</v>
      </c>
      <c r="E23" s="13">
        <v>42590</v>
      </c>
      <c r="F23" s="14">
        <f t="shared" si="0"/>
        <v>42982</v>
      </c>
      <c r="G23" s="12">
        <v>14</v>
      </c>
      <c r="H23" s="12">
        <v>28</v>
      </c>
      <c r="I23" s="61">
        <f t="shared" si="1"/>
        <v>107.08142857142857</v>
      </c>
      <c r="J23" s="61">
        <v>1499.14</v>
      </c>
      <c r="K23" s="62" t="s">
        <v>1932</v>
      </c>
      <c r="L23" s="59"/>
      <c r="M23" s="59"/>
      <c r="N23" s="63"/>
      <c r="O23" s="63"/>
      <c r="P23" s="63"/>
      <c r="Q23" s="64"/>
    </row>
    <row r="24" spans="2:17" s="65" customFormat="1" ht="15" customHeight="1" x14ac:dyDescent="0.2">
      <c r="B24" s="58" t="s">
        <v>328</v>
      </c>
      <c r="C24" s="59" t="s">
        <v>1987</v>
      </c>
      <c r="D24" s="60" t="s">
        <v>1988</v>
      </c>
      <c r="E24" s="13">
        <v>42592</v>
      </c>
      <c r="F24" s="14">
        <f t="shared" si="0"/>
        <v>42984</v>
      </c>
      <c r="G24" s="12">
        <v>14</v>
      </c>
      <c r="H24" s="12">
        <v>28</v>
      </c>
      <c r="I24" s="61">
        <f t="shared" si="1"/>
        <v>107.08142857142857</v>
      </c>
      <c r="J24" s="61">
        <v>1499.14</v>
      </c>
      <c r="K24" s="62" t="s">
        <v>1989</v>
      </c>
      <c r="L24" s="59"/>
      <c r="M24" s="59"/>
      <c r="N24" s="63"/>
      <c r="O24" s="63"/>
      <c r="P24" s="63"/>
      <c r="Q24" s="64"/>
    </row>
    <row r="25" spans="2:17" s="65" customFormat="1" ht="15" customHeight="1" x14ac:dyDescent="0.2">
      <c r="B25" s="58" t="s">
        <v>328</v>
      </c>
      <c r="C25" s="59" t="s">
        <v>1990</v>
      </c>
      <c r="D25" s="60" t="s">
        <v>1991</v>
      </c>
      <c r="E25" s="13">
        <v>42593</v>
      </c>
      <c r="F25" s="14">
        <f t="shared" si="0"/>
        <v>42901</v>
      </c>
      <c r="G25" s="12">
        <v>11</v>
      </c>
      <c r="H25" s="12">
        <v>28</v>
      </c>
      <c r="I25" s="61">
        <f t="shared" si="1"/>
        <v>136.28545454545454</v>
      </c>
      <c r="J25" s="61">
        <v>1499.14</v>
      </c>
      <c r="K25" s="62" t="s">
        <v>1992</v>
      </c>
      <c r="L25" s="59"/>
      <c r="M25" s="59"/>
      <c r="N25" s="63"/>
      <c r="O25" s="63"/>
      <c r="P25" s="63"/>
      <c r="Q25" s="64"/>
    </row>
    <row r="26" spans="2:17" s="65" customFormat="1" ht="15" customHeight="1" x14ac:dyDescent="0.2">
      <c r="B26" s="58" t="s">
        <v>328</v>
      </c>
      <c r="C26" s="59" t="s">
        <v>1993</v>
      </c>
      <c r="D26" s="60" t="s">
        <v>1994</v>
      </c>
      <c r="E26" s="13">
        <v>42593</v>
      </c>
      <c r="F26" s="14">
        <f t="shared" si="0"/>
        <v>42901</v>
      </c>
      <c r="G26" s="12">
        <v>11</v>
      </c>
      <c r="H26" s="12">
        <v>28</v>
      </c>
      <c r="I26" s="61">
        <f t="shared" si="1"/>
        <v>136.28545454545454</v>
      </c>
      <c r="J26" s="61">
        <v>1499.14</v>
      </c>
      <c r="K26" s="62" t="s">
        <v>1992</v>
      </c>
      <c r="L26" s="59"/>
      <c r="M26" s="59"/>
      <c r="N26" s="63"/>
      <c r="O26" s="63"/>
      <c r="P26" s="63"/>
      <c r="Q26" s="64"/>
    </row>
    <row r="27" spans="2:17" s="65" customFormat="1" ht="15" customHeight="1" x14ac:dyDescent="0.2">
      <c r="B27" s="58" t="s">
        <v>51</v>
      </c>
      <c r="C27" s="59" t="s">
        <v>1995</v>
      </c>
      <c r="D27" s="60" t="s">
        <v>1996</v>
      </c>
      <c r="E27" s="13">
        <v>42586</v>
      </c>
      <c r="F27" s="14">
        <f t="shared" si="0"/>
        <v>43006</v>
      </c>
      <c r="G27" s="12">
        <v>14</v>
      </c>
      <c r="H27" s="12">
        <v>30</v>
      </c>
      <c r="I27" s="61">
        <f t="shared" si="1"/>
        <v>258.57142857142856</v>
      </c>
      <c r="J27" s="61">
        <v>3620</v>
      </c>
      <c r="K27" s="62" t="s">
        <v>1997</v>
      </c>
      <c r="L27" s="59"/>
      <c r="M27" s="59"/>
      <c r="N27" s="63"/>
      <c r="O27" s="63"/>
      <c r="P27" s="63"/>
      <c r="Q27" s="64"/>
    </row>
    <row r="28" spans="2:17" s="65" customFormat="1" ht="15" customHeight="1" x14ac:dyDescent="0.2">
      <c r="B28" s="58" t="s">
        <v>1134</v>
      </c>
      <c r="C28" s="59" t="s">
        <v>1998</v>
      </c>
      <c r="D28" s="60" t="s">
        <v>1999</v>
      </c>
      <c r="E28" s="13">
        <v>42586</v>
      </c>
      <c r="F28" s="14">
        <f t="shared" ref="F28:F36" si="2">IF(E28&lt;&gt;"",E28+(G28*H28),"")</f>
        <v>42736</v>
      </c>
      <c r="G28" s="12">
        <v>5</v>
      </c>
      <c r="H28" s="12">
        <v>30</v>
      </c>
      <c r="I28" s="61">
        <f t="shared" si="1"/>
        <v>750</v>
      </c>
      <c r="J28" s="61">
        <v>3750</v>
      </c>
      <c r="K28" s="62" t="s">
        <v>1979</v>
      </c>
      <c r="L28" s="59"/>
      <c r="M28" s="59"/>
      <c r="N28" s="63"/>
      <c r="O28" s="63"/>
      <c r="P28" s="63"/>
      <c r="Q28" s="64"/>
    </row>
    <row r="29" spans="2:17" s="65" customFormat="1" ht="15" customHeight="1" x14ac:dyDescent="0.2">
      <c r="B29" s="58" t="s">
        <v>106</v>
      </c>
      <c r="C29" s="59" t="s">
        <v>2000</v>
      </c>
      <c r="D29" s="60" t="s">
        <v>2001</v>
      </c>
      <c r="E29" s="13">
        <v>42588</v>
      </c>
      <c r="F29" s="14">
        <f t="shared" si="2"/>
        <v>42888</v>
      </c>
      <c r="G29" s="12">
        <v>10</v>
      </c>
      <c r="H29" s="12">
        <v>30</v>
      </c>
      <c r="I29" s="74">
        <f t="shared" ref="I29:I36" si="3">IF(G29&lt;&gt;"",(J29/G29),"")</f>
        <v>345</v>
      </c>
      <c r="J29" s="74">
        <v>3450</v>
      </c>
      <c r="K29" s="62" t="s">
        <v>2002</v>
      </c>
      <c r="L29" s="59"/>
      <c r="M29" s="59"/>
      <c r="N29" s="63"/>
      <c r="O29" s="63"/>
      <c r="P29" s="63"/>
      <c r="Q29" s="64"/>
    </row>
    <row r="30" spans="2:17" s="65" customFormat="1" ht="15" customHeight="1" x14ac:dyDescent="0.2">
      <c r="B30" s="58" t="s">
        <v>106</v>
      </c>
      <c r="C30" s="59" t="s">
        <v>2003</v>
      </c>
      <c r="D30" s="60" t="s">
        <v>2004</v>
      </c>
      <c r="E30" s="13">
        <v>42588</v>
      </c>
      <c r="F30" s="14">
        <f t="shared" si="2"/>
        <v>42768</v>
      </c>
      <c r="G30" s="12">
        <v>6</v>
      </c>
      <c r="H30" s="12">
        <v>30</v>
      </c>
      <c r="I30" s="74">
        <f t="shared" si="3"/>
        <v>575</v>
      </c>
      <c r="J30" s="74">
        <v>3450</v>
      </c>
      <c r="K30" s="62" t="s">
        <v>1963</v>
      </c>
      <c r="L30" s="59"/>
      <c r="M30" s="59"/>
      <c r="N30" s="63"/>
      <c r="O30" s="63"/>
      <c r="P30" s="63"/>
      <c r="Q30" s="64"/>
    </row>
    <row r="31" spans="2:17" s="65" customFormat="1" ht="15" customHeight="1" x14ac:dyDescent="0.2">
      <c r="B31" s="58" t="s">
        <v>106</v>
      </c>
      <c r="C31" s="59" t="s">
        <v>2005</v>
      </c>
      <c r="D31" s="60" t="s">
        <v>2006</v>
      </c>
      <c r="E31" s="13">
        <v>42588</v>
      </c>
      <c r="F31" s="14">
        <f t="shared" si="2"/>
        <v>42888</v>
      </c>
      <c r="G31" s="12">
        <v>10</v>
      </c>
      <c r="H31" s="12">
        <v>30</v>
      </c>
      <c r="I31" s="74">
        <f t="shared" si="3"/>
        <v>518.93799999999999</v>
      </c>
      <c r="J31" s="74">
        <v>5189.38</v>
      </c>
      <c r="K31" s="62" t="s">
        <v>2002</v>
      </c>
      <c r="L31" s="59"/>
      <c r="M31" s="59"/>
      <c r="N31" s="63"/>
      <c r="O31" s="63"/>
      <c r="P31" s="63"/>
      <c r="Q31" s="64"/>
    </row>
    <row r="32" spans="2:17" s="65" customFormat="1" ht="15" customHeight="1" x14ac:dyDescent="0.2">
      <c r="B32" s="58" t="s">
        <v>106</v>
      </c>
      <c r="C32" s="59" t="s">
        <v>2007</v>
      </c>
      <c r="D32" s="60" t="s">
        <v>2008</v>
      </c>
      <c r="E32" s="13">
        <v>42598</v>
      </c>
      <c r="F32" s="14">
        <f t="shared" si="2"/>
        <v>42898</v>
      </c>
      <c r="G32" s="12">
        <v>10</v>
      </c>
      <c r="H32" s="12">
        <v>30</v>
      </c>
      <c r="I32" s="74">
        <f t="shared" si="3"/>
        <v>416.43799999999999</v>
      </c>
      <c r="J32" s="74">
        <v>4164.38</v>
      </c>
      <c r="K32" s="62" t="s">
        <v>2002</v>
      </c>
      <c r="L32" s="59"/>
      <c r="M32" s="59"/>
      <c r="N32" s="63"/>
      <c r="O32" s="63"/>
      <c r="P32" s="63"/>
      <c r="Q32" s="64"/>
    </row>
    <row r="33" spans="2:17" s="65" customFormat="1" ht="15" customHeight="1" x14ac:dyDescent="0.2">
      <c r="B33" s="58" t="s">
        <v>106</v>
      </c>
      <c r="C33" s="59" t="s">
        <v>2009</v>
      </c>
      <c r="D33" s="60" t="s">
        <v>2010</v>
      </c>
      <c r="E33" s="13">
        <v>42598</v>
      </c>
      <c r="F33" s="14">
        <f t="shared" si="2"/>
        <v>42898</v>
      </c>
      <c r="G33" s="12">
        <v>10</v>
      </c>
      <c r="H33" s="12">
        <v>30</v>
      </c>
      <c r="I33" s="74">
        <f t="shared" si="3"/>
        <v>416.43799999999999</v>
      </c>
      <c r="J33" s="74">
        <v>4164.38</v>
      </c>
      <c r="K33" s="62" t="s">
        <v>2002</v>
      </c>
      <c r="L33" s="59"/>
      <c r="M33" s="59"/>
      <c r="N33" s="63"/>
      <c r="O33" s="63"/>
      <c r="P33" s="63"/>
      <c r="Q33" s="64"/>
    </row>
    <row r="34" spans="2:17" s="65" customFormat="1" ht="15" customHeight="1" x14ac:dyDescent="0.2">
      <c r="B34" s="58" t="s">
        <v>106</v>
      </c>
      <c r="C34" s="59" t="s">
        <v>2011</v>
      </c>
      <c r="D34" s="60" t="s">
        <v>2012</v>
      </c>
      <c r="E34" s="13">
        <v>42598</v>
      </c>
      <c r="F34" s="14">
        <f t="shared" si="2"/>
        <v>42778</v>
      </c>
      <c r="G34" s="12">
        <v>6</v>
      </c>
      <c r="H34" s="12">
        <v>30</v>
      </c>
      <c r="I34" s="74">
        <f t="shared" si="3"/>
        <v>575</v>
      </c>
      <c r="J34" s="74">
        <v>3450</v>
      </c>
      <c r="K34" s="62" t="s">
        <v>2013</v>
      </c>
      <c r="L34" s="59"/>
      <c r="M34" s="59"/>
      <c r="N34" s="63"/>
      <c r="O34" s="63"/>
      <c r="P34" s="63"/>
      <c r="Q34" s="64"/>
    </row>
    <row r="35" spans="2:17" s="65" customFormat="1" ht="15" customHeight="1" x14ac:dyDescent="0.2">
      <c r="B35" s="58" t="s">
        <v>106</v>
      </c>
      <c r="C35" s="59" t="s">
        <v>2014</v>
      </c>
      <c r="D35" s="60" t="s">
        <v>2015</v>
      </c>
      <c r="E35" s="13">
        <v>42598</v>
      </c>
      <c r="F35" s="14">
        <f t="shared" si="2"/>
        <v>42778</v>
      </c>
      <c r="G35" s="12">
        <v>6</v>
      </c>
      <c r="H35" s="12">
        <v>30</v>
      </c>
      <c r="I35" s="74">
        <f t="shared" si="3"/>
        <v>575</v>
      </c>
      <c r="J35" s="74">
        <v>3450</v>
      </c>
      <c r="K35" s="62" t="s">
        <v>1963</v>
      </c>
      <c r="L35" s="59"/>
      <c r="M35" s="59"/>
      <c r="N35" s="63"/>
      <c r="O35" s="63"/>
      <c r="P35" s="63"/>
      <c r="Q35" s="64"/>
    </row>
    <row r="36" spans="2:17" s="65" customFormat="1" ht="15" customHeight="1" x14ac:dyDescent="0.2">
      <c r="B36" s="59" t="s">
        <v>1134</v>
      </c>
      <c r="C36" s="59" t="s">
        <v>2016</v>
      </c>
      <c r="D36" s="60" t="s">
        <v>2017</v>
      </c>
      <c r="E36" s="13">
        <v>42604</v>
      </c>
      <c r="F36" s="14">
        <f t="shared" si="2"/>
        <v>42784</v>
      </c>
      <c r="G36" s="12">
        <v>6</v>
      </c>
      <c r="H36" s="12">
        <v>30</v>
      </c>
      <c r="I36" s="74">
        <f t="shared" si="3"/>
        <v>750</v>
      </c>
      <c r="J36" s="74">
        <v>4500</v>
      </c>
      <c r="K36" s="62" t="s">
        <v>1979</v>
      </c>
      <c r="L36" s="59"/>
      <c r="M36" s="59"/>
      <c r="N36" s="63"/>
      <c r="O36" s="63"/>
      <c r="P36" s="63"/>
      <c r="Q36" s="64"/>
    </row>
    <row r="37" spans="2:17" s="65" customFormat="1" ht="15" customHeight="1" x14ac:dyDescent="0.2">
      <c r="B37" s="58" t="s">
        <v>106</v>
      </c>
      <c r="C37" s="59" t="s">
        <v>2018</v>
      </c>
      <c r="D37" s="60" t="s">
        <v>2019</v>
      </c>
      <c r="E37" s="13">
        <v>42606</v>
      </c>
      <c r="F37" s="14">
        <f t="shared" ref="F37:F51" si="4">IF(E37&lt;&gt;"",E37+(G37*H37),"")</f>
        <v>42906</v>
      </c>
      <c r="G37" s="12">
        <v>10</v>
      </c>
      <c r="H37" s="12">
        <v>30</v>
      </c>
      <c r="I37" s="74">
        <f t="shared" ref="I37:I48" si="5">IF(G37&lt;&gt;"",(J37/G37),"")</f>
        <v>462.87600000000003</v>
      </c>
      <c r="J37" s="74">
        <v>4628.76</v>
      </c>
      <c r="K37" s="62" t="s">
        <v>2002</v>
      </c>
      <c r="L37" s="59"/>
      <c r="M37" s="59"/>
      <c r="N37" s="63"/>
      <c r="O37" s="63"/>
      <c r="P37" s="63"/>
      <c r="Q37" s="64"/>
    </row>
    <row r="38" spans="2:17" s="65" customFormat="1" ht="15" customHeight="1" x14ac:dyDescent="0.2">
      <c r="B38" s="58" t="s">
        <v>106</v>
      </c>
      <c r="C38" s="59" t="s">
        <v>2020</v>
      </c>
      <c r="D38" s="60" t="s">
        <v>2021</v>
      </c>
      <c r="E38" s="13">
        <v>42606</v>
      </c>
      <c r="F38" s="14">
        <f t="shared" si="4"/>
        <v>42846</v>
      </c>
      <c r="G38" s="12">
        <v>8</v>
      </c>
      <c r="H38" s="12">
        <v>30</v>
      </c>
      <c r="I38" s="74">
        <f t="shared" si="5"/>
        <v>578.59500000000003</v>
      </c>
      <c r="J38" s="74">
        <v>4628.76</v>
      </c>
      <c r="K38" s="62" t="s">
        <v>2022</v>
      </c>
      <c r="L38" s="59"/>
      <c r="M38" s="59"/>
      <c r="N38" s="63"/>
      <c r="O38" s="63"/>
      <c r="P38" s="63"/>
      <c r="Q38" s="64"/>
    </row>
    <row r="39" spans="2:17" s="65" customFormat="1" ht="15" customHeight="1" x14ac:dyDescent="0.2">
      <c r="B39" s="58" t="s">
        <v>106</v>
      </c>
      <c r="C39" s="59" t="s">
        <v>2023</v>
      </c>
      <c r="D39" s="60" t="s">
        <v>2024</v>
      </c>
      <c r="E39" s="13">
        <v>42606</v>
      </c>
      <c r="F39" s="14">
        <f t="shared" si="4"/>
        <v>42966</v>
      </c>
      <c r="G39" s="12">
        <v>12</v>
      </c>
      <c r="H39" s="12">
        <v>30</v>
      </c>
      <c r="I39" s="74">
        <f t="shared" si="5"/>
        <v>386.92833333333334</v>
      </c>
      <c r="J39" s="74">
        <v>4643.1400000000003</v>
      </c>
      <c r="K39" s="62" t="s">
        <v>2025</v>
      </c>
      <c r="L39" s="59"/>
      <c r="M39" s="59"/>
      <c r="N39" s="63"/>
      <c r="O39" s="63"/>
      <c r="P39" s="63"/>
      <c r="Q39" s="64"/>
    </row>
    <row r="40" spans="2:17" s="65" customFormat="1" ht="15" customHeight="1" x14ac:dyDescent="0.2">
      <c r="B40" s="58" t="s">
        <v>1134</v>
      </c>
      <c r="C40" s="59" t="s">
        <v>2026</v>
      </c>
      <c r="D40" s="60" t="s">
        <v>2027</v>
      </c>
      <c r="E40" s="13">
        <v>42620</v>
      </c>
      <c r="F40" s="14">
        <f t="shared" si="4"/>
        <v>42680</v>
      </c>
      <c r="G40" s="12">
        <v>2</v>
      </c>
      <c r="H40" s="12">
        <v>30</v>
      </c>
      <c r="I40" s="74">
        <f t="shared" si="5"/>
        <v>750</v>
      </c>
      <c r="J40" s="74">
        <v>1500</v>
      </c>
      <c r="K40" s="62" t="s">
        <v>1979</v>
      </c>
      <c r="L40" s="59"/>
      <c r="M40" s="59"/>
      <c r="N40" s="63"/>
      <c r="O40" s="63"/>
      <c r="P40" s="63"/>
      <c r="Q40" s="64"/>
    </row>
    <row r="41" spans="2:17" s="65" customFormat="1" ht="15" customHeight="1" x14ac:dyDescent="0.2">
      <c r="B41" s="59" t="s">
        <v>122</v>
      </c>
      <c r="C41" s="59" t="s">
        <v>2028</v>
      </c>
      <c r="D41" s="60" t="s">
        <v>2029</v>
      </c>
      <c r="E41" s="13">
        <v>42613</v>
      </c>
      <c r="F41" s="14">
        <f t="shared" si="4"/>
        <v>42973</v>
      </c>
      <c r="G41" s="12">
        <v>12</v>
      </c>
      <c r="H41" s="12">
        <v>30</v>
      </c>
      <c r="I41" s="74">
        <f t="shared" si="5"/>
        <v>243.75</v>
      </c>
      <c r="J41" s="74">
        <v>2925</v>
      </c>
      <c r="K41" s="62" t="s">
        <v>1997</v>
      </c>
      <c r="L41" s="59"/>
      <c r="M41" s="59"/>
      <c r="N41" s="63"/>
      <c r="O41" s="63"/>
      <c r="P41" s="63"/>
      <c r="Q41" s="64"/>
    </row>
    <row r="42" spans="2:17" s="65" customFormat="1" ht="15" customHeight="1" x14ac:dyDescent="0.2">
      <c r="B42" s="59" t="s">
        <v>122</v>
      </c>
      <c r="C42" s="59" t="s">
        <v>2030</v>
      </c>
      <c r="D42" s="60" t="s">
        <v>2031</v>
      </c>
      <c r="E42" s="13">
        <v>42613</v>
      </c>
      <c r="F42" s="14">
        <f t="shared" si="4"/>
        <v>42973</v>
      </c>
      <c r="G42" s="12">
        <v>12</v>
      </c>
      <c r="H42" s="12">
        <v>30</v>
      </c>
      <c r="I42" s="74">
        <f t="shared" si="5"/>
        <v>216.66666666666666</v>
      </c>
      <c r="J42" s="74">
        <v>2600</v>
      </c>
      <c r="K42" s="62" t="s">
        <v>2032</v>
      </c>
      <c r="L42" s="59"/>
      <c r="M42" s="59"/>
      <c r="N42" s="63"/>
      <c r="O42" s="63"/>
      <c r="P42" s="63"/>
      <c r="Q42" s="64"/>
    </row>
    <row r="43" spans="2:17" s="65" customFormat="1" ht="15" customHeight="1" x14ac:dyDescent="0.2">
      <c r="B43" s="59" t="s">
        <v>490</v>
      </c>
      <c r="C43" s="59" t="s">
        <v>2033</v>
      </c>
      <c r="D43" s="60" t="s">
        <v>2034</v>
      </c>
      <c r="E43" s="13">
        <v>42614</v>
      </c>
      <c r="F43" s="14">
        <f t="shared" si="4"/>
        <v>42782</v>
      </c>
      <c r="G43" s="12">
        <v>6</v>
      </c>
      <c r="H43" s="12">
        <v>28</v>
      </c>
      <c r="I43" s="74">
        <f t="shared" si="5"/>
        <v>174.83</v>
      </c>
      <c r="J43" s="74">
        <v>1048.98</v>
      </c>
      <c r="K43" s="62" t="s">
        <v>2035</v>
      </c>
      <c r="L43" s="59"/>
      <c r="M43" s="59"/>
      <c r="N43" s="63"/>
      <c r="O43" s="63"/>
      <c r="P43" s="63"/>
      <c r="Q43" s="64"/>
    </row>
    <row r="44" spans="2:17" s="65" customFormat="1" ht="15" customHeight="1" x14ac:dyDescent="0.2">
      <c r="B44" s="59" t="s">
        <v>2036</v>
      </c>
      <c r="C44" s="59" t="s">
        <v>2037</v>
      </c>
      <c r="D44" s="60" t="s">
        <v>2038</v>
      </c>
      <c r="E44" s="13">
        <v>42614</v>
      </c>
      <c r="F44" s="14">
        <f t="shared" si="4"/>
        <v>42950</v>
      </c>
      <c r="G44" s="12">
        <v>12</v>
      </c>
      <c r="H44" s="12">
        <v>28</v>
      </c>
      <c r="I44" s="74">
        <f t="shared" si="5"/>
        <v>107.38666666666667</v>
      </c>
      <c r="J44" s="74">
        <v>1288.6400000000001</v>
      </c>
      <c r="K44" s="62" t="s">
        <v>1989</v>
      </c>
      <c r="L44" s="59"/>
      <c r="M44" s="59"/>
      <c r="N44" s="63"/>
      <c r="O44" s="63"/>
      <c r="P44" s="63"/>
      <c r="Q44" s="64"/>
    </row>
    <row r="45" spans="2:17" s="65" customFormat="1" ht="15" customHeight="1" x14ac:dyDescent="0.2">
      <c r="B45" s="59" t="s">
        <v>490</v>
      </c>
      <c r="C45" s="59" t="s">
        <v>2039</v>
      </c>
      <c r="D45" s="60" t="s">
        <v>2040</v>
      </c>
      <c r="E45" s="13">
        <v>42620</v>
      </c>
      <c r="F45" s="14">
        <f t="shared" si="4"/>
        <v>42788</v>
      </c>
      <c r="G45" s="12">
        <v>6</v>
      </c>
      <c r="H45" s="12">
        <v>28</v>
      </c>
      <c r="I45" s="74">
        <f t="shared" si="5"/>
        <v>174.83</v>
      </c>
      <c r="J45" s="74">
        <v>1048.98</v>
      </c>
      <c r="K45" s="62" t="s">
        <v>2035</v>
      </c>
      <c r="L45" s="59"/>
      <c r="M45" s="59"/>
      <c r="N45" s="63"/>
      <c r="O45" s="63"/>
      <c r="P45" s="63"/>
      <c r="Q45" s="64"/>
    </row>
    <row r="46" spans="2:17" s="65" customFormat="1" ht="15" customHeight="1" x14ac:dyDescent="0.2">
      <c r="B46" s="59" t="s">
        <v>490</v>
      </c>
      <c r="C46" s="59" t="s">
        <v>2041</v>
      </c>
      <c r="D46" s="60" t="s">
        <v>2042</v>
      </c>
      <c r="E46" s="13">
        <v>42620</v>
      </c>
      <c r="F46" s="14">
        <f t="shared" si="4"/>
        <v>42788</v>
      </c>
      <c r="G46" s="12">
        <v>6</v>
      </c>
      <c r="H46" s="12">
        <v>28</v>
      </c>
      <c r="I46" s="74">
        <f t="shared" si="5"/>
        <v>174.83</v>
      </c>
      <c r="J46" s="74">
        <v>1048.98</v>
      </c>
      <c r="K46" s="62" t="s">
        <v>2035</v>
      </c>
      <c r="L46" s="59"/>
      <c r="M46" s="59"/>
      <c r="N46" s="63"/>
      <c r="O46" s="63"/>
      <c r="P46" s="63"/>
      <c r="Q46" s="64"/>
    </row>
    <row r="47" spans="2:17" s="65" customFormat="1" ht="15" customHeight="1" x14ac:dyDescent="0.2">
      <c r="B47" s="59" t="s">
        <v>490</v>
      </c>
      <c r="C47" s="59" t="s">
        <v>2043</v>
      </c>
      <c r="D47" s="60" t="s">
        <v>2044</v>
      </c>
      <c r="E47" s="13">
        <v>42621</v>
      </c>
      <c r="F47" s="14">
        <f t="shared" si="4"/>
        <v>42789</v>
      </c>
      <c r="G47" s="12">
        <v>6</v>
      </c>
      <c r="H47" s="12">
        <v>28</v>
      </c>
      <c r="I47" s="74">
        <f t="shared" si="5"/>
        <v>174.83</v>
      </c>
      <c r="J47" s="74">
        <v>1048.98</v>
      </c>
      <c r="K47" s="62" t="s">
        <v>2035</v>
      </c>
      <c r="L47" s="59"/>
      <c r="M47" s="59"/>
      <c r="N47" s="63"/>
      <c r="O47" s="63"/>
      <c r="P47" s="63"/>
      <c r="Q47" s="64"/>
    </row>
    <row r="48" spans="2:17" s="65" customFormat="1" ht="15" customHeight="1" x14ac:dyDescent="0.2">
      <c r="B48" s="59" t="s">
        <v>490</v>
      </c>
      <c r="C48" s="59" t="s">
        <v>2045</v>
      </c>
      <c r="D48" s="60" t="s">
        <v>2046</v>
      </c>
      <c r="E48" s="13">
        <v>42620</v>
      </c>
      <c r="F48" s="14">
        <f t="shared" si="4"/>
        <v>42788</v>
      </c>
      <c r="G48" s="12">
        <v>6</v>
      </c>
      <c r="H48" s="12">
        <v>28</v>
      </c>
      <c r="I48" s="74">
        <f t="shared" si="5"/>
        <v>174.83</v>
      </c>
      <c r="J48" s="74">
        <v>1048.98</v>
      </c>
      <c r="K48" s="62" t="s">
        <v>2035</v>
      </c>
      <c r="L48" s="59"/>
      <c r="M48" s="59"/>
      <c r="N48" s="63"/>
      <c r="O48" s="63"/>
      <c r="P48" s="63"/>
      <c r="Q48" s="64"/>
    </row>
    <row r="49" spans="2:17" s="65" customFormat="1" ht="15" customHeight="1" x14ac:dyDescent="0.2">
      <c r="B49" s="59" t="s">
        <v>2047</v>
      </c>
      <c r="C49" s="59" t="s">
        <v>2048</v>
      </c>
      <c r="D49" s="60" t="s">
        <v>2049</v>
      </c>
      <c r="E49" s="13">
        <v>42625</v>
      </c>
      <c r="F49" s="14">
        <f t="shared" si="4"/>
        <v>42805</v>
      </c>
      <c r="G49" s="12">
        <v>6</v>
      </c>
      <c r="H49" s="12">
        <v>30</v>
      </c>
      <c r="I49" s="74">
        <f>IF(G49&lt;&gt;"",(J49/G49),"")</f>
        <v>450</v>
      </c>
      <c r="J49" s="74">
        <v>2700</v>
      </c>
      <c r="K49" s="62" t="s">
        <v>2013</v>
      </c>
      <c r="L49" s="59"/>
      <c r="M49" s="59"/>
      <c r="N49" s="63"/>
      <c r="O49" s="63"/>
      <c r="P49" s="63"/>
      <c r="Q49" s="64"/>
    </row>
    <row r="50" spans="2:17" s="65" customFormat="1" ht="15" customHeight="1" x14ac:dyDescent="0.2">
      <c r="B50" s="59" t="s">
        <v>2047</v>
      </c>
      <c r="C50" s="59" t="s">
        <v>2050</v>
      </c>
      <c r="D50" s="60" t="s">
        <v>2051</v>
      </c>
      <c r="E50" s="13">
        <v>42625</v>
      </c>
      <c r="F50" s="14">
        <f t="shared" si="4"/>
        <v>42805</v>
      </c>
      <c r="G50" s="12">
        <v>6</v>
      </c>
      <c r="H50" s="12">
        <v>30</v>
      </c>
      <c r="I50" s="74">
        <f>IF(G50&lt;&gt;"",(J50/G50),"")</f>
        <v>450</v>
      </c>
      <c r="J50" s="74">
        <v>2700</v>
      </c>
      <c r="K50" s="62" t="s">
        <v>2013</v>
      </c>
      <c r="L50" s="59"/>
      <c r="M50" s="59"/>
      <c r="N50" s="63"/>
      <c r="O50" s="63"/>
      <c r="P50" s="63"/>
      <c r="Q50" s="64"/>
    </row>
    <row r="51" spans="2:17" s="65" customFormat="1" ht="15" customHeight="1" x14ac:dyDescent="0.2">
      <c r="B51" s="58" t="s">
        <v>106</v>
      </c>
      <c r="C51" s="59" t="s">
        <v>2052</v>
      </c>
      <c r="D51" s="60" t="s">
        <v>2053</v>
      </c>
      <c r="E51" s="13">
        <v>42639</v>
      </c>
      <c r="F51" s="14">
        <f t="shared" si="4"/>
        <v>42969</v>
      </c>
      <c r="G51" s="12">
        <v>11</v>
      </c>
      <c r="H51" s="12">
        <v>30</v>
      </c>
      <c r="I51" s="74">
        <f>IF(G51&lt;&gt;"",(J51/G51),"")</f>
        <v>313.63636363636363</v>
      </c>
      <c r="J51" s="74">
        <v>3450</v>
      </c>
      <c r="K51" s="62" t="s">
        <v>2054</v>
      </c>
      <c r="L51" s="59"/>
      <c r="M51" s="59"/>
      <c r="N51" s="63"/>
      <c r="O51" s="63"/>
      <c r="P51" s="63"/>
      <c r="Q51" s="64"/>
    </row>
    <row r="52" spans="2:17" s="65" customFormat="1" ht="15" customHeight="1" x14ac:dyDescent="0.2">
      <c r="B52" s="58" t="s">
        <v>106</v>
      </c>
      <c r="C52" s="59" t="s">
        <v>2055</v>
      </c>
      <c r="D52" s="60" t="s">
        <v>2056</v>
      </c>
      <c r="E52" s="13">
        <v>42639</v>
      </c>
      <c r="F52" s="14">
        <f t="shared" ref="F52:F57" si="6">IF(E52&lt;&gt;"",E52+(G52*H52),"")</f>
        <v>42969</v>
      </c>
      <c r="G52" s="12">
        <v>11</v>
      </c>
      <c r="H52" s="12">
        <v>30</v>
      </c>
      <c r="I52" s="74">
        <f t="shared" ref="I52:I57" si="7">IF(G52&lt;&gt;"",(J52/G52),"")</f>
        <v>313.63636363636363</v>
      </c>
      <c r="J52" s="74">
        <v>3450</v>
      </c>
      <c r="K52" s="62" t="s">
        <v>2025</v>
      </c>
      <c r="L52" s="59"/>
      <c r="M52" s="59"/>
      <c r="N52" s="63"/>
      <c r="O52" s="63"/>
      <c r="P52" s="63"/>
      <c r="Q52" s="64"/>
    </row>
    <row r="53" spans="2:17" s="65" customFormat="1" ht="15" customHeight="1" x14ac:dyDescent="0.2">
      <c r="B53" s="59" t="s">
        <v>2047</v>
      </c>
      <c r="C53" s="59" t="s">
        <v>2057</v>
      </c>
      <c r="D53" s="60" t="s">
        <v>2058</v>
      </c>
      <c r="E53" s="13">
        <v>42639</v>
      </c>
      <c r="F53" s="14">
        <f t="shared" si="6"/>
        <v>42969</v>
      </c>
      <c r="G53" s="12">
        <v>11</v>
      </c>
      <c r="H53" s="12">
        <v>30</v>
      </c>
      <c r="I53" s="74">
        <f t="shared" si="7"/>
        <v>245.45454545454547</v>
      </c>
      <c r="J53" s="74">
        <v>2700</v>
      </c>
      <c r="K53" s="62" t="s">
        <v>2025</v>
      </c>
      <c r="L53" s="59"/>
      <c r="M53" s="59"/>
      <c r="N53" s="63"/>
      <c r="O53" s="63"/>
      <c r="P53" s="63"/>
      <c r="Q53" s="64"/>
    </row>
    <row r="54" spans="2:17" s="65" customFormat="1" ht="15" customHeight="1" x14ac:dyDescent="0.2">
      <c r="B54" s="59" t="s">
        <v>2047</v>
      </c>
      <c r="C54" s="59" t="s">
        <v>2059</v>
      </c>
      <c r="D54" s="60" t="s">
        <v>2060</v>
      </c>
      <c r="E54" s="13">
        <v>42639</v>
      </c>
      <c r="F54" s="14">
        <f t="shared" si="6"/>
        <v>42819</v>
      </c>
      <c r="G54" s="12">
        <v>6</v>
      </c>
      <c r="H54" s="12">
        <v>30</v>
      </c>
      <c r="I54" s="74">
        <f t="shared" si="7"/>
        <v>450</v>
      </c>
      <c r="J54" s="74">
        <v>2700</v>
      </c>
      <c r="K54" s="62" t="s">
        <v>2013</v>
      </c>
      <c r="L54" s="59"/>
      <c r="M54" s="59"/>
      <c r="N54" s="63"/>
      <c r="O54" s="63"/>
      <c r="P54" s="63"/>
      <c r="Q54" s="64"/>
    </row>
    <row r="55" spans="2:17" s="65" customFormat="1" ht="15" customHeight="1" x14ac:dyDescent="0.2">
      <c r="B55" s="59" t="s">
        <v>2047</v>
      </c>
      <c r="C55" s="59" t="s">
        <v>2061</v>
      </c>
      <c r="D55" s="60" t="s">
        <v>2062</v>
      </c>
      <c r="E55" s="13">
        <v>42639</v>
      </c>
      <c r="F55" s="14">
        <f t="shared" si="6"/>
        <v>42819</v>
      </c>
      <c r="G55" s="12">
        <v>6</v>
      </c>
      <c r="H55" s="12">
        <v>30</v>
      </c>
      <c r="I55" s="74">
        <f t="shared" si="7"/>
        <v>450</v>
      </c>
      <c r="J55" s="74">
        <v>2700</v>
      </c>
      <c r="K55" s="62" t="s">
        <v>2013</v>
      </c>
      <c r="L55" s="59"/>
      <c r="M55" s="59"/>
      <c r="N55" s="63"/>
      <c r="O55" s="63"/>
      <c r="P55" s="63"/>
      <c r="Q55" s="64"/>
    </row>
    <row r="56" spans="2:17" s="65" customFormat="1" ht="15" customHeight="1" x14ac:dyDescent="0.2">
      <c r="B56" s="59" t="s">
        <v>2047</v>
      </c>
      <c r="C56" s="59" t="s">
        <v>2063</v>
      </c>
      <c r="D56" s="60" t="s">
        <v>2064</v>
      </c>
      <c r="E56" s="13">
        <v>42639</v>
      </c>
      <c r="F56" s="14">
        <f t="shared" si="6"/>
        <v>42999</v>
      </c>
      <c r="G56" s="12">
        <v>12</v>
      </c>
      <c r="H56" s="12">
        <v>30</v>
      </c>
      <c r="I56" s="74">
        <f t="shared" si="7"/>
        <v>225</v>
      </c>
      <c r="J56" s="74">
        <v>2700</v>
      </c>
      <c r="K56" s="62" t="s">
        <v>1973</v>
      </c>
      <c r="L56" s="59"/>
      <c r="M56" s="59"/>
      <c r="N56" s="63"/>
      <c r="O56" s="63"/>
      <c r="P56" s="63"/>
      <c r="Q56" s="64"/>
    </row>
    <row r="57" spans="2:17" s="65" customFormat="1" ht="15" customHeight="1" x14ac:dyDescent="0.2">
      <c r="B57" s="59" t="s">
        <v>2047</v>
      </c>
      <c r="C57" s="59" t="s">
        <v>2065</v>
      </c>
      <c r="D57" s="60" t="s">
        <v>2066</v>
      </c>
      <c r="E57" s="13">
        <v>42639</v>
      </c>
      <c r="F57" s="14">
        <f t="shared" si="6"/>
        <v>42819</v>
      </c>
      <c r="G57" s="12">
        <v>6</v>
      </c>
      <c r="H57" s="12">
        <v>30</v>
      </c>
      <c r="I57" s="74">
        <f t="shared" si="7"/>
        <v>450</v>
      </c>
      <c r="J57" s="61">
        <v>2700</v>
      </c>
      <c r="K57" s="62" t="s">
        <v>2013</v>
      </c>
      <c r="L57" s="59"/>
      <c r="M57" s="59"/>
      <c r="N57" s="63"/>
      <c r="O57" s="63"/>
      <c r="P57" s="63"/>
      <c r="Q57" s="64"/>
    </row>
    <row r="58" spans="2:17" s="65" customFormat="1" ht="15" customHeight="1" x14ac:dyDescent="0.2">
      <c r="B58" s="59" t="s">
        <v>122</v>
      </c>
      <c r="C58" s="59" t="s">
        <v>2067</v>
      </c>
      <c r="D58" s="60" t="s">
        <v>2068</v>
      </c>
      <c r="E58" s="13">
        <v>42639</v>
      </c>
      <c r="F58" s="14">
        <f t="shared" ref="F58:F70" si="8">IF(E58&lt;&gt;"",E58+(G58*H58),"")</f>
        <v>43059</v>
      </c>
      <c r="G58" s="12">
        <v>14</v>
      </c>
      <c r="H58" s="12">
        <v>30</v>
      </c>
      <c r="I58" s="74">
        <f>IF(G58&lt;&gt;"",(J58/G58),"")</f>
        <v>139.28571428571428</v>
      </c>
      <c r="J58" s="74">
        <v>1950</v>
      </c>
      <c r="K58" s="62" t="s">
        <v>2069</v>
      </c>
      <c r="L58" s="59"/>
      <c r="M58" s="59"/>
      <c r="N58" s="63"/>
      <c r="O58" s="63"/>
      <c r="P58" s="63"/>
      <c r="Q58" s="64"/>
    </row>
    <row r="59" spans="2:17" s="65" customFormat="1" ht="15" customHeight="1" x14ac:dyDescent="0.2">
      <c r="B59" s="59" t="s">
        <v>122</v>
      </c>
      <c r="C59" s="59" t="s">
        <v>2070</v>
      </c>
      <c r="D59" s="60" t="s">
        <v>2071</v>
      </c>
      <c r="E59" s="13">
        <v>42639</v>
      </c>
      <c r="F59" s="14">
        <f t="shared" si="8"/>
        <v>42999</v>
      </c>
      <c r="G59" s="12">
        <v>12</v>
      </c>
      <c r="H59" s="12">
        <v>30</v>
      </c>
      <c r="I59" s="74">
        <f>IF(G59&lt;&gt;"",(J59/G59),"")</f>
        <v>162.5</v>
      </c>
      <c r="J59" s="74">
        <v>1950</v>
      </c>
      <c r="K59" s="62" t="s">
        <v>1973</v>
      </c>
      <c r="L59" s="59"/>
      <c r="M59" s="59"/>
      <c r="N59" s="63"/>
      <c r="O59" s="63"/>
      <c r="P59" s="63"/>
      <c r="Q59" s="64"/>
    </row>
    <row r="60" spans="2:17" s="65" customFormat="1" ht="15" customHeight="1" x14ac:dyDescent="0.2">
      <c r="B60" s="59" t="s">
        <v>1654</v>
      </c>
      <c r="C60" s="59" t="s">
        <v>2072</v>
      </c>
      <c r="D60" s="60" t="s">
        <v>2073</v>
      </c>
      <c r="E60" s="13">
        <v>42667</v>
      </c>
      <c r="F60" s="14">
        <f t="shared" si="8"/>
        <v>42967</v>
      </c>
      <c r="G60" s="12">
        <v>10</v>
      </c>
      <c r="H60" s="12">
        <v>30</v>
      </c>
      <c r="I60" s="74">
        <f>IF(G60&lt;&gt;"",(J60/G60),"")</f>
        <v>156.65</v>
      </c>
      <c r="J60" s="74">
        <v>1566.5</v>
      </c>
      <c r="K60" s="62" t="s">
        <v>2054</v>
      </c>
      <c r="L60" s="59"/>
      <c r="M60" s="59"/>
      <c r="N60" s="63"/>
      <c r="O60" s="63"/>
      <c r="P60" s="63"/>
      <c r="Q60" s="64"/>
    </row>
    <row r="61" spans="2:17" s="65" customFormat="1" ht="15" customHeight="1" x14ac:dyDescent="0.2">
      <c r="B61" s="59" t="s">
        <v>2047</v>
      </c>
      <c r="C61" s="59" t="s">
        <v>2074</v>
      </c>
      <c r="D61" s="60" t="s">
        <v>2075</v>
      </c>
      <c r="E61" s="13">
        <v>42669</v>
      </c>
      <c r="F61" s="14">
        <f t="shared" si="8"/>
        <v>42789</v>
      </c>
      <c r="G61" s="12">
        <v>4</v>
      </c>
      <c r="H61" s="12">
        <v>30</v>
      </c>
      <c r="I61" s="74">
        <f t="shared" ref="I61:I66" si="9">IF(G61&lt;&gt;"",(J61/G61),"")</f>
        <v>450</v>
      </c>
      <c r="J61" s="74">
        <v>1800</v>
      </c>
      <c r="K61" s="62" t="s">
        <v>2076</v>
      </c>
      <c r="L61" s="59"/>
      <c r="M61" s="59"/>
      <c r="N61" s="63"/>
      <c r="O61" s="63"/>
      <c r="P61" s="63"/>
      <c r="Q61" s="64"/>
    </row>
    <row r="62" spans="2:17" s="65" customFormat="1" ht="15" customHeight="1" x14ac:dyDescent="0.2">
      <c r="B62" s="59" t="s">
        <v>2047</v>
      </c>
      <c r="C62" s="59" t="s">
        <v>2077</v>
      </c>
      <c r="D62" s="60" t="s">
        <v>2078</v>
      </c>
      <c r="E62" s="13">
        <v>42669</v>
      </c>
      <c r="F62" s="14">
        <f t="shared" si="8"/>
        <v>42789</v>
      </c>
      <c r="G62" s="12">
        <v>4</v>
      </c>
      <c r="H62" s="12">
        <v>30</v>
      </c>
      <c r="I62" s="74">
        <f t="shared" si="9"/>
        <v>450</v>
      </c>
      <c r="J62" s="74">
        <v>1800</v>
      </c>
      <c r="K62" s="62" t="s">
        <v>2076</v>
      </c>
      <c r="L62" s="59"/>
      <c r="M62" s="59"/>
      <c r="N62" s="63"/>
      <c r="O62" s="63"/>
      <c r="P62" s="63"/>
      <c r="Q62" s="64"/>
    </row>
    <row r="63" spans="2:17" s="65" customFormat="1" ht="15" customHeight="1" x14ac:dyDescent="0.2">
      <c r="B63" s="59" t="s">
        <v>2047</v>
      </c>
      <c r="C63" s="59" t="s">
        <v>2079</v>
      </c>
      <c r="D63" s="60" t="s">
        <v>2080</v>
      </c>
      <c r="E63" s="13">
        <v>42669</v>
      </c>
      <c r="F63" s="14">
        <f t="shared" si="8"/>
        <v>42789</v>
      </c>
      <c r="G63" s="12">
        <v>4</v>
      </c>
      <c r="H63" s="12">
        <v>30</v>
      </c>
      <c r="I63" s="74">
        <f t="shared" si="9"/>
        <v>450</v>
      </c>
      <c r="J63" s="74">
        <v>1800</v>
      </c>
      <c r="K63" s="62" t="s">
        <v>2076</v>
      </c>
      <c r="L63" s="59"/>
      <c r="M63" s="59"/>
      <c r="N63" s="63"/>
      <c r="O63" s="63"/>
      <c r="P63" s="63"/>
      <c r="Q63" s="64"/>
    </row>
    <row r="64" spans="2:17" s="65" customFormat="1" ht="15" customHeight="1" x14ac:dyDescent="0.2">
      <c r="B64" s="59" t="s">
        <v>2047</v>
      </c>
      <c r="C64" s="59" t="s">
        <v>2081</v>
      </c>
      <c r="D64" s="60" t="s">
        <v>2082</v>
      </c>
      <c r="E64" s="13">
        <v>42669</v>
      </c>
      <c r="F64" s="14">
        <f t="shared" si="8"/>
        <v>42789</v>
      </c>
      <c r="G64" s="12">
        <v>4</v>
      </c>
      <c r="H64" s="12">
        <v>30</v>
      </c>
      <c r="I64" s="74">
        <f t="shared" si="9"/>
        <v>450</v>
      </c>
      <c r="J64" s="74">
        <v>1800</v>
      </c>
      <c r="K64" s="62" t="s">
        <v>2076</v>
      </c>
      <c r="L64" s="59"/>
      <c r="M64" s="59"/>
      <c r="N64" s="63"/>
      <c r="O64" s="63"/>
      <c r="P64" s="63"/>
      <c r="Q64" s="64"/>
    </row>
    <row r="65" spans="1:17" s="65" customFormat="1" ht="15" customHeight="1" x14ac:dyDescent="0.2">
      <c r="B65" s="59" t="s">
        <v>2083</v>
      </c>
      <c r="C65" s="59" t="s">
        <v>2084</v>
      </c>
      <c r="D65" s="60" t="s">
        <v>2085</v>
      </c>
      <c r="E65" s="13">
        <v>42681</v>
      </c>
      <c r="F65" s="14">
        <f t="shared" si="8"/>
        <v>42688</v>
      </c>
      <c r="G65" s="12">
        <v>1</v>
      </c>
      <c r="H65" s="12">
        <v>7</v>
      </c>
      <c r="I65" s="74">
        <f t="shared" si="9"/>
        <v>2620.85</v>
      </c>
      <c r="J65" s="74">
        <v>2620.85</v>
      </c>
      <c r="K65" s="62" t="s">
        <v>2086</v>
      </c>
      <c r="L65" s="59"/>
      <c r="M65" s="59"/>
      <c r="N65" s="63"/>
      <c r="O65" s="63"/>
      <c r="P65" s="63"/>
      <c r="Q65" s="64"/>
    </row>
    <row r="66" spans="1:17" s="65" customFormat="1" ht="15" customHeight="1" x14ac:dyDescent="0.2">
      <c r="B66" s="59" t="s">
        <v>1104</v>
      </c>
      <c r="C66" s="59" t="s">
        <v>2087</v>
      </c>
      <c r="D66" s="60" t="s">
        <v>2088</v>
      </c>
      <c r="E66" s="13">
        <v>42688</v>
      </c>
      <c r="F66" s="14">
        <f t="shared" si="8"/>
        <v>42718</v>
      </c>
      <c r="G66" s="12">
        <v>1</v>
      </c>
      <c r="H66" s="12">
        <v>30</v>
      </c>
      <c r="I66" s="74">
        <f t="shared" si="9"/>
        <v>2050</v>
      </c>
      <c r="J66" s="74">
        <v>2050</v>
      </c>
      <c r="K66" s="62" t="s">
        <v>2089</v>
      </c>
      <c r="L66" s="59" t="s">
        <v>2090</v>
      </c>
      <c r="M66" s="59"/>
      <c r="N66" s="63"/>
      <c r="O66" s="63"/>
      <c r="P66" s="63"/>
      <c r="Q66" s="64"/>
    </row>
    <row r="67" spans="1:17" s="65" customFormat="1" ht="15" customHeight="1" x14ac:dyDescent="0.2">
      <c r="B67" s="59" t="s">
        <v>1104</v>
      </c>
      <c r="C67" s="59" t="s">
        <v>2091</v>
      </c>
      <c r="D67" s="60" t="s">
        <v>2092</v>
      </c>
      <c r="E67" s="13">
        <v>42688</v>
      </c>
      <c r="F67" s="14">
        <f t="shared" si="8"/>
        <v>42718</v>
      </c>
      <c r="G67" s="12">
        <v>1</v>
      </c>
      <c r="H67" s="12">
        <v>30</v>
      </c>
      <c r="I67" s="74">
        <f t="shared" ref="I67:I82" si="10">IF(G67&lt;&gt;"",(J67/G67),"")</f>
        <v>2050</v>
      </c>
      <c r="J67" s="74">
        <v>2050</v>
      </c>
      <c r="K67" s="62" t="s">
        <v>2089</v>
      </c>
      <c r="L67" s="59" t="s">
        <v>2093</v>
      </c>
      <c r="M67" s="59"/>
      <c r="N67" s="63"/>
      <c r="O67" s="63"/>
      <c r="P67" s="63"/>
      <c r="Q67" s="64"/>
    </row>
    <row r="68" spans="1:17" s="65" customFormat="1" ht="15" customHeight="1" x14ac:dyDescent="0.2">
      <c r="A68" s="149"/>
      <c r="B68" s="59" t="s">
        <v>2094</v>
      </c>
      <c r="C68" s="59" t="s">
        <v>2095</v>
      </c>
      <c r="D68" s="60" t="s">
        <v>2096</v>
      </c>
      <c r="E68" s="13">
        <v>42744</v>
      </c>
      <c r="F68" s="14">
        <f t="shared" si="8"/>
        <v>42954</v>
      </c>
      <c r="G68" s="12">
        <v>7</v>
      </c>
      <c r="H68" s="12">
        <v>30</v>
      </c>
      <c r="I68" s="74">
        <f t="shared" si="10"/>
        <v>593.03571428571433</v>
      </c>
      <c r="J68" s="74">
        <v>4151.25</v>
      </c>
      <c r="K68" s="62" t="s">
        <v>2054</v>
      </c>
      <c r="L68" s="59"/>
      <c r="M68" s="59"/>
      <c r="N68" s="63"/>
      <c r="O68" s="63"/>
      <c r="P68" s="63"/>
      <c r="Q68" s="64"/>
    </row>
    <row r="69" spans="1:17" s="65" customFormat="1" ht="15" customHeight="1" x14ac:dyDescent="0.2">
      <c r="A69" s="149"/>
      <c r="B69" s="59" t="s">
        <v>2094</v>
      </c>
      <c r="C69" s="59" t="s">
        <v>2097</v>
      </c>
      <c r="D69" s="60" t="s">
        <v>2098</v>
      </c>
      <c r="E69" s="13">
        <v>42744</v>
      </c>
      <c r="F69" s="14">
        <f t="shared" si="8"/>
        <v>42954</v>
      </c>
      <c r="G69" s="12">
        <v>7</v>
      </c>
      <c r="H69" s="12">
        <v>30</v>
      </c>
      <c r="I69" s="74">
        <f t="shared" si="10"/>
        <v>593.03571428571433</v>
      </c>
      <c r="J69" s="74">
        <v>4151.25</v>
      </c>
      <c r="K69" s="62" t="s">
        <v>2054</v>
      </c>
      <c r="L69" s="59"/>
      <c r="M69" s="59"/>
      <c r="N69" s="63"/>
      <c r="O69" s="63"/>
      <c r="P69" s="63"/>
      <c r="Q69" s="64"/>
    </row>
    <row r="70" spans="1:17" s="65" customFormat="1" ht="15" customHeight="1" x14ac:dyDescent="0.2">
      <c r="B70" s="59" t="s">
        <v>2099</v>
      </c>
      <c r="C70" s="59" t="s">
        <v>2100</v>
      </c>
      <c r="D70" s="60" t="s">
        <v>2101</v>
      </c>
      <c r="E70" s="13">
        <v>42754</v>
      </c>
      <c r="F70" s="14">
        <f t="shared" si="8"/>
        <v>42784</v>
      </c>
      <c r="G70" s="12">
        <v>1</v>
      </c>
      <c r="H70" s="12">
        <v>30</v>
      </c>
      <c r="I70" s="74">
        <f t="shared" si="10"/>
        <v>2870</v>
      </c>
      <c r="J70" s="74">
        <v>2870</v>
      </c>
      <c r="K70" s="62" t="s">
        <v>2102</v>
      </c>
      <c r="L70" s="59"/>
      <c r="M70" s="59"/>
      <c r="N70" s="63"/>
      <c r="O70" s="63"/>
      <c r="P70" s="63"/>
      <c r="Q70" s="64"/>
    </row>
    <row r="71" spans="1:17" s="65" customFormat="1" ht="15" customHeight="1" x14ac:dyDescent="0.2">
      <c r="B71" s="59" t="s">
        <v>38</v>
      </c>
      <c r="C71" s="59" t="s">
        <v>2103</v>
      </c>
      <c r="D71" s="60" t="s">
        <v>2104</v>
      </c>
      <c r="E71" s="13">
        <v>42758</v>
      </c>
      <c r="F71" s="14">
        <f t="shared" ref="F71:F76" si="11">IF(E71&lt;&gt;"",E71+(G71*H71),"")</f>
        <v>42998</v>
      </c>
      <c r="G71" s="12">
        <v>8</v>
      </c>
      <c r="H71" s="12">
        <v>30</v>
      </c>
      <c r="I71" s="74">
        <f t="shared" si="10"/>
        <v>345.9375</v>
      </c>
      <c r="J71" s="74">
        <v>2767.5</v>
      </c>
      <c r="K71" s="62" t="s">
        <v>1997</v>
      </c>
      <c r="L71" s="59"/>
      <c r="M71" s="59"/>
      <c r="N71" s="63"/>
      <c r="O71" s="63"/>
      <c r="P71" s="63"/>
      <c r="Q71" s="64"/>
    </row>
    <row r="72" spans="1:17" s="65" customFormat="1" ht="16.5" customHeight="1" x14ac:dyDescent="0.2">
      <c r="B72" s="59" t="s">
        <v>2105</v>
      </c>
      <c r="C72" s="59" t="s">
        <v>2106</v>
      </c>
      <c r="D72" s="60" t="s">
        <v>2107</v>
      </c>
      <c r="E72" s="13">
        <v>42773</v>
      </c>
      <c r="F72" s="14">
        <f t="shared" si="11"/>
        <v>42913</v>
      </c>
      <c r="G72" s="12">
        <v>5</v>
      </c>
      <c r="H72" s="12">
        <v>28</v>
      </c>
      <c r="I72" s="74">
        <f t="shared" si="10"/>
        <v>584.6</v>
      </c>
      <c r="J72" s="74">
        <v>2923</v>
      </c>
      <c r="K72" s="62" t="s">
        <v>2108</v>
      </c>
      <c r="L72" s="59"/>
      <c r="M72" s="59"/>
      <c r="N72" s="63"/>
      <c r="O72" s="63"/>
      <c r="P72" s="63"/>
      <c r="Q72" s="64"/>
    </row>
    <row r="73" spans="1:17" s="65" customFormat="1" ht="15" customHeight="1" x14ac:dyDescent="0.2">
      <c r="B73" s="59" t="s">
        <v>2109</v>
      </c>
      <c r="C73" s="59" t="s">
        <v>2110</v>
      </c>
      <c r="D73" s="60" t="s">
        <v>2111</v>
      </c>
      <c r="E73" s="13">
        <v>42773</v>
      </c>
      <c r="F73" s="14">
        <f t="shared" si="11"/>
        <v>42803</v>
      </c>
      <c r="G73" s="12">
        <v>1</v>
      </c>
      <c r="H73" s="12">
        <v>30</v>
      </c>
      <c r="I73" s="74">
        <f t="shared" si="10"/>
        <v>674</v>
      </c>
      <c r="J73" s="74">
        <v>674</v>
      </c>
      <c r="K73" s="62" t="s">
        <v>2112</v>
      </c>
      <c r="L73" s="59"/>
      <c r="M73" s="59"/>
      <c r="N73" s="63"/>
      <c r="O73" s="63"/>
      <c r="P73" s="63"/>
      <c r="Q73" s="64"/>
    </row>
    <row r="74" spans="1:17" s="65" customFormat="1" ht="15" customHeight="1" x14ac:dyDescent="0.2">
      <c r="B74" s="59" t="s">
        <v>2113</v>
      </c>
      <c r="C74" s="59"/>
      <c r="D74" s="60" t="s">
        <v>2114</v>
      </c>
      <c r="E74" s="13">
        <v>42797</v>
      </c>
      <c r="F74" s="14">
        <f t="shared" si="11"/>
        <v>42804</v>
      </c>
      <c r="G74" s="12">
        <v>1</v>
      </c>
      <c r="H74" s="12">
        <v>7</v>
      </c>
      <c r="I74" s="74">
        <f t="shared" si="10"/>
        <v>1197.32</v>
      </c>
      <c r="J74" s="74">
        <v>1197.32</v>
      </c>
      <c r="K74" s="62" t="s">
        <v>2115</v>
      </c>
      <c r="L74" s="59"/>
      <c r="M74" s="59"/>
      <c r="N74" s="63"/>
      <c r="O74" s="63"/>
      <c r="P74" s="63"/>
      <c r="Q74" s="64"/>
    </row>
    <row r="75" spans="1:17" s="65" customFormat="1" ht="15" customHeight="1" x14ac:dyDescent="0.2">
      <c r="B75" s="59" t="s">
        <v>106</v>
      </c>
      <c r="C75" s="59" t="s">
        <v>2116</v>
      </c>
      <c r="D75" s="60" t="s">
        <v>2117</v>
      </c>
      <c r="E75" s="13">
        <v>42794</v>
      </c>
      <c r="F75" s="14">
        <f t="shared" si="11"/>
        <v>42801</v>
      </c>
      <c r="G75" s="12">
        <v>1</v>
      </c>
      <c r="H75" s="12">
        <v>7</v>
      </c>
      <c r="I75" s="74">
        <f t="shared" si="10"/>
        <v>402.74</v>
      </c>
      <c r="J75" s="74">
        <v>402.74</v>
      </c>
      <c r="K75" s="62" t="s">
        <v>2118</v>
      </c>
      <c r="L75" s="59"/>
      <c r="M75" s="59"/>
      <c r="N75" s="63"/>
      <c r="O75" s="63"/>
      <c r="P75" s="63"/>
      <c r="Q75" s="64"/>
    </row>
    <row r="76" spans="1:17" s="65" customFormat="1" ht="15" customHeight="1" x14ac:dyDescent="0.2">
      <c r="B76" s="59" t="s">
        <v>2119</v>
      </c>
      <c r="C76" s="59" t="s">
        <v>2120</v>
      </c>
      <c r="D76" s="60" t="s">
        <v>2121</v>
      </c>
      <c r="E76" s="13">
        <v>42816</v>
      </c>
      <c r="F76" s="14">
        <f t="shared" si="11"/>
        <v>42996</v>
      </c>
      <c r="G76" s="12">
        <v>6</v>
      </c>
      <c r="H76" s="12">
        <v>30</v>
      </c>
      <c r="I76" s="74">
        <f t="shared" si="10"/>
        <v>224.9</v>
      </c>
      <c r="J76" s="74">
        <v>1349.4</v>
      </c>
      <c r="K76" s="265" t="s">
        <v>2122</v>
      </c>
      <c r="L76" s="59"/>
      <c r="M76" s="59"/>
      <c r="N76" s="63"/>
      <c r="O76" s="63"/>
      <c r="P76" s="63"/>
      <c r="Q76" s="64"/>
    </row>
    <row r="77" spans="1:17" s="65" customFormat="1" ht="15" customHeight="1" x14ac:dyDescent="0.2">
      <c r="B77" s="59" t="s">
        <v>2109</v>
      </c>
      <c r="C77" s="59" t="s">
        <v>2123</v>
      </c>
      <c r="D77" s="60" t="s">
        <v>2124</v>
      </c>
      <c r="E77" s="13">
        <v>42845</v>
      </c>
      <c r="F77" s="14">
        <f t="shared" ref="F77:F82" si="12">IF(E77&lt;&gt;"",E77+(G77*H77),"")</f>
        <v>43055</v>
      </c>
      <c r="G77" s="12">
        <v>7</v>
      </c>
      <c r="H77" s="12">
        <v>30</v>
      </c>
      <c r="I77" s="74">
        <f t="shared" si="10"/>
        <v>266.91428571428571</v>
      </c>
      <c r="J77" s="74">
        <v>1868.4</v>
      </c>
      <c r="K77" s="62" t="s">
        <v>2069</v>
      </c>
      <c r="L77" s="59"/>
      <c r="M77" s="59"/>
      <c r="N77" s="63"/>
      <c r="O77" s="63"/>
      <c r="P77" s="63"/>
      <c r="Q77" s="64"/>
    </row>
    <row r="78" spans="1:17" s="65" customFormat="1" ht="15" customHeight="1" x14ac:dyDescent="0.2">
      <c r="B78" s="59" t="s">
        <v>2109</v>
      </c>
      <c r="C78" s="59" t="s">
        <v>2125</v>
      </c>
      <c r="D78" s="60" t="s">
        <v>2126</v>
      </c>
      <c r="E78" s="13">
        <v>42863</v>
      </c>
      <c r="F78" s="14">
        <f t="shared" si="12"/>
        <v>42983</v>
      </c>
      <c r="G78" s="12">
        <v>4</v>
      </c>
      <c r="H78" s="12">
        <v>30</v>
      </c>
      <c r="I78" s="74">
        <f t="shared" si="10"/>
        <v>467.1</v>
      </c>
      <c r="J78" s="74">
        <v>1868.4</v>
      </c>
      <c r="K78" s="62" t="s">
        <v>2032</v>
      </c>
      <c r="L78" s="59"/>
      <c r="M78" s="59"/>
      <c r="N78" s="63"/>
      <c r="O78" s="63"/>
      <c r="P78" s="63"/>
      <c r="Q78" s="64"/>
    </row>
    <row r="79" spans="1:17" s="65" customFormat="1" ht="15" customHeight="1" x14ac:dyDescent="0.2">
      <c r="B79" s="59" t="s">
        <v>1954</v>
      </c>
      <c r="C79" s="59" t="s">
        <v>2127</v>
      </c>
      <c r="D79" s="60" t="s">
        <v>2128</v>
      </c>
      <c r="E79" s="13">
        <v>42961</v>
      </c>
      <c r="F79" s="14">
        <f t="shared" si="12"/>
        <v>43021</v>
      </c>
      <c r="G79" s="12">
        <v>2</v>
      </c>
      <c r="H79" s="12">
        <v>30</v>
      </c>
      <c r="I79" s="74">
        <f t="shared" si="10"/>
        <v>1557</v>
      </c>
      <c r="J79" s="74">
        <v>3114</v>
      </c>
      <c r="K79" s="62" t="s">
        <v>2129</v>
      </c>
      <c r="L79" s="59"/>
      <c r="M79" s="59"/>
      <c r="N79" s="63"/>
      <c r="O79" s="63"/>
      <c r="P79" s="63"/>
      <c r="Q79" s="64"/>
    </row>
    <row r="80" spans="1:17" s="65" customFormat="1" ht="17.25" customHeight="1" x14ac:dyDescent="0.2">
      <c r="B80" s="59" t="s">
        <v>166</v>
      </c>
      <c r="C80" s="59" t="s">
        <v>2130</v>
      </c>
      <c r="D80" s="60" t="s">
        <v>2131</v>
      </c>
      <c r="E80" s="13">
        <v>42957</v>
      </c>
      <c r="F80" s="14">
        <f t="shared" si="12"/>
        <v>43047</v>
      </c>
      <c r="G80" s="12">
        <v>3</v>
      </c>
      <c r="H80" s="12">
        <v>30</v>
      </c>
      <c r="I80" s="74">
        <f t="shared" si="10"/>
        <v>290.39333333333332</v>
      </c>
      <c r="J80" s="74">
        <v>871.18</v>
      </c>
      <c r="K80" s="62" t="s">
        <v>2069</v>
      </c>
      <c r="L80" s="59"/>
      <c r="M80" s="59"/>
      <c r="N80" s="63"/>
      <c r="O80" s="63"/>
      <c r="P80" s="63"/>
      <c r="Q80" s="64"/>
    </row>
    <row r="81" spans="2:17" s="65" customFormat="1" ht="15" customHeight="1" x14ac:dyDescent="0.2">
      <c r="B81" s="59" t="s">
        <v>166</v>
      </c>
      <c r="C81" s="59" t="s">
        <v>2132</v>
      </c>
      <c r="D81" s="60" t="s">
        <v>2133</v>
      </c>
      <c r="E81" s="13">
        <v>42957</v>
      </c>
      <c r="F81" s="14">
        <f t="shared" si="12"/>
        <v>43017</v>
      </c>
      <c r="G81" s="12">
        <v>2</v>
      </c>
      <c r="H81" s="12">
        <v>30</v>
      </c>
      <c r="I81" s="74">
        <f t="shared" si="10"/>
        <v>446.34</v>
      </c>
      <c r="J81" s="74">
        <v>892.68</v>
      </c>
      <c r="K81" s="265" t="s">
        <v>2122</v>
      </c>
      <c r="L81" s="59"/>
      <c r="M81" s="59"/>
      <c r="N81" s="63"/>
      <c r="O81" s="63"/>
      <c r="P81" s="63"/>
      <c r="Q81" s="64"/>
    </row>
    <row r="82" spans="2:17" s="65" customFormat="1" x14ac:dyDescent="0.2">
      <c r="B82" s="257" t="s">
        <v>122</v>
      </c>
      <c r="C82" s="258" t="s">
        <v>2067</v>
      </c>
      <c r="D82" s="259" t="s">
        <v>2134</v>
      </c>
      <c r="E82" s="260">
        <v>43028</v>
      </c>
      <c r="F82" s="261">
        <f t="shared" si="12"/>
        <v>43058</v>
      </c>
      <c r="G82" s="262">
        <v>1</v>
      </c>
      <c r="H82" s="262">
        <v>30</v>
      </c>
      <c r="I82" s="263">
        <f t="shared" si="10"/>
        <v>337</v>
      </c>
      <c r="J82" s="264">
        <v>337</v>
      </c>
      <c r="K82" s="265" t="s">
        <v>2122</v>
      </c>
      <c r="L82" s="258"/>
      <c r="M82" s="258"/>
      <c r="N82" s="266"/>
      <c r="O82" s="266"/>
      <c r="P82" s="266"/>
      <c r="Q82" s="267"/>
    </row>
    <row r="83" spans="2:17" ht="13.5" thickBot="1" x14ac:dyDescent="0.25">
      <c r="I83" s="36" t="s">
        <v>8</v>
      </c>
      <c r="J83" s="56">
        <f>SUM(J3:J82)</f>
        <v>218520.41000000003</v>
      </c>
    </row>
  </sheetData>
  <dataValidations count="1">
    <dataValidation type="list" allowBlank="1" showInputMessage="1" showErrorMessage="1" sqref="H3:H82" xr:uid="{00000000-0002-0000-2C00-000000000000}">
      <formula1>"1, 7, 28, 30"</formula1>
    </dataValidation>
  </dataValidations>
  <printOptions horizontalCentered="1"/>
  <pageMargins left="0.5" right="0.5" top="0.75" bottom="0.75" header="0.5" footer="0.5"/>
  <pageSetup scale="45" fitToHeight="0" orientation="landscape" horizontalDpi="1200" verticalDpi="1200" r:id="rId1"/>
  <headerFooter alignWithMargins="0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B2:Q31"/>
  <sheetViews>
    <sheetView workbookViewId="0">
      <selection activeCell="B61" sqref="B6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2135</v>
      </c>
      <c r="C3" s="59" t="s">
        <v>2136</v>
      </c>
      <c r="D3" s="60" t="s">
        <v>2137</v>
      </c>
      <c r="E3" s="13">
        <v>42940</v>
      </c>
      <c r="F3" s="14">
        <f t="shared" ref="F3:F30" si="0">IF(E3&lt;&gt;"",E3+(G3*H3),"")</f>
        <v>43000</v>
      </c>
      <c r="G3" s="12">
        <v>2</v>
      </c>
      <c r="H3" s="12">
        <v>30</v>
      </c>
      <c r="I3" s="61">
        <f t="shared" ref="I3:I30" si="1">IF(G3&lt;&gt;"",(J3/G3),"")</f>
        <v>223.17</v>
      </c>
      <c r="J3" s="61">
        <v>446.34</v>
      </c>
      <c r="K3" s="62" t="s">
        <v>1973</v>
      </c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51</v>
      </c>
      <c r="C4" s="59" t="s">
        <v>2138</v>
      </c>
      <c r="D4" s="60" t="s">
        <v>2139</v>
      </c>
      <c r="E4" s="13">
        <v>42940</v>
      </c>
      <c r="F4" s="14">
        <f>IF(E4&lt;&gt;"",E4+(G4*H4),"")</f>
        <v>43000</v>
      </c>
      <c r="G4" s="12">
        <v>2</v>
      </c>
      <c r="H4" s="12">
        <v>30</v>
      </c>
      <c r="I4" s="61">
        <f t="shared" si="1"/>
        <v>181.65</v>
      </c>
      <c r="J4" s="61">
        <v>363.3</v>
      </c>
      <c r="K4" s="62" t="s">
        <v>1973</v>
      </c>
      <c r="L4" s="59"/>
      <c r="M4" s="59"/>
      <c r="N4" s="63"/>
      <c r="O4" s="63"/>
      <c r="P4" s="63"/>
      <c r="Q4" s="64"/>
    </row>
    <row r="5" spans="2:17" s="65" customFormat="1" ht="15" customHeight="1" x14ac:dyDescent="0.2">
      <c r="B5" s="58" t="s">
        <v>462</v>
      </c>
      <c r="C5" s="59" t="s">
        <v>2140</v>
      </c>
      <c r="D5" s="60" t="s">
        <v>2141</v>
      </c>
      <c r="E5" s="13">
        <v>42941</v>
      </c>
      <c r="F5" s="14">
        <f t="shared" si="0"/>
        <v>43001</v>
      </c>
      <c r="G5" s="12">
        <v>2</v>
      </c>
      <c r="H5" s="12">
        <v>30</v>
      </c>
      <c r="I5" s="61">
        <f t="shared" si="1"/>
        <v>223.17</v>
      </c>
      <c r="J5" s="61">
        <v>446.34</v>
      </c>
      <c r="K5" s="62" t="s">
        <v>1973</v>
      </c>
      <c r="L5" s="59"/>
      <c r="M5" s="59"/>
      <c r="N5" s="63"/>
      <c r="O5" s="63"/>
      <c r="P5" s="63"/>
      <c r="Q5" s="64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1255.98</v>
      </c>
    </row>
  </sheetData>
  <dataValidations count="1">
    <dataValidation type="list" allowBlank="1" showInputMessage="1" showErrorMessage="1" sqref="H3:H30" xr:uid="{00000000-0002-0000-2D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0" tint="-0.249977111117893"/>
    <pageSetUpPr fitToPage="1"/>
  </sheetPr>
  <dimension ref="B2:Q31"/>
  <sheetViews>
    <sheetView workbookViewId="0">
      <selection activeCell="D25" sqref="D25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7.28515625" style="54" bestFit="1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38.285156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394</v>
      </c>
      <c r="C3" s="59" t="s">
        <v>2142</v>
      </c>
      <c r="D3" s="60" t="s">
        <v>2143</v>
      </c>
      <c r="E3" s="13">
        <v>42479</v>
      </c>
      <c r="F3" s="14">
        <f t="shared" ref="F3:F30" si="0">IF(E3&lt;&gt;"",E3+(G3*H3),"")</f>
        <v>42486</v>
      </c>
      <c r="G3" s="12">
        <v>1</v>
      </c>
      <c r="H3" s="12">
        <v>7</v>
      </c>
      <c r="I3" s="61">
        <f t="shared" ref="I3:I30" si="1">IF(G3&lt;&gt;"",(J3/G3),"")</f>
        <v>896.34</v>
      </c>
      <c r="J3" s="61">
        <v>896.34</v>
      </c>
      <c r="K3" s="62" t="s">
        <v>2144</v>
      </c>
      <c r="L3" s="59" t="s">
        <v>2145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2146</v>
      </c>
      <c r="C4" s="59" t="s">
        <v>2147</v>
      </c>
      <c r="D4" s="60" t="s">
        <v>2148</v>
      </c>
      <c r="E4" s="13">
        <v>42492</v>
      </c>
      <c r="F4" s="14">
        <f t="shared" si="0"/>
        <v>42632</v>
      </c>
      <c r="G4" s="12">
        <v>5</v>
      </c>
      <c r="H4" s="12">
        <v>28</v>
      </c>
      <c r="I4" s="61">
        <f t="shared" si="1"/>
        <v>410.68599999999998</v>
      </c>
      <c r="J4" s="61">
        <v>2053.4299999999998</v>
      </c>
      <c r="K4" s="62" t="s">
        <v>2149</v>
      </c>
      <c r="L4" s="59" t="s">
        <v>20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490</v>
      </c>
      <c r="C5" s="59" t="s">
        <v>2150</v>
      </c>
      <c r="D5" s="60" t="s">
        <v>2151</v>
      </c>
      <c r="E5" s="13">
        <v>42492</v>
      </c>
      <c r="F5" s="14">
        <f>IF(E5&lt;&gt;"",E5+(G5*H5),"")</f>
        <v>42632</v>
      </c>
      <c r="G5" s="12">
        <v>5</v>
      </c>
      <c r="H5" s="12">
        <v>28</v>
      </c>
      <c r="I5" s="61">
        <f t="shared" si="1"/>
        <v>189.78199999999998</v>
      </c>
      <c r="J5" s="61">
        <v>948.91</v>
      </c>
      <c r="K5" s="62" t="s">
        <v>2149</v>
      </c>
      <c r="L5" s="59" t="s">
        <v>20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490</v>
      </c>
      <c r="C6" s="59" t="s">
        <v>2152</v>
      </c>
      <c r="D6" s="60" t="s">
        <v>2153</v>
      </c>
      <c r="E6" s="13">
        <v>42492</v>
      </c>
      <c r="F6" s="14">
        <f>IF(E6&lt;&gt;"",E6+(G6*H6),"")</f>
        <v>42632</v>
      </c>
      <c r="G6" s="12">
        <v>5</v>
      </c>
      <c r="H6" s="12">
        <v>28</v>
      </c>
      <c r="I6" s="61">
        <f t="shared" si="1"/>
        <v>189.78199999999998</v>
      </c>
      <c r="J6" s="61">
        <v>948.91</v>
      </c>
      <c r="K6" s="62" t="s">
        <v>2154</v>
      </c>
      <c r="L6" s="59" t="s">
        <v>20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2155</v>
      </c>
      <c r="C7" s="59" t="s">
        <v>2156</v>
      </c>
      <c r="D7" s="60" t="s">
        <v>2157</v>
      </c>
      <c r="E7" s="13">
        <v>42502</v>
      </c>
      <c r="F7" s="14">
        <f t="shared" si="0"/>
        <v>42558</v>
      </c>
      <c r="G7" s="12">
        <v>2</v>
      </c>
      <c r="H7" s="12">
        <v>28</v>
      </c>
      <c r="I7" s="61">
        <f t="shared" si="1"/>
        <v>3176.9250000000002</v>
      </c>
      <c r="J7" s="61">
        <v>6353.85</v>
      </c>
      <c r="K7" s="62"/>
      <c r="L7" s="59" t="s">
        <v>43</v>
      </c>
      <c r="M7" s="59"/>
      <c r="N7" s="63"/>
      <c r="O7" s="63"/>
      <c r="P7" s="63"/>
      <c r="Q7" s="64"/>
    </row>
    <row r="8" spans="2:17" s="65" customFormat="1" ht="15" customHeight="1" x14ac:dyDescent="0.2">
      <c r="B8" s="58" t="s">
        <v>169</v>
      </c>
      <c r="C8" s="59" t="s">
        <v>2158</v>
      </c>
      <c r="D8" s="60" t="s">
        <v>2159</v>
      </c>
      <c r="E8" s="13">
        <v>42521</v>
      </c>
      <c r="F8" s="14">
        <f t="shared" si="0"/>
        <v>42549</v>
      </c>
      <c r="G8" s="12">
        <v>1</v>
      </c>
      <c r="H8" s="12">
        <v>28</v>
      </c>
      <c r="I8" s="61">
        <f t="shared" si="1"/>
        <v>1674.5</v>
      </c>
      <c r="J8" s="61">
        <v>1674.5</v>
      </c>
      <c r="K8" s="62" t="s">
        <v>2160</v>
      </c>
      <c r="L8" s="59" t="s">
        <v>43</v>
      </c>
      <c r="M8" s="59"/>
      <c r="N8" s="63"/>
      <c r="O8" s="63"/>
      <c r="P8" s="63"/>
      <c r="Q8" s="64"/>
    </row>
    <row r="9" spans="2:17" s="65" customFormat="1" ht="15" customHeight="1" x14ac:dyDescent="0.2">
      <c r="B9" s="58" t="s">
        <v>251</v>
      </c>
      <c r="C9" s="59" t="s">
        <v>2161</v>
      </c>
      <c r="D9" s="60" t="s">
        <v>2162</v>
      </c>
      <c r="E9" s="13">
        <v>42523</v>
      </c>
      <c r="F9" s="14">
        <f t="shared" si="0"/>
        <v>42607</v>
      </c>
      <c r="G9" s="12">
        <v>3</v>
      </c>
      <c r="H9" s="12">
        <v>28</v>
      </c>
      <c r="I9" s="61">
        <f t="shared" si="1"/>
        <v>2536.0866666666666</v>
      </c>
      <c r="J9" s="61">
        <v>7608.26</v>
      </c>
      <c r="K9" s="62" t="s">
        <v>2163</v>
      </c>
      <c r="L9" s="59"/>
      <c r="M9" s="59"/>
      <c r="N9" s="63"/>
      <c r="O9" s="63"/>
      <c r="P9" s="63"/>
      <c r="Q9" s="64"/>
    </row>
    <row r="10" spans="2:17" s="65" customFormat="1" ht="15" customHeight="1" x14ac:dyDescent="0.25">
      <c r="B10" s="58" t="s">
        <v>2155</v>
      </c>
      <c r="C10" s="59" t="s">
        <v>1815</v>
      </c>
      <c r="D10" s="60" t="s">
        <v>2164</v>
      </c>
      <c r="E10" s="13">
        <v>42535</v>
      </c>
      <c r="F10" s="14">
        <f t="shared" si="0"/>
        <v>42563</v>
      </c>
      <c r="G10" s="12">
        <v>1</v>
      </c>
      <c r="H10" s="12">
        <v>28</v>
      </c>
      <c r="I10" s="61">
        <f t="shared" si="1"/>
        <v>1815.09</v>
      </c>
      <c r="J10" s="61">
        <v>1815.09</v>
      </c>
      <c r="K10" s="62" t="s">
        <v>2165</v>
      </c>
      <c r="L10" s="216">
        <v>24903665</v>
      </c>
      <c r="M10" s="59"/>
      <c r="N10" s="63"/>
      <c r="O10" s="63"/>
      <c r="P10" s="63"/>
      <c r="Q10" s="64"/>
    </row>
    <row r="11" spans="2:17" s="65" customFormat="1" ht="15" customHeight="1" x14ac:dyDescent="0.2">
      <c r="B11" s="58" t="s">
        <v>51</v>
      </c>
      <c r="C11" s="59" t="s">
        <v>2166</v>
      </c>
      <c r="D11" s="60" t="s">
        <v>2167</v>
      </c>
      <c r="E11" s="13">
        <v>42535</v>
      </c>
      <c r="F11" s="14">
        <f t="shared" si="0"/>
        <v>42619</v>
      </c>
      <c r="G11" s="12">
        <v>3</v>
      </c>
      <c r="H11" s="12">
        <v>28</v>
      </c>
      <c r="I11" s="61">
        <f t="shared" si="1"/>
        <v>489.58</v>
      </c>
      <c r="J11" s="61">
        <v>1468.74</v>
      </c>
      <c r="K11" s="62" t="s">
        <v>2165</v>
      </c>
      <c r="L11" s="215">
        <v>24903735</v>
      </c>
      <c r="M11" s="59"/>
      <c r="N11" s="63"/>
      <c r="O11" s="63"/>
      <c r="P11" s="63"/>
      <c r="Q11" s="64"/>
    </row>
    <row r="12" spans="2:17" s="65" customFormat="1" ht="15" customHeight="1" x14ac:dyDescent="0.2">
      <c r="B12" s="58" t="s">
        <v>2168</v>
      </c>
      <c r="C12" s="59"/>
      <c r="D12" s="60" t="s">
        <v>2169</v>
      </c>
      <c r="E12" s="13">
        <v>42548</v>
      </c>
      <c r="F12" s="14">
        <f t="shared" si="0"/>
        <v>42562</v>
      </c>
      <c r="G12" s="12">
        <v>2</v>
      </c>
      <c r="H12" s="12">
        <v>7</v>
      </c>
      <c r="I12" s="61">
        <f t="shared" si="1"/>
        <v>477</v>
      </c>
      <c r="J12" s="61">
        <v>954</v>
      </c>
      <c r="K12" s="62" t="s">
        <v>2170</v>
      </c>
      <c r="L12" s="59"/>
      <c r="M12" s="59"/>
      <c r="N12" s="63"/>
      <c r="O12" s="63"/>
      <c r="P12" s="63"/>
      <c r="Q12" s="64"/>
    </row>
    <row r="13" spans="2:17" s="65" customFormat="1" ht="15" customHeight="1" x14ac:dyDescent="0.2">
      <c r="B13" s="58" t="s">
        <v>169</v>
      </c>
      <c r="C13" s="59" t="s">
        <v>2171</v>
      </c>
      <c r="D13" s="60" t="s">
        <v>2172</v>
      </c>
      <c r="E13" s="13">
        <v>42548</v>
      </c>
      <c r="F13" s="14">
        <f t="shared" si="0"/>
        <v>42555</v>
      </c>
      <c r="G13" s="12">
        <v>1</v>
      </c>
      <c r="H13" s="12">
        <v>7</v>
      </c>
      <c r="I13" s="61">
        <f t="shared" si="1"/>
        <v>958.26</v>
      </c>
      <c r="J13" s="61">
        <v>958.26</v>
      </c>
      <c r="K13" s="62" t="s">
        <v>2165</v>
      </c>
      <c r="L13" s="215">
        <v>24903723</v>
      </c>
      <c r="M13" s="59"/>
      <c r="N13" s="63"/>
      <c r="O13" s="63"/>
      <c r="P13" s="63"/>
      <c r="Q13" s="64"/>
    </row>
    <row r="14" spans="2:17" s="65" customFormat="1" ht="15" customHeight="1" x14ac:dyDescent="0.2">
      <c r="B14" s="58" t="s">
        <v>490</v>
      </c>
      <c r="C14" s="59" t="s">
        <v>2173</v>
      </c>
      <c r="D14" s="60" t="s">
        <v>2174</v>
      </c>
      <c r="E14" s="13">
        <v>42550</v>
      </c>
      <c r="F14" s="14">
        <f t="shared" si="0"/>
        <v>42634</v>
      </c>
      <c r="G14" s="12">
        <v>3</v>
      </c>
      <c r="H14" s="12">
        <v>28</v>
      </c>
      <c r="I14" s="61">
        <f t="shared" si="1"/>
        <v>227.94333333333336</v>
      </c>
      <c r="J14" s="61">
        <v>683.83</v>
      </c>
      <c r="K14" s="62" t="s">
        <v>2149</v>
      </c>
      <c r="L14" s="59"/>
      <c r="M14" s="59"/>
      <c r="N14" s="63"/>
      <c r="O14" s="63"/>
      <c r="P14" s="63"/>
      <c r="Q14" s="64"/>
    </row>
    <row r="15" spans="2:17" s="65" customFormat="1" ht="15" customHeight="1" x14ac:dyDescent="0.2">
      <c r="B15" s="58" t="s">
        <v>394</v>
      </c>
      <c r="C15" s="59" t="s">
        <v>2175</v>
      </c>
      <c r="D15" s="60" t="s">
        <v>2176</v>
      </c>
      <c r="E15" s="13">
        <v>42558</v>
      </c>
      <c r="F15" s="14">
        <f t="shared" si="0"/>
        <v>42588</v>
      </c>
      <c r="G15" s="12">
        <v>1</v>
      </c>
      <c r="H15" s="12">
        <v>30</v>
      </c>
      <c r="I15" s="61">
        <f t="shared" si="1"/>
        <v>1821.6</v>
      </c>
      <c r="J15" s="61">
        <v>1821.6</v>
      </c>
      <c r="K15" s="62" t="s">
        <v>2177</v>
      </c>
      <c r="L15" s="59" t="s">
        <v>2178</v>
      </c>
      <c r="M15" s="59"/>
      <c r="N15" s="63"/>
      <c r="O15" s="63"/>
      <c r="P15" s="63"/>
      <c r="Q15" s="64"/>
    </row>
    <row r="16" spans="2:17" s="65" customFormat="1" ht="15" customHeight="1" x14ac:dyDescent="0.2">
      <c r="B16" s="58" t="s">
        <v>965</v>
      </c>
      <c r="C16" s="59" t="s">
        <v>2179</v>
      </c>
      <c r="D16" s="60" t="s">
        <v>2180</v>
      </c>
      <c r="E16" s="13">
        <v>42563</v>
      </c>
      <c r="F16" s="14">
        <f t="shared" si="0"/>
        <v>42653</v>
      </c>
      <c r="G16" s="12">
        <v>3</v>
      </c>
      <c r="H16" s="12">
        <v>30</v>
      </c>
      <c r="I16" s="61">
        <f t="shared" si="1"/>
        <v>731.23333333333323</v>
      </c>
      <c r="J16" s="61">
        <v>2193.6999999999998</v>
      </c>
      <c r="K16" s="62" t="s">
        <v>2181</v>
      </c>
      <c r="L16" s="59"/>
      <c r="M16" s="59"/>
      <c r="N16" s="63"/>
      <c r="O16" s="63"/>
      <c r="P16" s="63"/>
      <c r="Q16" s="64"/>
    </row>
    <row r="17" spans="2:17" s="65" customFormat="1" ht="15" customHeight="1" x14ac:dyDescent="0.2">
      <c r="B17" s="58" t="s">
        <v>965</v>
      </c>
      <c r="C17" s="59" t="s">
        <v>2182</v>
      </c>
      <c r="D17" s="60" t="s">
        <v>2183</v>
      </c>
      <c r="E17" s="13">
        <v>42565</v>
      </c>
      <c r="F17" s="14">
        <f>IF(E17&lt;&gt;"",E17+(G17*H17),"")</f>
        <v>42655</v>
      </c>
      <c r="G17" s="12">
        <v>3</v>
      </c>
      <c r="H17" s="12">
        <v>30</v>
      </c>
      <c r="I17" s="61">
        <f t="shared" si="1"/>
        <v>676.51333333333332</v>
      </c>
      <c r="J17" s="61">
        <v>2029.54</v>
      </c>
      <c r="K17" s="62" t="s">
        <v>2184</v>
      </c>
      <c r="L17" s="59"/>
      <c r="M17" s="59"/>
      <c r="N17" s="63"/>
      <c r="O17" s="63"/>
      <c r="P17" s="63"/>
      <c r="Q17" s="64"/>
    </row>
    <row r="18" spans="2:17" s="65" customFormat="1" ht="15" customHeight="1" x14ac:dyDescent="0.2">
      <c r="B18" s="58" t="s">
        <v>965</v>
      </c>
      <c r="C18" s="59" t="s">
        <v>2185</v>
      </c>
      <c r="D18" s="60" t="s">
        <v>2186</v>
      </c>
      <c r="E18" s="13">
        <v>42565</v>
      </c>
      <c r="F18" s="14">
        <f>IF(E18&lt;&gt;"",E18+(G18*H18),"")</f>
        <v>42655</v>
      </c>
      <c r="G18" s="12">
        <v>3</v>
      </c>
      <c r="H18" s="12">
        <v>30</v>
      </c>
      <c r="I18" s="61">
        <f t="shared" si="1"/>
        <v>620.33333333333337</v>
      </c>
      <c r="J18" s="61">
        <v>1861</v>
      </c>
      <c r="K18" s="62" t="s">
        <v>2187</v>
      </c>
      <c r="L18" s="59"/>
      <c r="M18" s="59"/>
      <c r="N18" s="63"/>
      <c r="O18" s="63"/>
      <c r="P18" s="63"/>
      <c r="Q18" s="64"/>
    </row>
    <row r="19" spans="2:17" s="65" customFormat="1" ht="15" customHeight="1" x14ac:dyDescent="0.2">
      <c r="B19" s="58" t="s">
        <v>965</v>
      </c>
      <c r="C19" s="59" t="s">
        <v>2188</v>
      </c>
      <c r="D19" s="60" t="s">
        <v>2189</v>
      </c>
      <c r="E19" s="13">
        <v>42585</v>
      </c>
      <c r="F19" s="14">
        <f t="shared" si="0"/>
        <v>42645</v>
      </c>
      <c r="G19" s="12">
        <v>2</v>
      </c>
      <c r="H19" s="12">
        <v>30</v>
      </c>
      <c r="I19" s="61">
        <f t="shared" si="1"/>
        <v>770.85500000000002</v>
      </c>
      <c r="J19" s="61">
        <v>1541.71</v>
      </c>
      <c r="K19" s="62" t="s">
        <v>2181</v>
      </c>
      <c r="L19" s="59"/>
      <c r="M19" s="59"/>
      <c r="N19" s="63"/>
      <c r="O19" s="63"/>
      <c r="P19" s="63"/>
      <c r="Q19" s="64"/>
    </row>
    <row r="20" spans="2:17" s="65" customFormat="1" ht="15" customHeight="1" x14ac:dyDescent="0.2">
      <c r="B20" s="58" t="s">
        <v>965</v>
      </c>
      <c r="C20" s="59" t="s">
        <v>2190</v>
      </c>
      <c r="D20" s="60" t="s">
        <v>2191</v>
      </c>
      <c r="E20" s="13">
        <v>42585</v>
      </c>
      <c r="F20" s="14">
        <f>IF(E20&lt;&gt;"",E20+(G20*H20),"")</f>
        <v>42645</v>
      </c>
      <c r="G20" s="12">
        <v>2</v>
      </c>
      <c r="H20" s="12">
        <v>30</v>
      </c>
      <c r="I20" s="61">
        <f t="shared" si="1"/>
        <v>691.35500000000002</v>
      </c>
      <c r="J20" s="61">
        <v>1382.71</v>
      </c>
      <c r="K20" s="62" t="s">
        <v>2181</v>
      </c>
      <c r="L20" s="59"/>
      <c r="M20" s="59"/>
      <c r="N20" s="63"/>
      <c r="O20" s="63"/>
      <c r="P20" s="63"/>
      <c r="Q20" s="64"/>
    </row>
    <row r="21" spans="2:17" s="65" customFormat="1" ht="15" customHeight="1" x14ac:dyDescent="0.2">
      <c r="B21" s="58" t="s">
        <v>2192</v>
      </c>
      <c r="C21" s="59" t="s">
        <v>2193</v>
      </c>
      <c r="D21" s="60" t="s">
        <v>2194</v>
      </c>
      <c r="E21" s="13">
        <v>42599</v>
      </c>
      <c r="F21" s="14">
        <f t="shared" si="0"/>
        <v>42659</v>
      </c>
      <c r="G21" s="12">
        <v>2</v>
      </c>
      <c r="H21" s="12">
        <v>30</v>
      </c>
      <c r="I21" s="61">
        <f t="shared" si="1"/>
        <v>1595.605</v>
      </c>
      <c r="J21" s="61">
        <v>3191.21</v>
      </c>
      <c r="K21" s="62" t="s">
        <v>2177</v>
      </c>
      <c r="L21" s="59" t="s">
        <v>2195</v>
      </c>
      <c r="M21" s="59"/>
      <c r="N21" s="63"/>
      <c r="O21" s="63"/>
      <c r="P21" s="63"/>
      <c r="Q21" s="64"/>
    </row>
    <row r="22" spans="2:17" s="65" customFormat="1" ht="15" customHeight="1" x14ac:dyDescent="0.2">
      <c r="B22" s="58" t="s">
        <v>394</v>
      </c>
      <c r="C22" s="59" t="s">
        <v>2196</v>
      </c>
      <c r="D22" s="60" t="s">
        <v>2197</v>
      </c>
      <c r="E22" s="13">
        <v>42650</v>
      </c>
      <c r="F22" s="14">
        <f t="shared" si="0"/>
        <v>42657</v>
      </c>
      <c r="G22" s="12">
        <v>1</v>
      </c>
      <c r="H22" s="12">
        <v>7</v>
      </c>
      <c r="I22" s="61">
        <f t="shared" si="1"/>
        <v>614.65</v>
      </c>
      <c r="J22" s="61">
        <v>614.65</v>
      </c>
      <c r="K22" s="62" t="s">
        <v>2177</v>
      </c>
      <c r="L22" s="59" t="s">
        <v>2198</v>
      </c>
      <c r="M22" s="59"/>
      <c r="N22" s="63"/>
      <c r="O22" s="63"/>
      <c r="P22" s="63"/>
      <c r="Q22" s="64"/>
    </row>
    <row r="23" spans="2:17" s="65" customFormat="1" x14ac:dyDescent="0.2">
      <c r="B23" s="58" t="s">
        <v>122</v>
      </c>
      <c r="C23" s="59"/>
      <c r="D23" s="60" t="s">
        <v>2199</v>
      </c>
      <c r="E23" s="13">
        <v>42695</v>
      </c>
      <c r="F23" s="14">
        <f>IF(E23&lt;&gt;"",E23+(G23*H23),"")</f>
        <v>42702</v>
      </c>
      <c r="G23" s="12">
        <v>1</v>
      </c>
      <c r="H23" s="12">
        <v>7</v>
      </c>
      <c r="I23" s="61">
        <f>IF(G23&lt;&gt;"",(J23/G23),"")</f>
        <v>241.6</v>
      </c>
      <c r="J23" s="61">
        <v>241.6</v>
      </c>
      <c r="K23" s="102" t="s">
        <v>2069</v>
      </c>
      <c r="L23" s="213"/>
      <c r="M23" s="213"/>
      <c r="N23" s="214"/>
      <c r="O23" s="214"/>
      <c r="P23" s="214"/>
      <c r="Q23" s="213"/>
    </row>
    <row r="24" spans="2:17" s="65" customFormat="1" ht="15" customHeight="1" x14ac:dyDescent="0.2">
      <c r="B24" s="58" t="s">
        <v>122</v>
      </c>
      <c r="C24" s="59"/>
      <c r="D24" s="60" t="s">
        <v>2200</v>
      </c>
      <c r="E24" s="13">
        <v>42695</v>
      </c>
      <c r="F24" s="14">
        <f t="shared" si="0"/>
        <v>42702</v>
      </c>
      <c r="G24" s="12">
        <v>1</v>
      </c>
      <c r="H24" s="12">
        <v>7</v>
      </c>
      <c r="I24" s="61">
        <f t="shared" si="1"/>
        <v>453.6</v>
      </c>
      <c r="J24" s="61">
        <v>453.6</v>
      </c>
      <c r="K24" s="102" t="s">
        <v>2069</v>
      </c>
      <c r="L24" s="59"/>
      <c r="M24" s="59"/>
      <c r="N24" s="63"/>
      <c r="O24" s="63"/>
      <c r="P24" s="63"/>
      <c r="Q24" s="64"/>
    </row>
    <row r="25" spans="2:17" s="65" customFormat="1" ht="15" customHeight="1" x14ac:dyDescent="0.2">
      <c r="B25" s="58" t="s">
        <v>2201</v>
      </c>
      <c r="C25" s="59" t="s">
        <v>2202</v>
      </c>
      <c r="D25" s="60" t="s">
        <v>2203</v>
      </c>
      <c r="E25" s="13">
        <v>42688</v>
      </c>
      <c r="F25" s="14">
        <f>IF(E25&lt;&gt;"",E25+(G25*H25),"")</f>
        <v>42695</v>
      </c>
      <c r="G25" s="12">
        <v>1</v>
      </c>
      <c r="H25" s="12">
        <v>7</v>
      </c>
      <c r="I25" s="61">
        <f>IF(G25&lt;&gt;"",(J25/G25),"")</f>
        <v>1422.61</v>
      </c>
      <c r="J25" s="61">
        <v>1422.61</v>
      </c>
      <c r="K25" s="62" t="s">
        <v>2165</v>
      </c>
      <c r="L25" s="215">
        <v>24903716</v>
      </c>
      <c r="M25" s="59"/>
      <c r="N25" s="63"/>
      <c r="O25" s="63"/>
      <c r="P25" s="63"/>
      <c r="Q25" s="64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43118.05</v>
      </c>
    </row>
  </sheetData>
  <dataValidations count="1">
    <dataValidation type="list" allowBlank="1" showInputMessage="1" showErrorMessage="1" sqref="H3:H30" xr:uid="{00000000-0002-0000-2F00-000000000000}">
      <formula1>"1, 7, 28, 30"</formula1>
    </dataValidation>
  </dataValidations>
  <printOptions horizontalCentered="1"/>
  <pageMargins left="0.5" right="0.5" top="0.75" bottom="0.75" header="0.5" footer="0.5"/>
  <pageSetup scale="45" fitToHeight="0" orientation="landscape" horizontalDpi="1200" verticalDpi="1200" r:id="rId1"/>
  <headerFooter alignWithMargins="0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B2:Q31"/>
  <sheetViews>
    <sheetView workbookViewId="0">
      <selection activeCell="F31" sqref="F3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2204</v>
      </c>
      <c r="C3" s="59"/>
      <c r="D3" s="60" t="s">
        <v>2205</v>
      </c>
      <c r="E3" s="13">
        <v>42487</v>
      </c>
      <c r="F3" s="14">
        <f t="shared" ref="F3:F30" si="0">IF(E3&lt;&gt;"",E3+(G3*H3),"")</f>
        <v>42627</v>
      </c>
      <c r="G3" s="12">
        <v>5</v>
      </c>
      <c r="H3" s="12">
        <v>28</v>
      </c>
      <c r="I3" s="61">
        <f t="shared" ref="I3:I30" si="1">IF(G3&lt;&gt;"",(J3/G3),"")</f>
        <v>2272.8679999999999</v>
      </c>
      <c r="J3" s="61">
        <v>11364.34</v>
      </c>
      <c r="K3" s="62" t="s">
        <v>2206</v>
      </c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2207</v>
      </c>
      <c r="C4" s="59" t="s">
        <v>2208</v>
      </c>
      <c r="D4" s="60" t="s">
        <v>2209</v>
      </c>
      <c r="E4" s="13">
        <v>42492</v>
      </c>
      <c r="F4" s="14">
        <f t="shared" si="0"/>
        <v>42642</v>
      </c>
      <c r="G4" s="12">
        <v>5</v>
      </c>
      <c r="H4" s="12">
        <v>30</v>
      </c>
      <c r="I4" s="61">
        <f t="shared" si="1"/>
        <v>647.79600000000005</v>
      </c>
      <c r="J4" s="61">
        <v>3238.98</v>
      </c>
      <c r="K4" s="62" t="s">
        <v>2210</v>
      </c>
      <c r="L4" s="59"/>
      <c r="M4" s="59"/>
      <c r="N4" s="63"/>
      <c r="O4" s="63"/>
      <c r="P4" s="63"/>
      <c r="Q4" s="64"/>
    </row>
    <row r="5" spans="2:17" s="65" customFormat="1" ht="15" customHeight="1" x14ac:dyDescent="0.2">
      <c r="B5" s="58" t="s">
        <v>1435</v>
      </c>
      <c r="C5" s="59" t="s">
        <v>2211</v>
      </c>
      <c r="D5" s="60" t="s">
        <v>2212</v>
      </c>
      <c r="E5" s="13">
        <v>42506</v>
      </c>
      <c r="F5" s="14">
        <f t="shared" si="0"/>
        <v>42534</v>
      </c>
      <c r="G5" s="12">
        <v>1</v>
      </c>
      <c r="H5" s="12">
        <v>28</v>
      </c>
      <c r="I5" s="61">
        <f t="shared" si="1"/>
        <v>3061</v>
      </c>
      <c r="J5" s="61">
        <v>3061</v>
      </c>
      <c r="K5" s="62" t="s">
        <v>2213</v>
      </c>
      <c r="L5" s="59" t="s">
        <v>2214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106</v>
      </c>
      <c r="C6" s="59" t="s">
        <v>2215</v>
      </c>
      <c r="D6" s="60" t="s">
        <v>2216</v>
      </c>
      <c r="E6" s="13">
        <v>42506</v>
      </c>
      <c r="F6" s="14">
        <f t="shared" si="0"/>
        <v>42534</v>
      </c>
      <c r="G6" s="12">
        <v>1</v>
      </c>
      <c r="H6" s="12">
        <v>28</v>
      </c>
      <c r="I6" s="61">
        <f t="shared" si="1"/>
        <v>1459.13</v>
      </c>
      <c r="J6" s="61">
        <v>1459.13</v>
      </c>
      <c r="K6" s="62" t="s">
        <v>2217</v>
      </c>
      <c r="L6" s="59"/>
      <c r="M6" s="59"/>
      <c r="N6" s="63"/>
      <c r="O6" s="63"/>
      <c r="P6" s="63"/>
      <c r="Q6" s="64"/>
    </row>
    <row r="7" spans="2:17" s="65" customFormat="1" ht="15" customHeight="1" x14ac:dyDescent="0.2">
      <c r="B7" s="58" t="s">
        <v>106</v>
      </c>
      <c r="C7" s="59" t="s">
        <v>2218</v>
      </c>
      <c r="D7" s="60" t="s">
        <v>2219</v>
      </c>
      <c r="E7" s="13">
        <v>42527</v>
      </c>
      <c r="F7" s="14">
        <f t="shared" si="0"/>
        <v>42583</v>
      </c>
      <c r="G7" s="12">
        <v>2</v>
      </c>
      <c r="H7" s="12">
        <v>28</v>
      </c>
      <c r="I7" s="61">
        <f t="shared" si="1"/>
        <v>1024.53</v>
      </c>
      <c r="J7" s="61">
        <v>2049.06</v>
      </c>
      <c r="K7" s="62" t="s">
        <v>2217</v>
      </c>
      <c r="L7" s="59"/>
      <c r="M7" s="59"/>
      <c r="N7" s="63"/>
      <c r="O7" s="63"/>
      <c r="P7" s="63"/>
      <c r="Q7" s="64"/>
    </row>
    <row r="8" spans="2:17" s="65" customFormat="1" ht="15" customHeight="1" x14ac:dyDescent="0.2">
      <c r="B8" s="58" t="s">
        <v>2207</v>
      </c>
      <c r="C8" s="59" t="s">
        <v>2220</v>
      </c>
      <c r="D8" s="60" t="s">
        <v>2221</v>
      </c>
      <c r="E8" s="13">
        <v>42536</v>
      </c>
      <c r="F8" s="14">
        <f t="shared" si="0"/>
        <v>42648</v>
      </c>
      <c r="G8" s="12">
        <v>4</v>
      </c>
      <c r="H8" s="12">
        <v>28</v>
      </c>
      <c r="I8" s="61">
        <f t="shared" si="1"/>
        <v>669.73500000000001</v>
      </c>
      <c r="J8" s="61">
        <v>2678.94</v>
      </c>
      <c r="K8" s="62" t="s">
        <v>2222</v>
      </c>
      <c r="L8" s="59"/>
      <c r="M8" s="59"/>
      <c r="N8" s="63"/>
      <c r="O8" s="63"/>
      <c r="P8" s="63"/>
      <c r="Q8" s="64"/>
    </row>
    <row r="9" spans="2:17" s="65" customFormat="1" ht="15" customHeight="1" x14ac:dyDescent="0.2">
      <c r="B9" s="58" t="s">
        <v>2223</v>
      </c>
      <c r="C9" s="59" t="s">
        <v>2224</v>
      </c>
      <c r="D9" s="60" t="s">
        <v>2225</v>
      </c>
      <c r="E9" s="13">
        <v>42542</v>
      </c>
      <c r="F9" s="14">
        <f t="shared" si="0"/>
        <v>42570</v>
      </c>
      <c r="G9" s="12">
        <v>1</v>
      </c>
      <c r="H9" s="12">
        <v>28</v>
      </c>
      <c r="I9" s="61">
        <f t="shared" si="1"/>
        <v>2403.59</v>
      </c>
      <c r="J9" s="61">
        <v>2403.59</v>
      </c>
      <c r="K9" s="62" t="s">
        <v>2222</v>
      </c>
      <c r="L9" s="59"/>
      <c r="M9" s="59"/>
      <c r="N9" s="63"/>
      <c r="O9" s="63"/>
      <c r="P9" s="63"/>
      <c r="Q9" s="64"/>
    </row>
    <row r="10" spans="2:17" s="65" customFormat="1" ht="15" customHeight="1" x14ac:dyDescent="0.2">
      <c r="B10" s="58" t="s">
        <v>106</v>
      </c>
      <c r="C10" s="59" t="s">
        <v>2226</v>
      </c>
      <c r="D10" s="60" t="s">
        <v>2227</v>
      </c>
      <c r="E10" s="13">
        <v>42542</v>
      </c>
      <c r="F10" s="14">
        <f>IF(E10&lt;&gt;"",E10+(G10*H10),"")</f>
        <v>42570</v>
      </c>
      <c r="G10" s="12">
        <v>1</v>
      </c>
      <c r="H10" s="12">
        <v>28</v>
      </c>
      <c r="I10" s="61">
        <f t="shared" si="1"/>
        <v>1207.3800000000001</v>
      </c>
      <c r="J10" s="61">
        <v>1207.3800000000001</v>
      </c>
      <c r="K10" s="62" t="s">
        <v>2213</v>
      </c>
      <c r="L10" s="59" t="s">
        <v>2228</v>
      </c>
      <c r="M10" s="59"/>
      <c r="N10" s="63"/>
      <c r="O10" s="63"/>
      <c r="P10" s="63"/>
      <c r="Q10" s="64"/>
    </row>
    <row r="11" spans="2:17" s="65" customFormat="1" ht="15" customHeight="1" x14ac:dyDescent="0.2">
      <c r="B11" s="58" t="s">
        <v>73</v>
      </c>
      <c r="C11" s="59" t="s">
        <v>2229</v>
      </c>
      <c r="D11" s="60" t="s">
        <v>2230</v>
      </c>
      <c r="E11" s="13">
        <v>42542</v>
      </c>
      <c r="F11" s="14">
        <f>IF(E11&lt;&gt;"",E11+(G11*H11),"")</f>
        <v>42570</v>
      </c>
      <c r="G11" s="12">
        <v>1</v>
      </c>
      <c r="H11" s="12">
        <v>28</v>
      </c>
      <c r="I11" s="61">
        <f t="shared" si="1"/>
        <v>545.08000000000004</v>
      </c>
      <c r="J11" s="61">
        <v>545.08000000000004</v>
      </c>
      <c r="K11" s="62" t="s">
        <v>2222</v>
      </c>
      <c r="L11" s="59"/>
      <c r="M11" s="59"/>
      <c r="N11" s="63"/>
      <c r="O11" s="63"/>
      <c r="P11" s="63"/>
      <c r="Q11" s="64"/>
    </row>
    <row r="12" spans="2:17" s="65" customFormat="1" ht="15" customHeight="1" x14ac:dyDescent="0.2">
      <c r="B12" s="58" t="s">
        <v>394</v>
      </c>
      <c r="C12" s="59" t="s">
        <v>2231</v>
      </c>
      <c r="D12" s="60" t="s">
        <v>2232</v>
      </c>
      <c r="E12" s="13">
        <v>42542</v>
      </c>
      <c r="F12" s="14">
        <f t="shared" si="0"/>
        <v>42570</v>
      </c>
      <c r="G12" s="12">
        <v>1</v>
      </c>
      <c r="H12" s="12">
        <v>28</v>
      </c>
      <c r="I12" s="61">
        <f t="shared" si="1"/>
        <v>2952.25</v>
      </c>
      <c r="J12" s="61">
        <v>2952.25</v>
      </c>
      <c r="K12" s="62" t="s">
        <v>2233</v>
      </c>
      <c r="L12" s="59"/>
      <c r="M12" s="59"/>
      <c r="N12" s="63"/>
      <c r="O12" s="63"/>
      <c r="P12" s="63"/>
      <c r="Q12" s="64"/>
    </row>
    <row r="13" spans="2:17" s="65" customFormat="1" ht="15" customHeight="1" x14ac:dyDescent="0.2">
      <c r="B13" s="58" t="s">
        <v>106</v>
      </c>
      <c r="C13" s="59" t="s">
        <v>2234</v>
      </c>
      <c r="D13" s="60" t="s">
        <v>2235</v>
      </c>
      <c r="E13" s="13">
        <v>42548</v>
      </c>
      <c r="F13" s="14">
        <f t="shared" si="0"/>
        <v>42576</v>
      </c>
      <c r="G13" s="12">
        <v>1</v>
      </c>
      <c r="H13" s="12">
        <v>28</v>
      </c>
      <c r="I13" s="61">
        <f t="shared" si="1"/>
        <v>1207.3800000000001</v>
      </c>
      <c r="J13" s="61">
        <v>1207.3800000000001</v>
      </c>
      <c r="K13" s="62" t="s">
        <v>2236</v>
      </c>
      <c r="L13" s="59"/>
      <c r="M13" s="59"/>
      <c r="N13" s="63"/>
      <c r="O13" s="63"/>
      <c r="P13" s="63"/>
      <c r="Q13" s="64"/>
    </row>
    <row r="14" spans="2:17" s="65" customFormat="1" ht="15" customHeight="1" x14ac:dyDescent="0.2">
      <c r="B14" s="58" t="s">
        <v>2237</v>
      </c>
      <c r="C14" s="59" t="s">
        <v>2238</v>
      </c>
      <c r="D14" s="60" t="s">
        <v>2239</v>
      </c>
      <c r="E14" s="13">
        <v>42563</v>
      </c>
      <c r="F14" s="14">
        <f t="shared" si="0"/>
        <v>42593</v>
      </c>
      <c r="G14" s="12">
        <v>1</v>
      </c>
      <c r="H14" s="12">
        <v>30</v>
      </c>
      <c r="I14" s="61">
        <f t="shared" si="1"/>
        <v>2354.7800000000002</v>
      </c>
      <c r="J14" s="61">
        <v>2354.7800000000002</v>
      </c>
      <c r="K14" s="62" t="s">
        <v>2240</v>
      </c>
      <c r="L14" s="59"/>
      <c r="M14" s="59"/>
      <c r="N14" s="63"/>
      <c r="O14" s="63"/>
      <c r="P14" s="63"/>
      <c r="Q14" s="64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34521.910000000003</v>
      </c>
    </row>
  </sheetData>
  <dataValidations count="1">
    <dataValidation type="list" allowBlank="1" showInputMessage="1" showErrorMessage="1" sqref="H3:H30" xr:uid="{00000000-0002-0000-30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B2:Q31"/>
  <sheetViews>
    <sheetView workbookViewId="0">
      <selection activeCell="F31" sqref="F3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2241</v>
      </c>
      <c r="C3" s="59" t="s">
        <v>2242</v>
      </c>
      <c r="D3" s="60" t="s">
        <v>2243</v>
      </c>
      <c r="E3" s="13">
        <v>42486</v>
      </c>
      <c r="F3" s="14">
        <f t="shared" ref="F3:F30" si="0">IF(E3&lt;&gt;"",E3+(G3*H3),"")</f>
        <v>42514</v>
      </c>
      <c r="G3" s="12">
        <v>1</v>
      </c>
      <c r="H3" s="12">
        <v>28</v>
      </c>
      <c r="I3" s="61">
        <f t="shared" ref="I3:I30" si="1">IF(G3&lt;&gt;"",(J3/G3),"")</f>
        <v>1129.7</v>
      </c>
      <c r="J3" s="61">
        <v>1129.7</v>
      </c>
      <c r="K3" s="62" t="s">
        <v>2244</v>
      </c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2241</v>
      </c>
      <c r="C4" s="59" t="s">
        <v>2245</v>
      </c>
      <c r="D4" s="60" t="s">
        <v>2246</v>
      </c>
      <c r="E4" s="13">
        <v>42507</v>
      </c>
      <c r="F4" s="14">
        <f t="shared" si="0"/>
        <v>42514</v>
      </c>
      <c r="G4" s="12">
        <v>1</v>
      </c>
      <c r="H4" s="12">
        <v>7</v>
      </c>
      <c r="I4" s="61">
        <f t="shared" si="1"/>
        <v>1127.08</v>
      </c>
      <c r="J4" s="61">
        <v>1127.08</v>
      </c>
      <c r="K4" s="62" t="s">
        <v>2247</v>
      </c>
      <c r="L4" s="59" t="s">
        <v>2248</v>
      </c>
      <c r="M4" s="59"/>
      <c r="N4" s="63"/>
      <c r="O4" s="63"/>
      <c r="P4" s="63"/>
      <c r="Q4" s="64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2256.7799999999997</v>
      </c>
    </row>
  </sheetData>
  <dataValidations count="1">
    <dataValidation type="list" allowBlank="1" showInputMessage="1" showErrorMessage="1" sqref="H3:H30" xr:uid="{00000000-0002-0000-31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B2:Q31"/>
  <sheetViews>
    <sheetView workbookViewId="0">
      <selection activeCell="F31" sqref="F3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6.8554687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683</v>
      </c>
      <c r="C3" s="59" t="s">
        <v>2249</v>
      </c>
      <c r="D3" s="60" t="s">
        <v>2250</v>
      </c>
      <c r="E3" s="13">
        <v>42528</v>
      </c>
      <c r="F3" s="14">
        <f t="shared" ref="F3:F30" si="0">IF(E3&lt;&gt;"",E3+(G3*H3),"")</f>
        <v>42556</v>
      </c>
      <c r="G3" s="12">
        <v>1</v>
      </c>
      <c r="H3" s="12">
        <v>28</v>
      </c>
      <c r="I3" s="61">
        <f t="shared" ref="I3:I30" si="1">IF(G3&lt;&gt;"",(J3/G3),"")</f>
        <v>585.33000000000004</v>
      </c>
      <c r="J3" s="61">
        <v>585.33000000000004</v>
      </c>
      <c r="K3" s="62" t="s">
        <v>2251</v>
      </c>
      <c r="L3" s="59" t="s">
        <v>2252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561</v>
      </c>
      <c r="C4" s="59" t="s">
        <v>2253</v>
      </c>
      <c r="D4" s="60" t="s">
        <v>2254</v>
      </c>
      <c r="E4" s="13">
        <v>42543</v>
      </c>
      <c r="F4" s="14">
        <f t="shared" si="0"/>
        <v>42739</v>
      </c>
      <c r="G4" s="12">
        <v>7</v>
      </c>
      <c r="H4" s="12">
        <v>28</v>
      </c>
      <c r="I4" s="61">
        <f t="shared" si="1"/>
        <v>183.47285714285712</v>
      </c>
      <c r="J4" s="61">
        <v>1284.31</v>
      </c>
      <c r="K4" s="62" t="s">
        <v>2255</v>
      </c>
      <c r="L4" s="59" t="s">
        <v>1649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419</v>
      </c>
      <c r="C5" s="59" t="s">
        <v>2256</v>
      </c>
      <c r="D5" s="60" t="s">
        <v>2257</v>
      </c>
      <c r="E5" s="13">
        <v>42544</v>
      </c>
      <c r="F5" s="14">
        <f t="shared" si="0"/>
        <v>42572</v>
      </c>
      <c r="G5" s="12">
        <v>1</v>
      </c>
      <c r="H5" s="12">
        <v>28</v>
      </c>
      <c r="I5" s="61">
        <f t="shared" si="1"/>
        <v>1367</v>
      </c>
      <c r="J5" s="61">
        <v>1367</v>
      </c>
      <c r="K5" s="62" t="s">
        <v>2258</v>
      </c>
      <c r="L5" s="59"/>
      <c r="M5" s="59"/>
      <c r="N5" s="63"/>
      <c r="O5" s="63"/>
      <c r="P5" s="63"/>
      <c r="Q5" s="64"/>
    </row>
    <row r="6" spans="2:17" s="65" customFormat="1" ht="15" customHeight="1" x14ac:dyDescent="0.2">
      <c r="B6" s="58" t="s">
        <v>683</v>
      </c>
      <c r="C6" s="59" t="s">
        <v>2259</v>
      </c>
      <c r="D6" s="60" t="s">
        <v>2260</v>
      </c>
      <c r="E6" s="13">
        <v>42559</v>
      </c>
      <c r="F6" s="14">
        <f t="shared" si="0"/>
        <v>42589</v>
      </c>
      <c r="G6" s="12">
        <v>1</v>
      </c>
      <c r="H6" s="12">
        <v>30</v>
      </c>
      <c r="I6" s="61">
        <f t="shared" si="1"/>
        <v>741</v>
      </c>
      <c r="J6" s="61">
        <v>741</v>
      </c>
      <c r="K6" s="62" t="s">
        <v>2251</v>
      </c>
      <c r="L6" s="59" t="s">
        <v>2261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479</v>
      </c>
      <c r="C7" s="59" t="s">
        <v>2262</v>
      </c>
      <c r="D7" s="60" t="s">
        <v>2263</v>
      </c>
      <c r="E7" s="13">
        <v>42725</v>
      </c>
      <c r="F7" s="14">
        <f t="shared" si="0"/>
        <v>42755</v>
      </c>
      <c r="G7" s="12">
        <v>1</v>
      </c>
      <c r="H7" s="12">
        <v>30</v>
      </c>
      <c r="I7" s="61">
        <f t="shared" si="1"/>
        <v>1608</v>
      </c>
      <c r="J7" s="61">
        <v>1608</v>
      </c>
      <c r="K7" s="62" t="s">
        <v>628</v>
      </c>
      <c r="L7" s="59" t="s">
        <v>2264</v>
      </c>
      <c r="M7" s="59"/>
      <c r="N7" s="63"/>
      <c r="O7" s="63"/>
      <c r="P7" s="63"/>
      <c r="Q7" s="64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5585.6399999999994</v>
      </c>
    </row>
  </sheetData>
  <dataValidations count="1">
    <dataValidation type="list" allowBlank="1" showInputMessage="1" showErrorMessage="1" sqref="H3:H30" xr:uid="{00000000-0002-0000-32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B2:Q31"/>
  <sheetViews>
    <sheetView workbookViewId="0">
      <selection activeCell="F31" sqref="F3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122</v>
      </c>
      <c r="C3" s="59" t="s">
        <v>2265</v>
      </c>
      <c r="D3" s="60" t="s">
        <v>2266</v>
      </c>
      <c r="E3" s="13">
        <v>42563</v>
      </c>
      <c r="F3" s="14">
        <f t="shared" ref="F3:F30" si="0">IF(E3&lt;&gt;"",E3+(G3*H3),"")</f>
        <v>42647</v>
      </c>
      <c r="G3" s="12">
        <v>3</v>
      </c>
      <c r="H3" s="12">
        <v>28</v>
      </c>
      <c r="I3" s="61">
        <f t="shared" ref="I3:I30" si="1">IF(G3&lt;&gt;"",(J3/G3),"")</f>
        <v>352.61999999999995</v>
      </c>
      <c r="J3" s="61">
        <v>1057.8599999999999</v>
      </c>
      <c r="K3" s="62" t="s">
        <v>2267</v>
      </c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2268</v>
      </c>
      <c r="C4" s="59" t="s">
        <v>2269</v>
      </c>
      <c r="D4" s="60" t="s">
        <v>2270</v>
      </c>
      <c r="E4" s="13">
        <v>42563</v>
      </c>
      <c r="F4" s="14">
        <f>IF(E4&lt;&gt;"",E4+(G4*H4),"")</f>
        <v>42647</v>
      </c>
      <c r="G4" s="12">
        <v>3</v>
      </c>
      <c r="H4" s="12">
        <v>28</v>
      </c>
      <c r="I4" s="61">
        <f t="shared" si="1"/>
        <v>1914.24</v>
      </c>
      <c r="J4" s="61">
        <v>5742.72</v>
      </c>
      <c r="K4" s="62" t="s">
        <v>2267</v>
      </c>
      <c r="L4" s="59"/>
      <c r="M4" s="59"/>
      <c r="N4" s="63"/>
      <c r="O4" s="63"/>
      <c r="P4" s="63"/>
      <c r="Q4" s="64"/>
    </row>
    <row r="5" spans="2:17" s="65" customFormat="1" ht="15" customHeight="1" x14ac:dyDescent="0.2">
      <c r="B5" s="58" t="s">
        <v>122</v>
      </c>
      <c r="C5" s="59" t="s">
        <v>2271</v>
      </c>
      <c r="D5" s="60" t="s">
        <v>2272</v>
      </c>
      <c r="E5" s="13">
        <v>42565</v>
      </c>
      <c r="F5" s="14">
        <f t="shared" si="0"/>
        <v>42649</v>
      </c>
      <c r="G5" s="12">
        <v>3</v>
      </c>
      <c r="H5" s="12">
        <v>28</v>
      </c>
      <c r="I5" s="61">
        <f t="shared" si="1"/>
        <v>352.61999999999995</v>
      </c>
      <c r="J5" s="61">
        <v>1057.8599999999999</v>
      </c>
      <c r="K5" s="62" t="s">
        <v>2267</v>
      </c>
      <c r="L5" s="59"/>
      <c r="M5" s="59"/>
      <c r="N5" s="63"/>
      <c r="O5" s="63"/>
      <c r="P5" s="63"/>
      <c r="Q5" s="64"/>
    </row>
    <row r="6" spans="2:17" s="65" customFormat="1" ht="15" customHeight="1" x14ac:dyDescent="0.2">
      <c r="B6" s="58" t="s">
        <v>2268</v>
      </c>
      <c r="C6" s="59" t="s">
        <v>2273</v>
      </c>
      <c r="D6" s="60" t="s">
        <v>2274</v>
      </c>
      <c r="E6" s="13">
        <v>42599</v>
      </c>
      <c r="F6" s="14">
        <f t="shared" si="0"/>
        <v>42689</v>
      </c>
      <c r="G6" s="12">
        <v>3</v>
      </c>
      <c r="H6" s="12">
        <v>30</v>
      </c>
      <c r="I6" s="61">
        <f>IF(G6&lt;&gt;"",(J6/G6),"")</f>
        <v>2034.8066666666666</v>
      </c>
      <c r="J6" s="61">
        <v>6104.42</v>
      </c>
      <c r="K6" s="62" t="s">
        <v>2275</v>
      </c>
      <c r="L6" s="59"/>
      <c r="M6" s="59"/>
      <c r="N6" s="63"/>
      <c r="O6" s="63"/>
      <c r="P6" s="63"/>
      <c r="Q6" s="64"/>
    </row>
    <row r="7" spans="2:17" s="65" customFormat="1" ht="15" customHeight="1" x14ac:dyDescent="0.2">
      <c r="B7" s="58" t="s">
        <v>462</v>
      </c>
      <c r="C7" s="59" t="s">
        <v>2276</v>
      </c>
      <c r="D7" s="60" t="s">
        <v>2277</v>
      </c>
      <c r="E7" s="13">
        <v>42604</v>
      </c>
      <c r="F7" s="14">
        <f t="shared" si="0"/>
        <v>42724</v>
      </c>
      <c r="G7" s="12">
        <v>4</v>
      </c>
      <c r="H7" s="12">
        <v>30</v>
      </c>
      <c r="I7" s="61">
        <f>IF(G7&lt;&gt;"",(J7/G7),"")</f>
        <v>485.22750000000002</v>
      </c>
      <c r="J7" s="74">
        <v>1940.91</v>
      </c>
      <c r="K7" s="62" t="s">
        <v>1304</v>
      </c>
      <c r="L7" s="59" t="s">
        <v>2278</v>
      </c>
      <c r="M7" s="59"/>
      <c r="N7" s="63"/>
      <c r="O7" s="63"/>
      <c r="P7" s="63"/>
      <c r="Q7" s="64"/>
    </row>
    <row r="8" spans="2:17" s="65" customFormat="1" ht="15" customHeight="1" x14ac:dyDescent="0.2">
      <c r="B8" s="58" t="s">
        <v>462</v>
      </c>
      <c r="C8" s="59" t="s">
        <v>2279</v>
      </c>
      <c r="D8" s="60" t="s">
        <v>2280</v>
      </c>
      <c r="E8" s="13">
        <v>42604</v>
      </c>
      <c r="F8" s="14">
        <f>IF(E8&lt;&gt;"",E8+(G8*H8),"")</f>
        <v>42724</v>
      </c>
      <c r="G8" s="12">
        <v>4</v>
      </c>
      <c r="H8" s="12">
        <v>30</v>
      </c>
      <c r="I8" s="61">
        <f t="shared" si="1"/>
        <v>434.8775</v>
      </c>
      <c r="J8" s="61">
        <v>1739.51</v>
      </c>
      <c r="K8" s="62" t="s">
        <v>1304</v>
      </c>
      <c r="L8" s="59" t="s">
        <v>2281</v>
      </c>
      <c r="M8" s="59"/>
      <c r="N8" s="63"/>
      <c r="O8" s="63"/>
      <c r="P8" s="63"/>
      <c r="Q8" s="64"/>
    </row>
    <row r="9" spans="2:17" s="65" customFormat="1" ht="15" customHeight="1" x14ac:dyDescent="0.2">
      <c r="B9" s="58" t="s">
        <v>419</v>
      </c>
      <c r="C9" s="59" t="s">
        <v>2282</v>
      </c>
      <c r="D9" s="60" t="s">
        <v>2283</v>
      </c>
      <c r="E9" s="13">
        <v>42613</v>
      </c>
      <c r="F9" s="14">
        <f t="shared" si="0"/>
        <v>42733</v>
      </c>
      <c r="G9" s="12">
        <v>4</v>
      </c>
      <c r="H9" s="12">
        <v>30</v>
      </c>
      <c r="I9" s="61">
        <f t="shared" si="1"/>
        <v>1132.7449999999999</v>
      </c>
      <c r="J9" s="61">
        <v>4530.9799999999996</v>
      </c>
      <c r="K9" s="62" t="s">
        <v>1304</v>
      </c>
      <c r="L9" s="59" t="s">
        <v>2284</v>
      </c>
      <c r="M9" s="59"/>
      <c r="N9" s="63"/>
      <c r="O9" s="63"/>
      <c r="P9" s="63"/>
      <c r="Q9" s="64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22174.26</v>
      </c>
    </row>
  </sheetData>
  <dataValidations count="1">
    <dataValidation type="list" allowBlank="1" showInputMessage="1" showErrorMessage="1" sqref="H3:H30" xr:uid="{00000000-0002-0000-33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B2:Q31"/>
  <sheetViews>
    <sheetView workbookViewId="0">
      <selection activeCell="F31" sqref="F3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6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295</v>
      </c>
      <c r="C3" s="59" t="s">
        <v>2285</v>
      </c>
      <c r="D3" s="60" t="s">
        <v>2286</v>
      </c>
      <c r="E3" s="13">
        <v>42578</v>
      </c>
      <c r="F3" s="14">
        <f t="shared" ref="F3:F30" si="0">IF(E3&lt;&gt;"",E3+(G3*H3),"")</f>
        <v>42634</v>
      </c>
      <c r="G3" s="12">
        <v>2</v>
      </c>
      <c r="H3" s="12">
        <v>28</v>
      </c>
      <c r="I3" s="61">
        <f t="shared" ref="I3:I30" si="1">IF(G3&lt;&gt;"",(J3/G3),"")</f>
        <v>1436.86</v>
      </c>
      <c r="J3" s="61">
        <v>2873.72</v>
      </c>
      <c r="K3" s="62" t="s">
        <v>2287</v>
      </c>
      <c r="L3" s="59" t="s">
        <v>2288</v>
      </c>
      <c r="M3" s="59"/>
      <c r="N3" s="63"/>
      <c r="O3" s="63"/>
      <c r="P3" s="63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2873.72</v>
      </c>
    </row>
  </sheetData>
  <dataValidations count="1">
    <dataValidation type="list" allowBlank="1" showInputMessage="1" showErrorMessage="1" sqref="H3:H30" xr:uid="{00000000-0002-0000-3400-000000000000}">
      <formula1>"1, 7, 28, 30"</formula1>
    </dataValidation>
  </dataValidations>
  <printOptions horizontalCentered="1"/>
  <pageMargins left="0.5" right="0.5" top="0.75" bottom="0.75" header="0.5" footer="0.5"/>
  <pageSetup scale="46" fitToHeight="0" orientation="landscape" horizontalDpi="1200" verticalDpi="1200" r:id="rId1"/>
  <headerFooter alignWithMargins="0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B2:Q61"/>
  <sheetViews>
    <sheetView topLeftCell="A19" workbookViewId="0">
      <selection activeCell="F31" sqref="F31"/>
    </sheetView>
  </sheetViews>
  <sheetFormatPr defaultColWidth="9.140625" defaultRowHeight="12.75" x14ac:dyDescent="0.2"/>
  <cols>
    <col min="1" max="1" width="1.7109375" style="50" customWidth="1"/>
    <col min="2" max="2" width="29.85546875" style="53" bestFit="1" customWidth="1"/>
    <col min="3" max="3" width="17.28515625" style="54" bestFit="1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2.5703125" style="39" bestFit="1" customWidth="1"/>
    <col min="11" max="11" width="44.285156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268</v>
      </c>
      <c r="C3" s="59" t="s">
        <v>2289</v>
      </c>
      <c r="D3" s="60" t="s">
        <v>2290</v>
      </c>
      <c r="E3" s="13">
        <v>42583</v>
      </c>
      <c r="F3" s="14">
        <f t="shared" ref="F3:F26" si="0">IF(E3&lt;&gt;"",E3+(G3*H3),"")</f>
        <v>42919</v>
      </c>
      <c r="G3" s="12">
        <v>12</v>
      </c>
      <c r="H3" s="12">
        <v>28</v>
      </c>
      <c r="I3" s="15">
        <f t="shared" ref="I3:I43" si="1">IF(G3&lt;&gt;"",(J3/G3),"")</f>
        <v>408.8775</v>
      </c>
      <c r="J3" s="61">
        <v>4906.53</v>
      </c>
      <c r="K3" s="62" t="s">
        <v>2291</v>
      </c>
      <c r="L3" s="59" t="s">
        <v>634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16</v>
      </c>
      <c r="C4" s="59" t="s">
        <v>2292</v>
      </c>
      <c r="D4" s="60" t="s">
        <v>2293</v>
      </c>
      <c r="E4" s="13">
        <v>42584</v>
      </c>
      <c r="F4" s="14">
        <f t="shared" si="0"/>
        <v>42920</v>
      </c>
      <c r="G4" s="12">
        <v>12</v>
      </c>
      <c r="H4" s="12">
        <v>28</v>
      </c>
      <c r="I4" s="15">
        <f t="shared" si="1"/>
        <v>152.05500000000001</v>
      </c>
      <c r="J4" s="61">
        <v>1824.66</v>
      </c>
      <c r="K4" s="62" t="s">
        <v>2294</v>
      </c>
      <c r="L4" s="59" t="s">
        <v>634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1473</v>
      </c>
      <c r="C5" s="59" t="s">
        <v>2295</v>
      </c>
      <c r="D5" s="60" t="s">
        <v>2296</v>
      </c>
      <c r="E5" s="13">
        <v>42583</v>
      </c>
      <c r="F5" s="14">
        <f t="shared" si="0"/>
        <v>42673</v>
      </c>
      <c r="G5" s="12">
        <v>3</v>
      </c>
      <c r="H5" s="12">
        <v>30</v>
      </c>
      <c r="I5" s="15">
        <f t="shared" si="1"/>
        <v>2163.3433333333332</v>
      </c>
      <c r="J5" s="61">
        <v>6490.03</v>
      </c>
      <c r="K5" s="62" t="s">
        <v>2297</v>
      </c>
      <c r="L5" s="59" t="s">
        <v>2298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373</v>
      </c>
      <c r="C6" s="59" t="s">
        <v>2299</v>
      </c>
      <c r="D6" s="60" t="s">
        <v>2300</v>
      </c>
      <c r="E6" s="13">
        <v>42583</v>
      </c>
      <c r="F6" s="14">
        <f t="shared" si="0"/>
        <v>42673</v>
      </c>
      <c r="G6" s="12">
        <v>3</v>
      </c>
      <c r="H6" s="12">
        <v>30</v>
      </c>
      <c r="I6" s="15">
        <f t="shared" si="1"/>
        <v>1529.51</v>
      </c>
      <c r="J6" s="61">
        <v>4588.53</v>
      </c>
      <c r="K6" s="62" t="s">
        <v>2301</v>
      </c>
      <c r="L6" s="59" t="s">
        <v>2302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362</v>
      </c>
      <c r="C7" s="59" t="s">
        <v>2303</v>
      </c>
      <c r="D7" s="60" t="s">
        <v>2304</v>
      </c>
      <c r="E7" s="13">
        <v>42583</v>
      </c>
      <c r="F7" s="14">
        <f t="shared" si="0"/>
        <v>42673</v>
      </c>
      <c r="G7" s="12">
        <v>3</v>
      </c>
      <c r="H7" s="12">
        <v>30</v>
      </c>
      <c r="I7" s="15">
        <f t="shared" si="1"/>
        <v>1456.6766666666665</v>
      </c>
      <c r="J7" s="61">
        <v>4370.03</v>
      </c>
      <c r="K7" s="62" t="s">
        <v>2305</v>
      </c>
      <c r="L7" s="59" t="s">
        <v>43</v>
      </c>
      <c r="M7" s="59"/>
      <c r="N7" s="63"/>
      <c r="O7" s="63"/>
      <c r="P7" s="63"/>
      <c r="Q7" s="64"/>
    </row>
    <row r="8" spans="2:17" s="65" customFormat="1" ht="15" customHeight="1" x14ac:dyDescent="0.2">
      <c r="B8" s="58" t="s">
        <v>51</v>
      </c>
      <c r="C8" s="59" t="s">
        <v>2306</v>
      </c>
      <c r="D8" s="60" t="s">
        <v>2307</v>
      </c>
      <c r="E8" s="13">
        <v>42587</v>
      </c>
      <c r="F8" s="14">
        <f t="shared" si="0"/>
        <v>42917</v>
      </c>
      <c r="G8" s="12">
        <v>11</v>
      </c>
      <c r="H8" s="12">
        <v>30</v>
      </c>
      <c r="I8" s="15">
        <f>IF(G8&lt;&gt;"",(J8/G8),"")</f>
        <v>432.02636363636361</v>
      </c>
      <c r="J8" s="61">
        <v>4752.29</v>
      </c>
      <c r="K8" s="62" t="s">
        <v>2308</v>
      </c>
      <c r="L8" s="59" t="s">
        <v>2309</v>
      </c>
      <c r="M8" s="59"/>
      <c r="N8" s="63"/>
      <c r="O8" s="63"/>
      <c r="P8" s="63"/>
      <c r="Q8" s="64"/>
    </row>
    <row r="9" spans="2:17" s="65" customFormat="1" ht="15" customHeight="1" x14ac:dyDescent="0.2">
      <c r="B9" s="58" t="s">
        <v>328</v>
      </c>
      <c r="C9" s="59" t="s">
        <v>2310</v>
      </c>
      <c r="D9" s="60" t="s">
        <v>2311</v>
      </c>
      <c r="E9" s="13">
        <v>42599</v>
      </c>
      <c r="F9" s="14">
        <f t="shared" si="0"/>
        <v>42935</v>
      </c>
      <c r="G9" s="12">
        <v>12</v>
      </c>
      <c r="H9" s="12">
        <v>28</v>
      </c>
      <c r="I9" s="15">
        <f t="shared" si="1"/>
        <v>232.41583333333332</v>
      </c>
      <c r="J9" s="61">
        <v>2788.99</v>
      </c>
      <c r="K9" s="62" t="s">
        <v>1726</v>
      </c>
      <c r="L9" s="59" t="s">
        <v>20</v>
      </c>
      <c r="M9" s="59"/>
      <c r="N9" s="63"/>
      <c r="O9" s="63"/>
      <c r="P9" s="63"/>
      <c r="Q9" s="64"/>
    </row>
    <row r="10" spans="2:17" s="65" customFormat="1" ht="15" customHeight="1" x14ac:dyDescent="0.2">
      <c r="B10" s="58" t="s">
        <v>73</v>
      </c>
      <c r="C10" s="59" t="s">
        <v>2312</v>
      </c>
      <c r="D10" s="60" t="s">
        <v>2313</v>
      </c>
      <c r="E10" s="13">
        <v>42600</v>
      </c>
      <c r="F10" s="14">
        <f t="shared" si="0"/>
        <v>42690</v>
      </c>
      <c r="G10" s="12">
        <v>3</v>
      </c>
      <c r="H10" s="12">
        <v>30</v>
      </c>
      <c r="I10" s="15">
        <f t="shared" si="1"/>
        <v>275.85666666666668</v>
      </c>
      <c r="J10" s="61">
        <v>827.57</v>
      </c>
      <c r="K10" s="62" t="s">
        <v>2314</v>
      </c>
      <c r="L10" s="59" t="s">
        <v>2315</v>
      </c>
      <c r="M10" s="59"/>
      <c r="N10" s="63"/>
      <c r="O10" s="63"/>
      <c r="P10" s="63"/>
      <c r="Q10" s="64"/>
    </row>
    <row r="11" spans="2:17" s="65" customFormat="1" ht="15" customHeight="1" x14ac:dyDescent="0.2">
      <c r="B11" s="58" t="s">
        <v>1049</v>
      </c>
      <c r="C11" s="59" t="s">
        <v>2316</v>
      </c>
      <c r="D11" s="60" t="s">
        <v>2317</v>
      </c>
      <c r="E11" s="13">
        <v>42605</v>
      </c>
      <c r="F11" s="14">
        <f t="shared" si="0"/>
        <v>42969</v>
      </c>
      <c r="G11" s="12">
        <v>13</v>
      </c>
      <c r="H11" s="12">
        <v>28</v>
      </c>
      <c r="I11" s="15">
        <f t="shared" si="1"/>
        <v>160.87846153846155</v>
      </c>
      <c r="J11" s="61">
        <v>2091.42</v>
      </c>
      <c r="K11" s="62" t="s">
        <v>2318</v>
      </c>
      <c r="L11" s="59"/>
      <c r="M11" s="59"/>
      <c r="N11" s="63"/>
      <c r="O11" s="63"/>
      <c r="P11" s="63"/>
      <c r="Q11" s="64"/>
    </row>
    <row r="12" spans="2:17" s="65" customFormat="1" ht="15" customHeight="1" x14ac:dyDescent="0.2">
      <c r="B12" s="58" t="s">
        <v>1076</v>
      </c>
      <c r="C12" s="59" t="s">
        <v>2319</v>
      </c>
      <c r="D12" s="60" t="s">
        <v>2320</v>
      </c>
      <c r="E12" s="13">
        <v>42639</v>
      </c>
      <c r="F12" s="14">
        <f t="shared" si="0"/>
        <v>42699</v>
      </c>
      <c r="G12" s="12">
        <v>2</v>
      </c>
      <c r="H12" s="12">
        <v>30</v>
      </c>
      <c r="I12" s="15">
        <f t="shared" si="1"/>
        <v>209.215</v>
      </c>
      <c r="J12" s="61">
        <v>418.43</v>
      </c>
      <c r="K12" s="62" t="s">
        <v>2321</v>
      </c>
      <c r="L12" s="59"/>
      <c r="M12" s="59"/>
      <c r="N12" s="63"/>
      <c r="O12" s="63"/>
      <c r="P12" s="63"/>
      <c r="Q12" s="64"/>
    </row>
    <row r="13" spans="2:17" s="65" customFormat="1" ht="15" customHeight="1" x14ac:dyDescent="0.2">
      <c r="B13" s="58" t="s">
        <v>2322</v>
      </c>
      <c r="C13" s="59" t="s">
        <v>2323</v>
      </c>
      <c r="D13" s="60" t="s">
        <v>2324</v>
      </c>
      <c r="E13" s="13">
        <v>42640</v>
      </c>
      <c r="F13" s="14">
        <f t="shared" si="0"/>
        <v>42700</v>
      </c>
      <c r="G13" s="12">
        <v>2</v>
      </c>
      <c r="H13" s="12">
        <v>30</v>
      </c>
      <c r="I13" s="15">
        <f t="shared" si="1"/>
        <v>1507.1849999999999</v>
      </c>
      <c r="J13" s="61">
        <v>3014.37</v>
      </c>
      <c r="K13" s="62" t="s">
        <v>2325</v>
      </c>
      <c r="L13" s="59"/>
      <c r="M13" s="59"/>
      <c r="N13" s="63"/>
      <c r="O13" s="63"/>
      <c r="P13" s="63"/>
      <c r="Q13" s="64"/>
    </row>
    <row r="14" spans="2:17" s="65" customFormat="1" ht="15" customHeight="1" x14ac:dyDescent="0.2">
      <c r="B14" s="58" t="s">
        <v>394</v>
      </c>
      <c r="C14" s="59" t="s">
        <v>2326</v>
      </c>
      <c r="D14" s="60" t="s">
        <v>2327</v>
      </c>
      <c r="E14" s="13">
        <v>42640</v>
      </c>
      <c r="F14" s="14">
        <f t="shared" si="0"/>
        <v>42700</v>
      </c>
      <c r="G14" s="12">
        <v>2</v>
      </c>
      <c r="H14" s="12">
        <v>30</v>
      </c>
      <c r="I14" s="15">
        <f t="shared" si="1"/>
        <v>1325.0050000000001</v>
      </c>
      <c r="J14" s="61">
        <v>2650.01</v>
      </c>
      <c r="K14" s="62" t="s">
        <v>2314</v>
      </c>
      <c r="L14" s="59" t="s">
        <v>2328</v>
      </c>
      <c r="M14" s="59"/>
      <c r="N14" s="63"/>
      <c r="O14" s="63"/>
      <c r="P14" s="63"/>
      <c r="Q14" s="64"/>
    </row>
    <row r="15" spans="2:17" s="65" customFormat="1" ht="15" customHeight="1" x14ac:dyDescent="0.2">
      <c r="B15" s="58" t="s">
        <v>373</v>
      </c>
      <c r="C15" s="59" t="s">
        <v>2329</v>
      </c>
      <c r="D15" s="60" t="s">
        <v>2330</v>
      </c>
      <c r="E15" s="13">
        <v>42640</v>
      </c>
      <c r="F15" s="14">
        <f t="shared" si="0"/>
        <v>42700</v>
      </c>
      <c r="G15" s="12">
        <v>2</v>
      </c>
      <c r="H15" s="12">
        <v>30</v>
      </c>
      <c r="I15" s="15">
        <f t="shared" si="1"/>
        <v>1512.7</v>
      </c>
      <c r="J15" s="61">
        <v>3025.4</v>
      </c>
      <c r="K15" s="62" t="s">
        <v>2314</v>
      </c>
      <c r="L15" s="59" t="s">
        <v>2331</v>
      </c>
      <c r="M15" s="59"/>
      <c r="N15" s="63"/>
      <c r="O15" s="63"/>
      <c r="P15" s="63"/>
      <c r="Q15" s="64"/>
    </row>
    <row r="16" spans="2:17" s="65" customFormat="1" ht="15" customHeight="1" x14ac:dyDescent="0.2">
      <c r="B16" s="58" t="s">
        <v>61</v>
      </c>
      <c r="C16" s="59" t="s">
        <v>2332</v>
      </c>
      <c r="D16" s="60" t="s">
        <v>2333</v>
      </c>
      <c r="E16" s="13">
        <v>42643</v>
      </c>
      <c r="F16" s="14">
        <f t="shared" si="0"/>
        <v>42673</v>
      </c>
      <c r="G16" s="12">
        <v>1</v>
      </c>
      <c r="H16" s="12">
        <v>30</v>
      </c>
      <c r="I16" s="15">
        <f t="shared" si="1"/>
        <v>1535.7</v>
      </c>
      <c r="J16" s="61">
        <v>1535.7</v>
      </c>
      <c r="K16" s="62" t="s">
        <v>2314</v>
      </c>
      <c r="L16" s="59" t="s">
        <v>2334</v>
      </c>
      <c r="M16" s="59"/>
      <c r="N16" s="63"/>
      <c r="O16" s="63"/>
      <c r="P16" s="63"/>
      <c r="Q16" s="64"/>
    </row>
    <row r="17" spans="2:17" s="65" customFormat="1" ht="15" customHeight="1" x14ac:dyDescent="0.2">
      <c r="B17" s="58" t="s">
        <v>373</v>
      </c>
      <c r="C17" s="59" t="s">
        <v>2335</v>
      </c>
      <c r="D17" s="60" t="s">
        <v>2336</v>
      </c>
      <c r="E17" s="13">
        <v>42684</v>
      </c>
      <c r="F17" s="14">
        <f t="shared" si="0"/>
        <v>42714</v>
      </c>
      <c r="G17" s="12">
        <v>1</v>
      </c>
      <c r="H17" s="12">
        <v>30</v>
      </c>
      <c r="I17" s="15">
        <f t="shared" si="1"/>
        <v>1439.72</v>
      </c>
      <c r="J17" s="61">
        <v>1439.72</v>
      </c>
      <c r="K17" s="62" t="s">
        <v>2325</v>
      </c>
      <c r="L17" s="59"/>
      <c r="M17" s="59"/>
      <c r="N17" s="63"/>
      <c r="O17" s="63"/>
      <c r="P17" s="63"/>
      <c r="Q17" s="64"/>
    </row>
    <row r="18" spans="2:17" s="65" customFormat="1" ht="15" customHeight="1" x14ac:dyDescent="0.2">
      <c r="B18" s="58" t="s">
        <v>2322</v>
      </c>
      <c r="C18" s="59" t="s">
        <v>2337</v>
      </c>
      <c r="D18" s="60" t="s">
        <v>2338</v>
      </c>
      <c r="E18" s="13">
        <v>42684</v>
      </c>
      <c r="F18" s="14">
        <f t="shared" si="0"/>
        <v>42714</v>
      </c>
      <c r="G18" s="12">
        <v>1</v>
      </c>
      <c r="H18" s="12">
        <v>30</v>
      </c>
      <c r="I18" s="15">
        <f t="shared" si="1"/>
        <v>1460.2</v>
      </c>
      <c r="J18" s="61">
        <v>1460.2</v>
      </c>
      <c r="K18" s="62" t="s">
        <v>2314</v>
      </c>
      <c r="L18" s="59" t="s">
        <v>2339</v>
      </c>
      <c r="M18" s="59"/>
      <c r="N18" s="63"/>
      <c r="O18" s="63"/>
      <c r="P18" s="63"/>
      <c r="Q18" s="64"/>
    </row>
    <row r="19" spans="2:17" s="65" customFormat="1" ht="15" customHeight="1" x14ac:dyDescent="0.2">
      <c r="B19" s="58" t="s">
        <v>1526</v>
      </c>
      <c r="C19" s="59" t="s">
        <v>2340</v>
      </c>
      <c r="D19" s="60" t="s">
        <v>2341</v>
      </c>
      <c r="E19" s="13">
        <v>42703</v>
      </c>
      <c r="F19" s="14">
        <f t="shared" si="0"/>
        <v>42733</v>
      </c>
      <c r="G19" s="12">
        <v>1</v>
      </c>
      <c r="H19" s="12">
        <v>30</v>
      </c>
      <c r="I19" s="15">
        <f t="shared" si="1"/>
        <v>1490.97</v>
      </c>
      <c r="J19" s="61">
        <v>1490.97</v>
      </c>
      <c r="K19" s="62" t="s">
        <v>2325</v>
      </c>
      <c r="L19" s="59"/>
      <c r="M19" s="59"/>
      <c r="N19" s="63"/>
      <c r="O19" s="63"/>
      <c r="P19" s="63"/>
      <c r="Q19" s="64"/>
    </row>
    <row r="20" spans="2:17" s="65" customFormat="1" ht="15" customHeight="1" x14ac:dyDescent="0.2">
      <c r="B20" s="58" t="s">
        <v>1301</v>
      </c>
      <c r="C20" s="59" t="s">
        <v>2342</v>
      </c>
      <c r="D20" s="60" t="s">
        <v>2343</v>
      </c>
      <c r="E20" s="13">
        <v>42703</v>
      </c>
      <c r="F20" s="14">
        <f t="shared" si="0"/>
        <v>42883</v>
      </c>
      <c r="G20" s="12">
        <v>6</v>
      </c>
      <c r="H20" s="12">
        <v>30</v>
      </c>
      <c r="I20" s="15">
        <f t="shared" si="1"/>
        <v>1932.8966666666665</v>
      </c>
      <c r="J20" s="61">
        <v>11597.38</v>
      </c>
      <c r="K20" s="62" t="s">
        <v>2344</v>
      </c>
      <c r="L20" s="59"/>
      <c r="M20" s="59"/>
      <c r="N20" s="63"/>
      <c r="O20" s="63"/>
      <c r="P20" s="63"/>
      <c r="Q20" s="64"/>
    </row>
    <row r="21" spans="2:17" s="65" customFormat="1" ht="15" customHeight="1" x14ac:dyDescent="0.2">
      <c r="B21" s="58" t="s">
        <v>794</v>
      </c>
      <c r="C21" s="59" t="s">
        <v>2345</v>
      </c>
      <c r="D21" s="60" t="s">
        <v>2346</v>
      </c>
      <c r="E21" s="13">
        <v>42703</v>
      </c>
      <c r="F21" s="14">
        <f t="shared" si="0"/>
        <v>42883</v>
      </c>
      <c r="G21" s="12">
        <v>6</v>
      </c>
      <c r="H21" s="12">
        <v>30</v>
      </c>
      <c r="I21" s="15">
        <f t="shared" si="1"/>
        <v>952.44166666666661</v>
      </c>
      <c r="J21" s="61">
        <v>5714.65</v>
      </c>
      <c r="K21" s="62" t="s">
        <v>2347</v>
      </c>
      <c r="L21" s="59"/>
      <c r="M21" s="59"/>
      <c r="N21" s="63"/>
      <c r="O21" s="63"/>
      <c r="P21" s="63"/>
      <c r="Q21" s="64"/>
    </row>
    <row r="22" spans="2:17" s="65" customFormat="1" ht="15" customHeight="1" x14ac:dyDescent="0.2">
      <c r="B22" s="58" t="s">
        <v>1301</v>
      </c>
      <c r="C22" s="59" t="s">
        <v>2348</v>
      </c>
      <c r="D22" s="60" t="s">
        <v>2349</v>
      </c>
      <c r="E22" s="13">
        <v>42716</v>
      </c>
      <c r="F22" s="14">
        <f t="shared" si="0"/>
        <v>42896</v>
      </c>
      <c r="G22" s="12">
        <v>6</v>
      </c>
      <c r="H22" s="12">
        <v>30</v>
      </c>
      <c r="I22" s="15">
        <f t="shared" si="1"/>
        <v>1773.3</v>
      </c>
      <c r="J22" s="61">
        <v>10639.8</v>
      </c>
      <c r="K22" s="62" t="s">
        <v>2350</v>
      </c>
      <c r="L22" s="59"/>
      <c r="M22" s="59"/>
      <c r="N22" s="63"/>
      <c r="O22" s="63"/>
      <c r="P22" s="63"/>
      <c r="Q22" s="64"/>
    </row>
    <row r="23" spans="2:17" s="65" customFormat="1" ht="15" customHeight="1" x14ac:dyDescent="0.2">
      <c r="B23" s="58" t="s">
        <v>571</v>
      </c>
      <c r="C23" s="59" t="s">
        <v>2351</v>
      </c>
      <c r="D23" s="60" t="s">
        <v>2352</v>
      </c>
      <c r="E23" s="13">
        <v>42716</v>
      </c>
      <c r="F23" s="14">
        <f t="shared" si="0"/>
        <v>42896</v>
      </c>
      <c r="G23" s="12">
        <v>6</v>
      </c>
      <c r="H23" s="12">
        <v>30</v>
      </c>
      <c r="I23" s="15">
        <f t="shared" si="1"/>
        <v>1028</v>
      </c>
      <c r="J23" s="61">
        <v>6168</v>
      </c>
      <c r="K23" s="62" t="s">
        <v>2353</v>
      </c>
      <c r="L23" s="59"/>
      <c r="M23" s="59"/>
      <c r="N23" s="63"/>
      <c r="O23" s="63"/>
      <c r="P23" s="63"/>
      <c r="Q23" s="64"/>
    </row>
    <row r="24" spans="2:17" s="65" customFormat="1" ht="15" customHeight="1" x14ac:dyDescent="0.2">
      <c r="B24" s="58" t="s">
        <v>51</v>
      </c>
      <c r="C24" s="59" t="s">
        <v>2354</v>
      </c>
      <c r="D24" s="60" t="s">
        <v>2355</v>
      </c>
      <c r="E24" s="13">
        <v>42716</v>
      </c>
      <c r="F24" s="14">
        <f t="shared" si="0"/>
        <v>42926</v>
      </c>
      <c r="G24" s="12">
        <v>7</v>
      </c>
      <c r="H24" s="12">
        <v>30</v>
      </c>
      <c r="I24" s="15">
        <f t="shared" si="1"/>
        <v>432.97428571428571</v>
      </c>
      <c r="J24" s="61">
        <v>3030.82</v>
      </c>
      <c r="K24" s="62" t="s">
        <v>2356</v>
      </c>
      <c r="L24" s="59"/>
      <c r="M24" s="59"/>
      <c r="N24" s="63"/>
      <c r="O24" s="63"/>
      <c r="P24" s="63"/>
      <c r="Q24" s="64"/>
    </row>
    <row r="25" spans="2:17" s="65" customFormat="1" ht="15" customHeight="1" x14ac:dyDescent="0.2">
      <c r="B25" s="58" t="s">
        <v>122</v>
      </c>
      <c r="C25" s="59" t="s">
        <v>2357</v>
      </c>
      <c r="D25" s="60" t="s">
        <v>2358</v>
      </c>
      <c r="E25" s="13">
        <v>42718</v>
      </c>
      <c r="F25" s="14">
        <f t="shared" si="0"/>
        <v>42958</v>
      </c>
      <c r="G25" s="12">
        <v>8</v>
      </c>
      <c r="H25" s="12">
        <v>30</v>
      </c>
      <c r="I25" s="15">
        <f t="shared" si="1"/>
        <v>349.66125</v>
      </c>
      <c r="J25" s="61">
        <v>2797.29</v>
      </c>
      <c r="K25" s="62" t="s">
        <v>2359</v>
      </c>
      <c r="L25" s="59" t="s">
        <v>2360</v>
      </c>
      <c r="M25" s="59"/>
      <c r="N25" s="63"/>
      <c r="O25" s="63"/>
      <c r="P25" s="63"/>
      <c r="Q25" s="64"/>
    </row>
    <row r="26" spans="2:17" s="65" customFormat="1" ht="15" customHeight="1" x14ac:dyDescent="0.2">
      <c r="B26" s="58" t="s">
        <v>328</v>
      </c>
      <c r="C26" s="59" t="s">
        <v>2361</v>
      </c>
      <c r="D26" s="60" t="s">
        <v>2362</v>
      </c>
      <c r="E26" s="13">
        <v>42378</v>
      </c>
      <c r="F26" s="14">
        <f t="shared" si="0"/>
        <v>42574</v>
      </c>
      <c r="G26" s="12">
        <v>7</v>
      </c>
      <c r="H26" s="12">
        <v>28</v>
      </c>
      <c r="I26" s="15">
        <f t="shared" si="1"/>
        <v>261.22714285714284</v>
      </c>
      <c r="J26" s="61">
        <v>1828.59</v>
      </c>
      <c r="K26" s="62" t="s">
        <v>1726</v>
      </c>
      <c r="L26" s="59"/>
      <c r="M26" s="59"/>
      <c r="N26" s="63"/>
      <c r="O26" s="63"/>
      <c r="P26" s="63"/>
      <c r="Q26" s="64"/>
    </row>
    <row r="27" spans="2:17" s="65" customFormat="1" ht="15" customHeight="1" x14ac:dyDescent="0.2">
      <c r="B27" s="58" t="s">
        <v>328</v>
      </c>
      <c r="C27" s="59" t="s">
        <v>2363</v>
      </c>
      <c r="D27" s="60" t="s">
        <v>2364</v>
      </c>
      <c r="E27" s="13">
        <v>42378</v>
      </c>
      <c r="F27" s="14">
        <f t="shared" ref="F27:F32" si="2">IF(E27&lt;&gt;"",E27+(G27*H27),"")</f>
        <v>42602</v>
      </c>
      <c r="G27" s="12">
        <v>8</v>
      </c>
      <c r="H27" s="12">
        <v>28</v>
      </c>
      <c r="I27" s="15">
        <f t="shared" si="1"/>
        <v>257.94875000000002</v>
      </c>
      <c r="J27" s="61">
        <v>2063.59</v>
      </c>
      <c r="K27" s="62" t="s">
        <v>2365</v>
      </c>
      <c r="L27" s="59"/>
      <c r="M27" s="59"/>
      <c r="N27" s="63"/>
      <c r="O27" s="63"/>
      <c r="P27" s="63"/>
      <c r="Q27" s="64"/>
    </row>
    <row r="28" spans="2:17" s="65" customFormat="1" ht="15" customHeight="1" x14ac:dyDescent="0.2">
      <c r="B28" s="58" t="s">
        <v>2366</v>
      </c>
      <c r="C28" s="59" t="s">
        <v>2367</v>
      </c>
      <c r="D28" s="60" t="s">
        <v>2368</v>
      </c>
      <c r="E28" s="13">
        <v>42378</v>
      </c>
      <c r="F28" s="14">
        <f t="shared" si="2"/>
        <v>42602</v>
      </c>
      <c r="G28" s="12">
        <v>8</v>
      </c>
      <c r="H28" s="12">
        <v>28</v>
      </c>
      <c r="I28" s="15">
        <f t="shared" si="1"/>
        <v>1507.7962500000001</v>
      </c>
      <c r="J28" s="61">
        <v>12062.37</v>
      </c>
      <c r="K28" s="62" t="s">
        <v>2369</v>
      </c>
      <c r="L28" s="59"/>
      <c r="M28" s="59"/>
      <c r="N28" s="63"/>
      <c r="O28" s="63"/>
      <c r="P28" s="63"/>
      <c r="Q28" s="64"/>
    </row>
    <row r="29" spans="2:17" s="65" customFormat="1" ht="15" customHeight="1" x14ac:dyDescent="0.2">
      <c r="B29" s="58" t="s">
        <v>1301</v>
      </c>
      <c r="C29" s="59" t="s">
        <v>2370</v>
      </c>
      <c r="D29" s="60" t="s">
        <v>2371</v>
      </c>
      <c r="E29" s="13">
        <v>42378</v>
      </c>
      <c r="F29" s="14">
        <f t="shared" si="2"/>
        <v>42546</v>
      </c>
      <c r="G29" s="12">
        <v>6</v>
      </c>
      <c r="H29" s="12">
        <v>28</v>
      </c>
      <c r="I29" s="15">
        <f t="shared" si="1"/>
        <v>1332.9233333333334</v>
      </c>
      <c r="J29" s="74">
        <v>7997.54</v>
      </c>
      <c r="K29" s="62" t="s">
        <v>2372</v>
      </c>
      <c r="L29" s="59"/>
      <c r="M29" s="59"/>
      <c r="N29" s="63"/>
      <c r="O29" s="63"/>
      <c r="P29" s="63"/>
      <c r="Q29" s="64"/>
    </row>
    <row r="30" spans="2:17" s="65" customFormat="1" ht="15" customHeight="1" x14ac:dyDescent="0.2">
      <c r="B30" s="58" t="s">
        <v>1301</v>
      </c>
      <c r="C30" s="59" t="s">
        <v>2373</v>
      </c>
      <c r="D30" s="60" t="s">
        <v>2374</v>
      </c>
      <c r="E30" s="13">
        <v>42378</v>
      </c>
      <c r="F30" s="14">
        <f t="shared" si="2"/>
        <v>42546</v>
      </c>
      <c r="G30" s="12">
        <v>6</v>
      </c>
      <c r="H30" s="12">
        <v>28</v>
      </c>
      <c r="I30" s="15">
        <f t="shared" si="1"/>
        <v>307.55166666666668</v>
      </c>
      <c r="J30" s="74">
        <v>1845.31</v>
      </c>
      <c r="K30" s="62" t="s">
        <v>2344</v>
      </c>
      <c r="L30" s="59"/>
      <c r="M30" s="59"/>
      <c r="N30" s="63"/>
      <c r="O30" s="63"/>
      <c r="P30" s="63"/>
      <c r="Q30" s="64"/>
    </row>
    <row r="31" spans="2:17" s="65" customFormat="1" ht="15" customHeight="1" x14ac:dyDescent="0.2">
      <c r="B31" s="59" t="s">
        <v>87</v>
      </c>
      <c r="C31" s="59" t="s">
        <v>2375</v>
      </c>
      <c r="D31" s="60" t="s">
        <v>2376</v>
      </c>
      <c r="E31" s="13">
        <v>42751</v>
      </c>
      <c r="F31" s="14">
        <f t="shared" si="2"/>
        <v>42781</v>
      </c>
      <c r="G31" s="12">
        <v>1</v>
      </c>
      <c r="H31" s="12">
        <v>30</v>
      </c>
      <c r="I31" s="15">
        <f t="shared" si="1"/>
        <v>1277.17</v>
      </c>
      <c r="J31" s="74">
        <v>1277.17</v>
      </c>
      <c r="K31" s="62" t="s">
        <v>2377</v>
      </c>
      <c r="L31" s="59"/>
      <c r="M31" s="59"/>
      <c r="N31" s="63"/>
      <c r="O31" s="63"/>
      <c r="P31" s="63"/>
      <c r="Q31" s="64"/>
    </row>
    <row r="32" spans="2:17" s="65" customFormat="1" ht="15" customHeight="1" x14ac:dyDescent="0.2">
      <c r="B32" s="59" t="s">
        <v>373</v>
      </c>
      <c r="C32" s="59" t="s">
        <v>2378</v>
      </c>
      <c r="D32" s="60" t="s">
        <v>2379</v>
      </c>
      <c r="E32" s="13">
        <v>42751</v>
      </c>
      <c r="F32" s="14">
        <f t="shared" si="2"/>
        <v>42781</v>
      </c>
      <c r="G32" s="12">
        <v>1</v>
      </c>
      <c r="H32" s="12">
        <v>30</v>
      </c>
      <c r="I32" s="15">
        <f t="shared" si="1"/>
        <v>764.86</v>
      </c>
      <c r="J32" s="74">
        <v>764.86</v>
      </c>
      <c r="K32" s="62" t="s">
        <v>2377</v>
      </c>
      <c r="L32" s="59"/>
      <c r="M32" s="59"/>
      <c r="N32" s="63"/>
      <c r="O32" s="63"/>
      <c r="P32" s="63"/>
      <c r="Q32" s="64"/>
    </row>
    <row r="33" spans="2:17" s="65" customFormat="1" ht="15" customHeight="1" x14ac:dyDescent="0.2">
      <c r="B33" s="58" t="s">
        <v>122</v>
      </c>
      <c r="C33" s="59" t="s">
        <v>2380</v>
      </c>
      <c r="D33" s="60" t="s">
        <v>2381</v>
      </c>
      <c r="E33" s="13">
        <v>42752</v>
      </c>
      <c r="F33" s="14">
        <f t="shared" ref="F33:F43" si="3">IF(E33&lt;&gt;"",E33+(G33*H33),"")</f>
        <v>42872</v>
      </c>
      <c r="G33" s="12">
        <v>4</v>
      </c>
      <c r="H33" s="12">
        <v>30</v>
      </c>
      <c r="I33" s="15">
        <f t="shared" si="1"/>
        <v>364.17</v>
      </c>
      <c r="J33" s="61">
        <v>1456.68</v>
      </c>
      <c r="K33" s="62" t="s">
        <v>2382</v>
      </c>
      <c r="L33" s="59"/>
      <c r="M33" s="59"/>
      <c r="N33" s="63"/>
      <c r="O33" s="63"/>
      <c r="P33" s="63"/>
      <c r="Q33" s="64"/>
    </row>
    <row r="34" spans="2:17" s="65" customFormat="1" ht="15" customHeight="1" x14ac:dyDescent="0.2">
      <c r="B34" s="59" t="s">
        <v>106</v>
      </c>
      <c r="C34" s="59" t="s">
        <v>2383</v>
      </c>
      <c r="D34" s="60" t="s">
        <v>2384</v>
      </c>
      <c r="E34" s="13">
        <v>42754</v>
      </c>
      <c r="F34" s="14">
        <f t="shared" si="3"/>
        <v>42934</v>
      </c>
      <c r="G34" s="12">
        <v>6</v>
      </c>
      <c r="H34" s="12">
        <v>30</v>
      </c>
      <c r="I34" s="15">
        <f t="shared" si="1"/>
        <v>749.35166666666657</v>
      </c>
      <c r="J34" s="74">
        <v>4496.1099999999997</v>
      </c>
      <c r="K34" s="62" t="s">
        <v>2308</v>
      </c>
      <c r="L34" s="59" t="s">
        <v>2385</v>
      </c>
      <c r="M34" s="59"/>
      <c r="N34" s="63"/>
      <c r="O34" s="63"/>
      <c r="P34" s="63"/>
      <c r="Q34" s="64"/>
    </row>
    <row r="35" spans="2:17" s="65" customFormat="1" ht="15" customHeight="1" x14ac:dyDescent="0.2">
      <c r="B35" s="59" t="s">
        <v>106</v>
      </c>
      <c r="C35" s="59" t="s">
        <v>2386</v>
      </c>
      <c r="D35" s="60" t="s">
        <v>2387</v>
      </c>
      <c r="E35" s="13">
        <v>42754</v>
      </c>
      <c r="F35" s="14">
        <f t="shared" si="3"/>
        <v>42934</v>
      </c>
      <c r="G35" s="12">
        <v>6</v>
      </c>
      <c r="H35" s="12">
        <v>30</v>
      </c>
      <c r="I35" s="15">
        <f t="shared" si="1"/>
        <v>749.35166666666657</v>
      </c>
      <c r="J35" s="74">
        <v>4496.1099999999997</v>
      </c>
      <c r="K35" s="62" t="s">
        <v>2308</v>
      </c>
      <c r="L35" s="59" t="s">
        <v>2388</v>
      </c>
      <c r="M35" s="59"/>
      <c r="N35" s="63"/>
      <c r="O35" s="63"/>
      <c r="P35" s="63"/>
      <c r="Q35" s="64"/>
    </row>
    <row r="36" spans="2:17" s="65" customFormat="1" ht="15" customHeight="1" x14ac:dyDescent="0.2">
      <c r="B36" s="59" t="s">
        <v>38</v>
      </c>
      <c r="C36" s="59" t="s">
        <v>2389</v>
      </c>
      <c r="D36" s="60" t="s">
        <v>2390</v>
      </c>
      <c r="E36" s="13">
        <v>42754</v>
      </c>
      <c r="F36" s="14">
        <f t="shared" si="3"/>
        <v>42874</v>
      </c>
      <c r="G36" s="12">
        <v>4</v>
      </c>
      <c r="H36" s="12">
        <v>30</v>
      </c>
      <c r="I36" s="15">
        <f t="shared" si="1"/>
        <v>1512.7049999999999</v>
      </c>
      <c r="J36" s="74">
        <v>6050.82</v>
      </c>
      <c r="K36" s="62" t="s">
        <v>2382</v>
      </c>
      <c r="L36" s="59"/>
      <c r="M36" s="59"/>
      <c r="N36" s="63"/>
      <c r="O36" s="63"/>
      <c r="P36" s="63"/>
      <c r="Q36" s="64"/>
    </row>
    <row r="37" spans="2:17" s="65" customFormat="1" ht="15" customHeight="1" x14ac:dyDescent="0.2">
      <c r="B37" s="58" t="s">
        <v>328</v>
      </c>
      <c r="C37" s="59" t="s">
        <v>2391</v>
      </c>
      <c r="D37" s="60" t="s">
        <v>2392</v>
      </c>
      <c r="E37" s="13">
        <v>42762</v>
      </c>
      <c r="F37" s="14">
        <f t="shared" si="3"/>
        <v>42986</v>
      </c>
      <c r="G37" s="12">
        <v>8</v>
      </c>
      <c r="H37" s="12">
        <v>28</v>
      </c>
      <c r="I37" s="15">
        <f t="shared" si="1"/>
        <v>210.3725</v>
      </c>
      <c r="J37" s="74">
        <v>1682.98</v>
      </c>
      <c r="K37" s="62" t="s">
        <v>2393</v>
      </c>
      <c r="L37" s="59"/>
      <c r="M37" s="59"/>
      <c r="N37" s="63"/>
      <c r="O37" s="63"/>
      <c r="P37" s="63"/>
      <c r="Q37" s="64"/>
    </row>
    <row r="38" spans="2:17" s="65" customFormat="1" ht="15" customHeight="1" x14ac:dyDescent="0.2">
      <c r="B38" s="58" t="s">
        <v>328</v>
      </c>
      <c r="C38" s="59" t="s">
        <v>2394</v>
      </c>
      <c r="D38" s="60" t="s">
        <v>2395</v>
      </c>
      <c r="E38" s="13">
        <v>42765</v>
      </c>
      <c r="F38" s="14">
        <f t="shared" si="3"/>
        <v>42989</v>
      </c>
      <c r="G38" s="12">
        <v>8</v>
      </c>
      <c r="H38" s="12">
        <v>28</v>
      </c>
      <c r="I38" s="15">
        <f t="shared" si="1"/>
        <v>248.70500000000001</v>
      </c>
      <c r="J38" s="74">
        <v>1989.64</v>
      </c>
      <c r="K38" s="62" t="s">
        <v>2396</v>
      </c>
      <c r="L38" s="59"/>
      <c r="M38" s="59"/>
      <c r="N38" s="63"/>
      <c r="O38" s="63"/>
      <c r="P38" s="63"/>
      <c r="Q38" s="64"/>
    </row>
    <row r="39" spans="2:17" s="65" customFormat="1" ht="15" customHeight="1" x14ac:dyDescent="0.2">
      <c r="B39" s="59" t="s">
        <v>510</v>
      </c>
      <c r="C39" s="59" t="s">
        <v>2397</v>
      </c>
      <c r="D39" s="60" t="s">
        <v>2398</v>
      </c>
      <c r="E39" s="13">
        <v>42765</v>
      </c>
      <c r="F39" s="14">
        <f t="shared" si="3"/>
        <v>42945</v>
      </c>
      <c r="G39" s="12">
        <v>6</v>
      </c>
      <c r="H39" s="12">
        <v>30</v>
      </c>
      <c r="I39" s="15">
        <f t="shared" si="1"/>
        <v>1114.9166666666667</v>
      </c>
      <c r="J39" s="74">
        <v>6689.5</v>
      </c>
      <c r="K39" s="62" t="s">
        <v>2399</v>
      </c>
      <c r="L39" s="59"/>
      <c r="M39" s="59"/>
      <c r="N39" s="63"/>
      <c r="O39" s="63"/>
      <c r="P39" s="63"/>
      <c r="Q39" s="64"/>
    </row>
    <row r="40" spans="2:17" s="65" customFormat="1" ht="15" customHeight="1" x14ac:dyDescent="0.2">
      <c r="B40" s="59" t="s">
        <v>166</v>
      </c>
      <c r="C40" s="59" t="s">
        <v>2400</v>
      </c>
      <c r="D40" s="60" t="s">
        <v>2401</v>
      </c>
      <c r="E40" s="13">
        <v>42765</v>
      </c>
      <c r="F40" s="14">
        <f t="shared" si="3"/>
        <v>42945</v>
      </c>
      <c r="G40" s="12">
        <v>6</v>
      </c>
      <c r="H40" s="12">
        <v>30</v>
      </c>
      <c r="I40" s="15">
        <f t="shared" si="1"/>
        <v>364.16833333333335</v>
      </c>
      <c r="J40" s="74">
        <v>2185.0100000000002</v>
      </c>
      <c r="K40" s="62" t="s">
        <v>2382</v>
      </c>
      <c r="L40" s="59"/>
      <c r="M40" s="59"/>
      <c r="N40" s="63"/>
      <c r="O40" s="63"/>
      <c r="P40" s="63"/>
      <c r="Q40" s="64"/>
    </row>
    <row r="41" spans="2:17" s="65" customFormat="1" ht="15" customHeight="1" x14ac:dyDescent="0.2">
      <c r="B41" s="58" t="s">
        <v>328</v>
      </c>
      <c r="C41" s="59" t="s">
        <v>2402</v>
      </c>
      <c r="D41" s="60" t="s">
        <v>2403</v>
      </c>
      <c r="E41" s="13">
        <v>42767</v>
      </c>
      <c r="F41" s="14">
        <f t="shared" si="3"/>
        <v>42991</v>
      </c>
      <c r="G41" s="12">
        <v>8</v>
      </c>
      <c r="H41" s="12">
        <v>28</v>
      </c>
      <c r="I41" s="15">
        <f t="shared" si="1"/>
        <v>248.70500000000001</v>
      </c>
      <c r="J41" s="74">
        <v>1989.64</v>
      </c>
      <c r="K41" s="62" t="s">
        <v>2404</v>
      </c>
      <c r="L41" s="59"/>
      <c r="M41" s="59"/>
      <c r="N41" s="63"/>
      <c r="O41" s="63"/>
      <c r="P41" s="63"/>
      <c r="Q41" s="64"/>
    </row>
    <row r="42" spans="2:17" s="65" customFormat="1" ht="15" customHeight="1" x14ac:dyDescent="0.2">
      <c r="B42" s="59" t="s">
        <v>510</v>
      </c>
      <c r="C42" s="59" t="s">
        <v>2405</v>
      </c>
      <c r="D42" s="60" t="s">
        <v>2406</v>
      </c>
      <c r="E42" s="13">
        <v>42766</v>
      </c>
      <c r="F42" s="14">
        <f t="shared" si="3"/>
        <v>42886</v>
      </c>
      <c r="G42" s="12">
        <v>4</v>
      </c>
      <c r="H42" s="12">
        <v>30</v>
      </c>
      <c r="I42" s="15">
        <f t="shared" si="1"/>
        <v>1114.9175</v>
      </c>
      <c r="J42" s="74">
        <v>4459.67</v>
      </c>
      <c r="K42" s="62" t="s">
        <v>2382</v>
      </c>
      <c r="L42" s="59"/>
      <c r="M42" s="59"/>
      <c r="N42" s="63"/>
      <c r="O42" s="63"/>
      <c r="P42" s="63"/>
      <c r="Q42" s="64"/>
    </row>
    <row r="43" spans="2:17" s="65" customFormat="1" ht="15" customHeight="1" x14ac:dyDescent="0.2">
      <c r="B43" s="59" t="s">
        <v>38</v>
      </c>
      <c r="C43" s="59" t="s">
        <v>2407</v>
      </c>
      <c r="D43" s="60" t="s">
        <v>2408</v>
      </c>
      <c r="E43" s="13">
        <v>42769</v>
      </c>
      <c r="F43" s="14">
        <f t="shared" si="3"/>
        <v>42919</v>
      </c>
      <c r="G43" s="12">
        <v>5</v>
      </c>
      <c r="H43" s="12">
        <v>30</v>
      </c>
      <c r="I43" s="15">
        <f t="shared" si="1"/>
        <v>1398.47</v>
      </c>
      <c r="J43" s="74">
        <v>6992.35</v>
      </c>
      <c r="K43" s="62" t="s">
        <v>2308</v>
      </c>
      <c r="L43" s="59" t="s">
        <v>2409</v>
      </c>
      <c r="M43" s="59"/>
      <c r="N43" s="63"/>
      <c r="O43" s="63"/>
      <c r="P43" s="63"/>
      <c r="Q43" s="64"/>
    </row>
    <row r="44" spans="2:17" s="65" customFormat="1" ht="15" customHeight="1" x14ac:dyDescent="0.2">
      <c r="B44" s="59" t="s">
        <v>510</v>
      </c>
      <c r="C44" s="59" t="s">
        <v>2410</v>
      </c>
      <c r="D44" s="60" t="s">
        <v>2411</v>
      </c>
      <c r="E44" s="13">
        <v>42774</v>
      </c>
      <c r="F44" s="14">
        <f t="shared" ref="F44:F51" si="4">IF(E44&lt;&gt;"",E44+(G44*H44),"")</f>
        <v>42894</v>
      </c>
      <c r="G44" s="12">
        <v>4</v>
      </c>
      <c r="H44" s="12">
        <v>30</v>
      </c>
      <c r="I44" s="15">
        <f t="shared" ref="I44:I51" si="5">IF(G44&lt;&gt;"",(J44/G44),"")</f>
        <v>1233.6424999999999</v>
      </c>
      <c r="J44" s="74">
        <v>4934.57</v>
      </c>
      <c r="K44" s="62" t="s">
        <v>2382</v>
      </c>
      <c r="L44" s="59"/>
      <c r="M44" s="59"/>
      <c r="N44" s="63"/>
      <c r="O44" s="63"/>
      <c r="P44" s="63"/>
      <c r="Q44" s="64"/>
    </row>
    <row r="45" spans="2:17" s="65" customFormat="1" ht="15" customHeight="1" x14ac:dyDescent="0.2">
      <c r="B45" s="59" t="s">
        <v>166</v>
      </c>
      <c r="C45" s="59" t="s">
        <v>2412</v>
      </c>
      <c r="D45" s="60" t="s">
        <v>2413</v>
      </c>
      <c r="E45" s="13">
        <v>42793</v>
      </c>
      <c r="F45" s="14">
        <f t="shared" si="4"/>
        <v>42943</v>
      </c>
      <c r="G45" s="12">
        <v>5</v>
      </c>
      <c r="H45" s="12">
        <v>30</v>
      </c>
      <c r="I45" s="15">
        <f t="shared" si="5"/>
        <v>354.26400000000001</v>
      </c>
      <c r="J45" s="74">
        <v>1771.32</v>
      </c>
      <c r="K45" s="62" t="s">
        <v>2308</v>
      </c>
      <c r="L45" s="59" t="s">
        <v>2414</v>
      </c>
      <c r="M45" s="59"/>
      <c r="N45" s="63"/>
      <c r="O45" s="63"/>
      <c r="P45" s="63"/>
      <c r="Q45" s="64"/>
    </row>
    <row r="46" spans="2:17" s="65" customFormat="1" ht="15" customHeight="1" x14ac:dyDescent="0.2">
      <c r="B46" s="59" t="s">
        <v>106</v>
      </c>
      <c r="C46" s="59" t="s">
        <v>2415</v>
      </c>
      <c r="D46" s="60" t="s">
        <v>2416</v>
      </c>
      <c r="E46" s="13">
        <v>42814</v>
      </c>
      <c r="F46" s="14">
        <f>IF(E46&lt;&gt;"",E46+(G46*H46),"")</f>
        <v>42934</v>
      </c>
      <c r="G46" s="12">
        <v>4</v>
      </c>
      <c r="H46" s="12">
        <v>30</v>
      </c>
      <c r="I46" s="15">
        <f>IF(G46&lt;&gt;"",(J46/G46),"")</f>
        <v>749.45</v>
      </c>
      <c r="J46" s="74">
        <v>2997.8</v>
      </c>
      <c r="K46" s="62" t="s">
        <v>2308</v>
      </c>
      <c r="L46" s="59" t="s">
        <v>2417</v>
      </c>
      <c r="M46" s="59"/>
      <c r="N46" s="63"/>
      <c r="O46" s="63"/>
      <c r="P46" s="63"/>
      <c r="Q46" s="64"/>
    </row>
    <row r="47" spans="2:17" s="65" customFormat="1" ht="15" customHeight="1" x14ac:dyDescent="0.2">
      <c r="B47" s="59" t="s">
        <v>106</v>
      </c>
      <c r="C47" s="59" t="s">
        <v>2418</v>
      </c>
      <c r="D47" s="60" t="s">
        <v>2419</v>
      </c>
      <c r="E47" s="13">
        <v>42814</v>
      </c>
      <c r="F47" s="14">
        <f t="shared" si="4"/>
        <v>42904</v>
      </c>
      <c r="G47" s="12">
        <v>3</v>
      </c>
      <c r="H47" s="12">
        <v>30</v>
      </c>
      <c r="I47" s="15">
        <f t="shared" si="5"/>
        <v>667.39333333333332</v>
      </c>
      <c r="J47" s="74">
        <v>2002.18</v>
      </c>
      <c r="K47" s="62" t="s">
        <v>2382</v>
      </c>
      <c r="L47" s="59"/>
      <c r="M47" s="59"/>
      <c r="N47" s="63"/>
      <c r="O47" s="63"/>
      <c r="P47" s="63"/>
      <c r="Q47" s="64"/>
    </row>
    <row r="48" spans="2:17" s="65" customFormat="1" ht="15" customHeight="1" x14ac:dyDescent="0.2">
      <c r="B48" s="59" t="s">
        <v>166</v>
      </c>
      <c r="C48" s="59" t="s">
        <v>2420</v>
      </c>
      <c r="D48" s="60" t="s">
        <v>2421</v>
      </c>
      <c r="E48" s="13">
        <v>42824</v>
      </c>
      <c r="F48" s="14">
        <f t="shared" si="4"/>
        <v>42944</v>
      </c>
      <c r="G48" s="12">
        <v>4</v>
      </c>
      <c r="H48" s="12">
        <v>30</v>
      </c>
      <c r="I48" s="15">
        <f t="shared" si="5"/>
        <v>273.94499999999999</v>
      </c>
      <c r="J48" s="74">
        <v>1095.78</v>
      </c>
      <c r="K48" s="62" t="s">
        <v>2308</v>
      </c>
      <c r="L48" s="59" t="s">
        <v>2422</v>
      </c>
      <c r="M48" s="59"/>
      <c r="N48" s="63"/>
      <c r="O48" s="63"/>
      <c r="P48" s="63"/>
      <c r="Q48" s="64"/>
    </row>
    <row r="49" spans="2:17" s="65" customFormat="1" ht="15" customHeight="1" x14ac:dyDescent="0.2">
      <c r="B49" s="59" t="s">
        <v>166</v>
      </c>
      <c r="C49" s="59" t="s">
        <v>2423</v>
      </c>
      <c r="D49" s="60" t="s">
        <v>2424</v>
      </c>
      <c r="E49" s="13">
        <v>42795</v>
      </c>
      <c r="F49" s="14">
        <f>IF(E49&lt;&gt;"",E49+(G49*H49),"")</f>
        <v>42945</v>
      </c>
      <c r="G49" s="12">
        <v>5</v>
      </c>
      <c r="H49" s="12">
        <v>30</v>
      </c>
      <c r="I49" s="15">
        <f>IF(G49&lt;&gt;"",(J49/G49),"")</f>
        <v>281.43</v>
      </c>
      <c r="J49" s="74">
        <v>1407.15</v>
      </c>
      <c r="K49" s="62" t="s">
        <v>2308</v>
      </c>
      <c r="L49" s="59" t="s">
        <v>2425</v>
      </c>
      <c r="M49" s="59"/>
      <c r="N49" s="63"/>
      <c r="O49" s="63"/>
      <c r="P49" s="63"/>
      <c r="Q49" s="64"/>
    </row>
    <row r="50" spans="2:17" s="65" customFormat="1" ht="15" customHeight="1" x14ac:dyDescent="0.2">
      <c r="B50" s="59" t="s">
        <v>2426</v>
      </c>
      <c r="C50" s="59" t="s">
        <v>2427</v>
      </c>
      <c r="D50" s="60" t="s">
        <v>2428</v>
      </c>
      <c r="E50" s="13">
        <v>42844</v>
      </c>
      <c r="F50" s="14">
        <f t="shared" si="4"/>
        <v>42956</v>
      </c>
      <c r="G50" s="12">
        <v>4</v>
      </c>
      <c r="H50" s="12">
        <v>28</v>
      </c>
      <c r="I50" s="15">
        <f t="shared" si="5"/>
        <v>472.78750000000002</v>
      </c>
      <c r="J50" s="74">
        <v>1891.15</v>
      </c>
      <c r="K50" s="62" t="s">
        <v>2429</v>
      </c>
      <c r="L50" s="59" t="s">
        <v>2430</v>
      </c>
      <c r="M50" s="59"/>
      <c r="N50" s="63"/>
      <c r="O50" s="63"/>
      <c r="P50" s="63"/>
      <c r="Q50" s="64"/>
    </row>
    <row r="51" spans="2:17" s="65" customFormat="1" ht="15" customHeight="1" x14ac:dyDescent="0.2">
      <c r="B51" s="59" t="s">
        <v>510</v>
      </c>
      <c r="C51" s="59" t="s">
        <v>2405</v>
      </c>
      <c r="D51" s="60" t="s">
        <v>2431</v>
      </c>
      <c r="E51" s="13">
        <v>42853</v>
      </c>
      <c r="F51" s="14">
        <f t="shared" si="4"/>
        <v>42913</v>
      </c>
      <c r="G51" s="12">
        <v>2</v>
      </c>
      <c r="H51" s="12">
        <v>30</v>
      </c>
      <c r="I51" s="15">
        <f t="shared" si="5"/>
        <v>1217.05</v>
      </c>
      <c r="J51" s="74">
        <v>2434.1</v>
      </c>
      <c r="K51" s="62" t="s">
        <v>2432</v>
      </c>
      <c r="L51" s="59" t="s">
        <v>2433</v>
      </c>
      <c r="M51" s="59"/>
      <c r="N51" s="63"/>
      <c r="O51" s="63"/>
      <c r="P51" s="63"/>
      <c r="Q51" s="64"/>
    </row>
    <row r="52" spans="2:17" s="65" customFormat="1" ht="15" customHeight="1" x14ac:dyDescent="0.2">
      <c r="B52" s="58" t="s">
        <v>122</v>
      </c>
      <c r="C52" s="59" t="s">
        <v>2434</v>
      </c>
      <c r="D52" s="60" t="s">
        <v>2435</v>
      </c>
      <c r="E52" s="13">
        <v>42886</v>
      </c>
      <c r="F52" s="14">
        <f t="shared" ref="F52:F60" si="6">IF(E52&lt;&gt;"",E52+(G52*H52),"")</f>
        <v>42946</v>
      </c>
      <c r="G52" s="12">
        <v>2</v>
      </c>
      <c r="H52" s="12">
        <v>30</v>
      </c>
      <c r="I52" s="15">
        <f t="shared" ref="I52:I60" si="7">IF(G52&lt;&gt;"",(J52/G52),"")</f>
        <v>364.17</v>
      </c>
      <c r="J52" s="74">
        <v>728.34</v>
      </c>
      <c r="K52" s="62" t="s">
        <v>2436</v>
      </c>
      <c r="L52" s="59" t="s">
        <v>2437</v>
      </c>
      <c r="M52" s="59"/>
      <c r="N52" s="63"/>
      <c r="O52" s="63"/>
      <c r="P52" s="63"/>
      <c r="Q52" s="64"/>
    </row>
    <row r="53" spans="2:17" s="65" customFormat="1" ht="15" customHeight="1" x14ac:dyDescent="0.2">
      <c r="B53" s="58" t="s">
        <v>122</v>
      </c>
      <c r="C53" s="59" t="s">
        <v>2438</v>
      </c>
      <c r="D53" s="60" t="s">
        <v>2439</v>
      </c>
      <c r="E53" s="13">
        <v>42886</v>
      </c>
      <c r="F53" s="14">
        <f t="shared" si="6"/>
        <v>42946</v>
      </c>
      <c r="G53" s="12">
        <v>2</v>
      </c>
      <c r="H53" s="12">
        <v>30</v>
      </c>
      <c r="I53" s="15">
        <f t="shared" si="7"/>
        <v>364.17</v>
      </c>
      <c r="J53" s="74">
        <v>728.34</v>
      </c>
      <c r="K53" s="62" t="s">
        <v>2308</v>
      </c>
      <c r="L53" s="59" t="s">
        <v>2440</v>
      </c>
      <c r="M53" s="59"/>
      <c r="N53" s="63"/>
      <c r="O53" s="63"/>
      <c r="P53" s="63"/>
      <c r="Q53" s="64"/>
    </row>
    <row r="54" spans="2:17" s="65" customFormat="1" ht="15" customHeight="1" x14ac:dyDescent="0.2">
      <c r="B54" s="58" t="s">
        <v>122</v>
      </c>
      <c r="C54" s="59" t="s">
        <v>2441</v>
      </c>
      <c r="D54" s="60" t="s">
        <v>2442</v>
      </c>
      <c r="E54" s="13">
        <v>42886</v>
      </c>
      <c r="F54" s="14">
        <f t="shared" si="6"/>
        <v>42946</v>
      </c>
      <c r="G54" s="12">
        <v>2</v>
      </c>
      <c r="H54" s="12">
        <v>30</v>
      </c>
      <c r="I54" s="15">
        <f t="shared" si="7"/>
        <v>364.17</v>
      </c>
      <c r="J54" s="74">
        <v>728.34</v>
      </c>
      <c r="K54" s="62" t="s">
        <v>2308</v>
      </c>
      <c r="L54" s="59" t="s">
        <v>2443</v>
      </c>
      <c r="M54" s="59"/>
      <c r="N54" s="63"/>
      <c r="O54" s="63"/>
      <c r="P54" s="63"/>
      <c r="Q54" s="64"/>
    </row>
    <row r="55" spans="2:17" s="65" customFormat="1" ht="15" customHeight="1" x14ac:dyDescent="0.2">
      <c r="B55" s="59" t="s">
        <v>166</v>
      </c>
      <c r="C55" s="59" t="s">
        <v>2444</v>
      </c>
      <c r="D55" s="60" t="s">
        <v>2445</v>
      </c>
      <c r="E55" s="13">
        <v>42886</v>
      </c>
      <c r="F55" s="14">
        <f t="shared" si="6"/>
        <v>42946</v>
      </c>
      <c r="G55" s="12">
        <v>2</v>
      </c>
      <c r="H55" s="12">
        <v>30</v>
      </c>
      <c r="I55" s="15">
        <f t="shared" si="7"/>
        <v>358.85</v>
      </c>
      <c r="J55" s="74">
        <v>717.7</v>
      </c>
      <c r="K55" s="62" t="s">
        <v>2308</v>
      </c>
      <c r="L55" s="59" t="s">
        <v>2446</v>
      </c>
      <c r="M55" s="59"/>
      <c r="N55" s="63"/>
      <c r="O55" s="63"/>
      <c r="P55" s="63"/>
      <c r="Q55" s="64"/>
    </row>
    <row r="56" spans="2:17" s="65" customFormat="1" ht="15" customHeight="1" x14ac:dyDescent="0.2">
      <c r="B56" s="59" t="s">
        <v>166</v>
      </c>
      <c r="C56" s="59" t="s">
        <v>2447</v>
      </c>
      <c r="D56" s="60" t="s">
        <v>2448</v>
      </c>
      <c r="E56" s="13">
        <v>42886</v>
      </c>
      <c r="F56" s="14">
        <f t="shared" si="6"/>
        <v>42976</v>
      </c>
      <c r="G56" s="12">
        <v>3</v>
      </c>
      <c r="H56" s="12">
        <v>30</v>
      </c>
      <c r="I56" s="15">
        <f t="shared" si="7"/>
        <v>358.66666666666669</v>
      </c>
      <c r="J56" s="74">
        <v>1076</v>
      </c>
      <c r="K56" s="62" t="s">
        <v>2449</v>
      </c>
      <c r="L56" s="59" t="s">
        <v>2450</v>
      </c>
      <c r="M56" s="59"/>
      <c r="N56" s="63"/>
      <c r="O56" s="63"/>
      <c r="P56" s="63"/>
      <c r="Q56" s="64"/>
    </row>
    <row r="57" spans="2:17" s="65" customFormat="1" ht="15" customHeight="1" x14ac:dyDescent="0.2">
      <c r="B57" s="59" t="s">
        <v>166</v>
      </c>
      <c r="C57" s="59" t="s">
        <v>2451</v>
      </c>
      <c r="D57" s="60" t="s">
        <v>2452</v>
      </c>
      <c r="E57" s="13">
        <v>42887</v>
      </c>
      <c r="F57" s="14">
        <f t="shared" si="6"/>
        <v>42947</v>
      </c>
      <c r="G57" s="12">
        <v>2</v>
      </c>
      <c r="H57" s="12">
        <v>30</v>
      </c>
      <c r="I57" s="15">
        <f t="shared" si="7"/>
        <v>358.85</v>
      </c>
      <c r="J57" s="74">
        <v>717.7</v>
      </c>
      <c r="K57" s="62" t="s">
        <v>2436</v>
      </c>
      <c r="L57" s="59" t="s">
        <v>2453</v>
      </c>
      <c r="M57" s="59"/>
      <c r="N57" s="63"/>
      <c r="O57" s="63"/>
      <c r="P57" s="63"/>
      <c r="Q57" s="64"/>
    </row>
    <row r="58" spans="2:17" s="65" customFormat="1" ht="15" customHeight="1" x14ac:dyDescent="0.2">
      <c r="B58" s="59" t="s">
        <v>38</v>
      </c>
      <c r="C58" s="59" t="s">
        <v>2454</v>
      </c>
      <c r="D58" s="60" t="s">
        <v>2455</v>
      </c>
      <c r="E58" s="13">
        <v>42867</v>
      </c>
      <c r="F58" s="14">
        <f t="shared" si="6"/>
        <v>42927</v>
      </c>
      <c r="G58" s="12">
        <v>2</v>
      </c>
      <c r="H58" s="12">
        <v>30</v>
      </c>
      <c r="I58" s="15">
        <f t="shared" si="7"/>
        <v>1418.1949999999999</v>
      </c>
      <c r="J58" s="74">
        <v>2836.39</v>
      </c>
      <c r="K58" s="62" t="s">
        <v>2456</v>
      </c>
      <c r="L58" s="59" t="s">
        <v>2457</v>
      </c>
      <c r="M58" s="59"/>
      <c r="N58" s="63"/>
      <c r="O58" s="63"/>
      <c r="P58" s="63"/>
      <c r="Q58" s="64"/>
    </row>
    <row r="59" spans="2:17" s="65" customFormat="1" ht="15" customHeight="1" x14ac:dyDescent="0.2">
      <c r="B59" s="58" t="s">
        <v>106</v>
      </c>
      <c r="C59" s="59" t="s">
        <v>2415</v>
      </c>
      <c r="D59" s="60" t="s">
        <v>2458</v>
      </c>
      <c r="E59" s="13">
        <v>42923</v>
      </c>
      <c r="F59" s="14">
        <f t="shared" si="6"/>
        <v>42953</v>
      </c>
      <c r="G59" s="12">
        <v>1</v>
      </c>
      <c r="H59" s="12">
        <v>30</v>
      </c>
      <c r="I59" s="15">
        <f t="shared" si="7"/>
        <v>743.47</v>
      </c>
      <c r="J59" s="74">
        <v>743.47</v>
      </c>
      <c r="K59" s="62" t="s">
        <v>2459</v>
      </c>
      <c r="L59" s="59" t="s">
        <v>2460</v>
      </c>
      <c r="M59" s="59"/>
      <c r="N59" s="63"/>
      <c r="O59" s="63"/>
      <c r="P59" s="63"/>
      <c r="Q59" s="64"/>
    </row>
    <row r="60" spans="2:17" x14ac:dyDescent="0.2">
      <c r="B60" s="230"/>
      <c r="C60" s="233"/>
      <c r="D60" s="231"/>
      <c r="E60" s="236"/>
      <c r="F60" s="31" t="str">
        <f t="shared" si="6"/>
        <v/>
      </c>
      <c r="G60" s="235"/>
      <c r="H60" s="235"/>
      <c r="I60" s="32" t="str">
        <f t="shared" si="7"/>
        <v/>
      </c>
      <c r="J60" s="52"/>
      <c r="K60" s="239"/>
      <c r="L60" s="233"/>
      <c r="M60" s="233"/>
      <c r="N60" s="240"/>
      <c r="O60" s="240"/>
      <c r="P60" s="240"/>
      <c r="Q60" s="241"/>
    </row>
    <row r="61" spans="2:17" ht="13.5" thickBot="1" x14ac:dyDescent="0.25">
      <c r="I61" s="36" t="s">
        <v>8</v>
      </c>
      <c r="J61" s="56">
        <f>SUM(J3:J60)</f>
        <v>184761.06000000006</v>
      </c>
    </row>
  </sheetData>
  <dataValidations count="1">
    <dataValidation type="list" allowBlank="1" showInputMessage="1" showErrorMessage="1" sqref="H3:H60" xr:uid="{00000000-0002-0000-3500-000000000000}">
      <formula1>"1, 7, 28, 30"</formula1>
    </dataValidation>
  </dataValidations>
  <printOptions horizontalCentered="1"/>
  <pageMargins left="0.5" right="0.5" top="0.75" bottom="0.75" header="0.5" footer="0.5"/>
  <pageSetup scale="43" fitToHeight="0" orientation="landscape" horizontalDpi="1200" verticalDpi="1200" r:id="rId1"/>
  <headerFooter alignWithMargins="0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B2:Q31"/>
  <sheetViews>
    <sheetView topLeftCell="B1" workbookViewId="0">
      <selection activeCell="J6" sqref="J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5.28515625" style="55" bestFit="1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5.1406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313</v>
      </c>
      <c r="C3" s="59" t="s">
        <v>2461</v>
      </c>
      <c r="D3" s="60" t="s">
        <v>2462</v>
      </c>
      <c r="E3" s="13">
        <v>43122</v>
      </c>
      <c r="F3" s="14">
        <f t="shared" ref="F3:F30" si="0">IF(E3&lt;&gt;"",E3+(G3*H3),"")</f>
        <v>43290</v>
      </c>
      <c r="G3" s="12">
        <v>6</v>
      </c>
      <c r="H3" s="12">
        <v>28</v>
      </c>
      <c r="I3" s="61">
        <f t="shared" ref="I3:I30" si="1">IF(G3&lt;&gt;"",(J3/G3),"")</f>
        <v>212.25</v>
      </c>
      <c r="J3" s="61">
        <v>1273.5</v>
      </c>
      <c r="K3" s="62" t="s">
        <v>2463</v>
      </c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2464</v>
      </c>
      <c r="C4" s="59" t="s">
        <v>2465</v>
      </c>
      <c r="D4" s="60" t="s">
        <v>2466</v>
      </c>
      <c r="E4" s="13">
        <v>43114</v>
      </c>
      <c r="F4" s="14">
        <f t="shared" si="0"/>
        <v>43282</v>
      </c>
      <c r="G4" s="12">
        <v>6</v>
      </c>
      <c r="H4" s="12">
        <v>28</v>
      </c>
      <c r="I4" s="61">
        <f t="shared" si="1"/>
        <v>76.52</v>
      </c>
      <c r="J4" s="61">
        <v>459.12</v>
      </c>
      <c r="K4" s="62" t="s">
        <v>2467</v>
      </c>
      <c r="L4" s="59"/>
      <c r="M4" s="59"/>
      <c r="N4" s="63"/>
      <c r="O4" s="63"/>
      <c r="P4" s="63"/>
      <c r="Q4" s="64"/>
    </row>
    <row r="5" spans="2:17" s="65" customFormat="1" ht="15" customHeight="1" x14ac:dyDescent="0.2">
      <c r="B5" s="58" t="s">
        <v>2468</v>
      </c>
      <c r="C5" s="59" t="s">
        <v>2469</v>
      </c>
      <c r="D5" s="60" t="s">
        <v>2470</v>
      </c>
      <c r="E5" s="13">
        <v>43157</v>
      </c>
      <c r="F5" s="14">
        <f t="shared" si="0"/>
        <v>43277</v>
      </c>
      <c r="G5" s="12">
        <v>4</v>
      </c>
      <c r="H5" s="12">
        <v>30</v>
      </c>
      <c r="I5" s="61">
        <f t="shared" si="1"/>
        <v>153.58000000000001</v>
      </c>
      <c r="J5" s="61">
        <v>614.32000000000005</v>
      </c>
      <c r="K5" s="62" t="s">
        <v>2471</v>
      </c>
      <c r="L5" s="59"/>
      <c r="M5" s="59"/>
      <c r="N5" s="63"/>
      <c r="O5" s="63"/>
      <c r="P5" s="63"/>
      <c r="Q5" s="64"/>
    </row>
    <row r="6" spans="2:17" s="65" customFormat="1" ht="15" customHeight="1" x14ac:dyDescent="0.2">
      <c r="B6" s="58" t="s">
        <v>2468</v>
      </c>
      <c r="C6" s="59" t="s">
        <v>2472</v>
      </c>
      <c r="D6" s="60" t="s">
        <v>2473</v>
      </c>
      <c r="E6" s="13">
        <v>43157</v>
      </c>
      <c r="F6" s="14">
        <f t="shared" si="0"/>
        <v>43277</v>
      </c>
      <c r="G6" s="12">
        <v>4</v>
      </c>
      <c r="H6" s="12">
        <v>30</v>
      </c>
      <c r="I6" s="61">
        <f t="shared" si="1"/>
        <v>316.065</v>
      </c>
      <c r="J6" s="61">
        <v>1264.26</v>
      </c>
      <c r="K6" s="62" t="s">
        <v>2474</v>
      </c>
      <c r="L6" s="59"/>
      <c r="M6" s="59"/>
      <c r="N6" s="63"/>
      <c r="O6" s="63"/>
      <c r="P6" s="63"/>
      <c r="Q6" s="64"/>
    </row>
    <row r="7" spans="2:17" s="65" customFormat="1" ht="15" customHeight="1" x14ac:dyDescent="0.2">
      <c r="B7" s="58" t="s">
        <v>462</v>
      </c>
      <c r="C7" s="59" t="s">
        <v>2475</v>
      </c>
      <c r="D7" s="60" t="s">
        <v>2476</v>
      </c>
      <c r="E7" s="13">
        <v>43174</v>
      </c>
      <c r="F7" s="14">
        <f t="shared" si="0"/>
        <v>43294</v>
      </c>
      <c r="G7" s="12">
        <v>4</v>
      </c>
      <c r="H7" s="12">
        <v>30</v>
      </c>
      <c r="I7" s="61">
        <f t="shared" si="1"/>
        <v>554.62</v>
      </c>
      <c r="J7" s="61">
        <v>2218.48</v>
      </c>
      <c r="K7" s="62" t="s">
        <v>2474</v>
      </c>
      <c r="L7" s="59"/>
      <c r="M7" s="59"/>
      <c r="N7" s="63"/>
      <c r="O7" s="63"/>
      <c r="P7" s="63"/>
      <c r="Q7" s="64"/>
    </row>
    <row r="8" spans="2:17" s="65" customFormat="1" ht="15" customHeight="1" x14ac:dyDescent="0.2">
      <c r="B8" s="58" t="s">
        <v>2477</v>
      </c>
      <c r="C8" s="59"/>
      <c r="D8" s="60" t="s">
        <v>2478</v>
      </c>
      <c r="E8" s="13">
        <v>43235</v>
      </c>
      <c r="F8" s="14">
        <f t="shared" si="0"/>
        <v>43265</v>
      </c>
      <c r="G8" s="12">
        <v>1</v>
      </c>
      <c r="H8" s="12">
        <v>30</v>
      </c>
      <c r="I8" s="61">
        <f t="shared" si="1"/>
        <v>2947.34</v>
      </c>
      <c r="J8" s="61">
        <v>2947.34</v>
      </c>
      <c r="K8" s="62"/>
      <c r="L8" s="59"/>
      <c r="M8" s="59"/>
      <c r="N8" s="63"/>
      <c r="O8" s="63"/>
      <c r="P8" s="63"/>
      <c r="Q8" s="64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8777.02</v>
      </c>
    </row>
  </sheetData>
  <dataValidations count="1">
    <dataValidation type="list" allowBlank="1" showInputMessage="1" showErrorMessage="1" sqref="H3:H30" xr:uid="{00000000-0002-0000-36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B2:Q33"/>
  <sheetViews>
    <sheetView workbookViewId="0">
      <selection activeCell="F31" sqref="F3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38.285156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328</v>
      </c>
      <c r="C3" s="59" t="s">
        <v>2479</v>
      </c>
      <c r="D3" s="60" t="s">
        <v>2480</v>
      </c>
      <c r="E3" s="13">
        <v>42814</v>
      </c>
      <c r="F3" s="14">
        <f t="shared" ref="F3:F30" si="0">IF(E3&lt;&gt;"",E3+(G3*H3),"")</f>
        <v>42926</v>
      </c>
      <c r="G3" s="12">
        <v>4</v>
      </c>
      <c r="H3" s="12">
        <v>28</v>
      </c>
      <c r="I3" s="61">
        <f t="shared" ref="I3:I30" si="1">IF(G3&lt;&gt;"",(J3/G3),"")</f>
        <v>392.38749999999999</v>
      </c>
      <c r="J3" s="61">
        <v>1569.55</v>
      </c>
      <c r="K3" s="62" t="s">
        <v>2481</v>
      </c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434</v>
      </c>
      <c r="C4" s="59" t="s">
        <v>2482</v>
      </c>
      <c r="D4" s="60" t="s">
        <v>2483</v>
      </c>
      <c r="E4" s="13">
        <v>42814</v>
      </c>
      <c r="F4" s="14">
        <f t="shared" si="0"/>
        <v>42934</v>
      </c>
      <c r="G4" s="12">
        <v>4</v>
      </c>
      <c r="H4" s="12">
        <v>30</v>
      </c>
      <c r="I4" s="61">
        <f t="shared" si="1"/>
        <v>752.29250000000002</v>
      </c>
      <c r="J4" s="61">
        <v>3009.17</v>
      </c>
      <c r="K4" s="62" t="s">
        <v>2308</v>
      </c>
      <c r="L4" s="59" t="s">
        <v>2484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38</v>
      </c>
      <c r="C5" s="59" t="s">
        <v>2485</v>
      </c>
      <c r="D5" s="60" t="s">
        <v>2486</v>
      </c>
      <c r="E5" s="13">
        <v>42814</v>
      </c>
      <c r="F5" s="14">
        <f>IF(E5&lt;&gt;"",E5+(G5*H5),"")</f>
        <v>42964</v>
      </c>
      <c r="G5" s="12">
        <v>5</v>
      </c>
      <c r="H5" s="12">
        <v>30</v>
      </c>
      <c r="I5" s="61">
        <f t="shared" si="1"/>
        <v>1398.47</v>
      </c>
      <c r="J5" s="61">
        <v>6992.35</v>
      </c>
      <c r="K5" s="62" t="s">
        <v>2356</v>
      </c>
      <c r="L5" s="59"/>
      <c r="M5" s="59"/>
      <c r="N5" s="63"/>
      <c r="O5" s="63"/>
      <c r="P5" s="63"/>
      <c r="Q5" s="64"/>
    </row>
    <row r="6" spans="2:17" s="65" customFormat="1" x14ac:dyDescent="0.2">
      <c r="B6" s="58" t="s">
        <v>38</v>
      </c>
      <c r="C6" s="59" t="s">
        <v>2487</v>
      </c>
      <c r="D6" s="60" t="s">
        <v>2488</v>
      </c>
      <c r="E6" s="13">
        <v>42814</v>
      </c>
      <c r="F6" s="14">
        <f>IF(E6&lt;&gt;"",E6+(G6*H6),"")</f>
        <v>42964</v>
      </c>
      <c r="G6" s="12">
        <v>5</v>
      </c>
      <c r="H6" s="12">
        <v>30</v>
      </c>
      <c r="I6" s="61">
        <f t="shared" si="1"/>
        <v>1121.4059999999999</v>
      </c>
      <c r="J6" s="61">
        <v>5607.03</v>
      </c>
      <c r="K6" s="62" t="s">
        <v>2359</v>
      </c>
      <c r="L6" s="59" t="s">
        <v>2489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434</v>
      </c>
      <c r="C7" s="59" t="s">
        <v>2490</v>
      </c>
      <c r="D7" s="60" t="s">
        <v>2491</v>
      </c>
      <c r="E7" s="13">
        <v>42845</v>
      </c>
      <c r="F7" s="14">
        <f t="shared" si="0"/>
        <v>42935</v>
      </c>
      <c r="G7" s="12">
        <v>3</v>
      </c>
      <c r="H7" s="12">
        <v>30</v>
      </c>
      <c r="I7" s="61">
        <f t="shared" si="1"/>
        <v>755.23333333333323</v>
      </c>
      <c r="J7" s="61">
        <v>2265.6999999999998</v>
      </c>
      <c r="K7" s="62" t="s">
        <v>2308</v>
      </c>
      <c r="L7" s="59" t="s">
        <v>2492</v>
      </c>
      <c r="M7" s="59"/>
      <c r="N7" s="63"/>
      <c r="O7" s="63"/>
      <c r="P7" s="63"/>
      <c r="Q7" s="64"/>
    </row>
    <row r="8" spans="2:17" s="65" customFormat="1" ht="15" customHeight="1" x14ac:dyDescent="0.2">
      <c r="B8" s="58" t="s">
        <v>2493</v>
      </c>
      <c r="C8" s="59" t="s">
        <v>2494</v>
      </c>
      <c r="D8" s="60" t="s">
        <v>2495</v>
      </c>
      <c r="E8" s="13">
        <v>42849</v>
      </c>
      <c r="F8" s="14">
        <f t="shared" si="0"/>
        <v>42856</v>
      </c>
      <c r="G8" s="12">
        <v>1</v>
      </c>
      <c r="H8" s="12">
        <v>7</v>
      </c>
      <c r="I8" s="61">
        <f t="shared" si="1"/>
        <v>288.74</v>
      </c>
      <c r="J8" s="61">
        <v>288.74</v>
      </c>
      <c r="K8" s="62" t="s">
        <v>2496</v>
      </c>
      <c r="L8" s="59"/>
      <c r="M8" s="59"/>
      <c r="N8" s="63"/>
      <c r="O8" s="63"/>
      <c r="P8" s="63"/>
      <c r="Q8" s="64"/>
    </row>
    <row r="9" spans="2:17" s="65" customFormat="1" ht="15" customHeight="1" x14ac:dyDescent="0.2">
      <c r="B9" s="58" t="s">
        <v>434</v>
      </c>
      <c r="C9" s="59" t="s">
        <v>2497</v>
      </c>
      <c r="D9" s="60" t="s">
        <v>2498</v>
      </c>
      <c r="E9" s="13">
        <v>42846</v>
      </c>
      <c r="F9" s="14">
        <f>IF(E9&lt;&gt;"",E9+(G9*H9),"")</f>
        <v>42996</v>
      </c>
      <c r="G9" s="12">
        <v>5</v>
      </c>
      <c r="H9" s="12">
        <v>30</v>
      </c>
      <c r="I9" s="61">
        <f t="shared" si="1"/>
        <v>780.51199999999994</v>
      </c>
      <c r="J9" s="61">
        <v>3902.56</v>
      </c>
      <c r="K9" s="62" t="s">
        <v>2359</v>
      </c>
      <c r="L9" s="59" t="s">
        <v>2499</v>
      </c>
      <c r="M9" s="59"/>
      <c r="N9" s="63"/>
      <c r="O9" s="63"/>
      <c r="P9" s="63"/>
      <c r="Q9" s="64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23635.100000000002</v>
      </c>
    </row>
    <row r="32" spans="2:17" ht="12" customHeight="1" x14ac:dyDescent="0.2"/>
    <row r="33" hidden="1" x14ac:dyDescent="0.2"/>
  </sheetData>
  <dataValidations count="1">
    <dataValidation type="list" allowBlank="1" showInputMessage="1" showErrorMessage="1" sqref="H3:H30" xr:uid="{00000000-0002-0000-37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pageSetUpPr fitToPage="1"/>
  </sheetPr>
  <dimension ref="B2:Q31"/>
  <sheetViews>
    <sheetView workbookViewId="0">
      <selection activeCell="F31" sqref="F3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41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122</v>
      </c>
      <c r="C3" s="59" t="s">
        <v>2500</v>
      </c>
      <c r="D3" s="60" t="s">
        <v>2501</v>
      </c>
      <c r="E3" s="13">
        <v>42598</v>
      </c>
      <c r="F3" s="14">
        <f t="shared" ref="F3:F30" si="0">IF(E3&lt;&gt;"",E3+(G3*H3),"")</f>
        <v>42688</v>
      </c>
      <c r="G3" s="12">
        <v>3</v>
      </c>
      <c r="H3" s="12">
        <v>30</v>
      </c>
      <c r="I3" s="61">
        <f t="shared" ref="I3:I30" si="1">IF(G3&lt;&gt;"",(J3/G3),"")</f>
        <v>448.32</v>
      </c>
      <c r="J3" s="61">
        <v>1344.96</v>
      </c>
      <c r="K3" s="62" t="s">
        <v>2502</v>
      </c>
      <c r="L3" s="59" t="s">
        <v>2503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122</v>
      </c>
      <c r="C4" s="59" t="s">
        <v>2504</v>
      </c>
      <c r="D4" s="60" t="s">
        <v>2505</v>
      </c>
      <c r="E4" s="13">
        <v>42598</v>
      </c>
      <c r="F4" s="14">
        <f>IF(E4&lt;&gt;"",E4+(G4*H4),"")</f>
        <v>42688</v>
      </c>
      <c r="G4" s="12">
        <v>3</v>
      </c>
      <c r="H4" s="12">
        <v>30</v>
      </c>
      <c r="I4" s="61">
        <f t="shared" si="1"/>
        <v>381.18666666666667</v>
      </c>
      <c r="J4" s="61">
        <v>1143.56</v>
      </c>
      <c r="K4" s="62" t="s">
        <v>2506</v>
      </c>
      <c r="L4" s="59" t="s">
        <v>2507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624</v>
      </c>
      <c r="C5" s="59" t="s">
        <v>2508</v>
      </c>
      <c r="D5" s="60" t="s">
        <v>2509</v>
      </c>
      <c r="E5" s="13">
        <v>42604</v>
      </c>
      <c r="F5" s="14">
        <f t="shared" si="0"/>
        <v>42664</v>
      </c>
      <c r="G5" s="12">
        <v>2</v>
      </c>
      <c r="H5" s="12">
        <v>30</v>
      </c>
      <c r="I5" s="61">
        <f t="shared" si="1"/>
        <v>1324.9449999999999</v>
      </c>
      <c r="J5" s="61">
        <v>2649.89</v>
      </c>
      <c r="K5" s="62" t="s">
        <v>2510</v>
      </c>
      <c r="L5" s="59" t="s">
        <v>2511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2512</v>
      </c>
      <c r="C6" s="59" t="s">
        <v>2259</v>
      </c>
      <c r="D6" s="60" t="s">
        <v>2513</v>
      </c>
      <c r="E6" s="13">
        <v>42604</v>
      </c>
      <c r="F6" s="14">
        <f>IF(E6&lt;&gt;"",E6+(G6*H6),"")</f>
        <v>42664</v>
      </c>
      <c r="G6" s="12">
        <v>2</v>
      </c>
      <c r="H6" s="12">
        <v>30</v>
      </c>
      <c r="I6" s="61">
        <f t="shared" si="1"/>
        <v>377.96499999999997</v>
      </c>
      <c r="J6" s="61">
        <v>755.93</v>
      </c>
      <c r="K6" s="62" t="s">
        <v>2510</v>
      </c>
      <c r="L6" s="59" t="s">
        <v>2514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122</v>
      </c>
      <c r="C7" s="59" t="s">
        <v>2515</v>
      </c>
      <c r="D7" s="60" t="s">
        <v>2516</v>
      </c>
      <c r="E7" s="13">
        <v>42608</v>
      </c>
      <c r="F7" s="14">
        <f t="shared" si="0"/>
        <v>42668</v>
      </c>
      <c r="G7" s="12">
        <v>2</v>
      </c>
      <c r="H7" s="12">
        <v>30</v>
      </c>
      <c r="I7" s="61">
        <f t="shared" si="1"/>
        <v>481.88499999999999</v>
      </c>
      <c r="J7" s="61">
        <v>963.77</v>
      </c>
      <c r="K7" s="62" t="s">
        <v>2506</v>
      </c>
      <c r="L7" s="59" t="s">
        <v>2517</v>
      </c>
      <c r="M7" s="59"/>
      <c r="N7" s="63"/>
      <c r="O7" s="63"/>
      <c r="P7" s="63"/>
      <c r="Q7" s="64"/>
    </row>
    <row r="8" spans="2:17" s="65" customFormat="1" ht="15" customHeight="1" x14ac:dyDescent="0.2">
      <c r="B8" s="58" t="s">
        <v>122</v>
      </c>
      <c r="C8" s="59" t="s">
        <v>2518</v>
      </c>
      <c r="D8" s="60" t="s">
        <v>2519</v>
      </c>
      <c r="E8" s="13">
        <v>42608</v>
      </c>
      <c r="F8" s="14">
        <f>IF(E8&lt;&gt;"",E8+(G8*H8),"")</f>
        <v>42668</v>
      </c>
      <c r="G8" s="12">
        <v>2</v>
      </c>
      <c r="H8" s="12">
        <v>30</v>
      </c>
      <c r="I8" s="61">
        <f t="shared" si="1"/>
        <v>381.185</v>
      </c>
      <c r="J8" s="61">
        <v>762.37</v>
      </c>
      <c r="K8" s="62" t="s">
        <v>2510</v>
      </c>
      <c r="L8" s="59" t="s">
        <v>2520</v>
      </c>
      <c r="M8" s="59"/>
      <c r="N8" s="63"/>
      <c r="O8" s="63"/>
      <c r="P8" s="63"/>
      <c r="Q8" s="64"/>
    </row>
    <row r="9" spans="2:17" s="73" customFormat="1" ht="15" customHeight="1" x14ac:dyDescent="0.2">
      <c r="B9" s="66" t="s">
        <v>1659</v>
      </c>
      <c r="C9" s="67"/>
      <c r="D9" s="68" t="s">
        <v>2521</v>
      </c>
      <c r="E9" s="22">
        <v>42613</v>
      </c>
      <c r="F9" s="23">
        <f t="shared" si="0"/>
        <v>42669</v>
      </c>
      <c r="G9" s="24">
        <v>2</v>
      </c>
      <c r="H9" s="24">
        <v>28</v>
      </c>
      <c r="I9" s="69">
        <f t="shared" si="1"/>
        <v>392.2</v>
      </c>
      <c r="J9" s="69">
        <v>784.4</v>
      </c>
      <c r="K9" s="70" t="s">
        <v>1636</v>
      </c>
      <c r="L9" s="67"/>
      <c r="M9" s="67"/>
      <c r="N9" s="71"/>
      <c r="O9" s="71"/>
      <c r="P9" s="71"/>
      <c r="Q9" s="72"/>
    </row>
    <row r="10" spans="2:17" s="65" customFormat="1" ht="15" customHeight="1" x14ac:dyDescent="0.2">
      <c r="B10" s="58" t="s">
        <v>490</v>
      </c>
      <c r="C10" s="59" t="s">
        <v>2522</v>
      </c>
      <c r="D10" s="60" t="s">
        <v>2523</v>
      </c>
      <c r="E10" s="13">
        <v>42614</v>
      </c>
      <c r="F10" s="14">
        <f t="shared" si="0"/>
        <v>42670</v>
      </c>
      <c r="G10" s="12">
        <v>2</v>
      </c>
      <c r="H10" s="12">
        <v>28</v>
      </c>
      <c r="I10" s="61">
        <f t="shared" si="1"/>
        <v>287.26</v>
      </c>
      <c r="J10" s="61">
        <v>574.52</v>
      </c>
      <c r="K10" s="217">
        <v>43094</v>
      </c>
      <c r="L10" s="59"/>
      <c r="M10" s="59"/>
      <c r="N10" s="63"/>
      <c r="O10" s="63"/>
      <c r="P10" s="63"/>
      <c r="Q10" s="64"/>
    </row>
    <row r="11" spans="2:17" s="65" customFormat="1" ht="15" customHeight="1" x14ac:dyDescent="0.2">
      <c r="B11" s="58" t="s">
        <v>490</v>
      </c>
      <c r="C11" s="59" t="s">
        <v>2524</v>
      </c>
      <c r="D11" s="60" t="s">
        <v>2525</v>
      </c>
      <c r="E11" s="13">
        <v>42614</v>
      </c>
      <c r="F11" s="14">
        <f t="shared" si="0"/>
        <v>42670</v>
      </c>
      <c r="G11" s="12">
        <v>2</v>
      </c>
      <c r="H11" s="12">
        <v>28</v>
      </c>
      <c r="I11" s="61">
        <f t="shared" si="1"/>
        <v>287.26</v>
      </c>
      <c r="J11" s="61">
        <v>574.52</v>
      </c>
      <c r="K11" s="62" t="s">
        <v>2526</v>
      </c>
      <c r="L11" s="59"/>
      <c r="M11" s="59"/>
      <c r="N11" s="63"/>
      <c r="O11" s="63"/>
      <c r="P11" s="63"/>
      <c r="Q11" s="64"/>
    </row>
    <row r="12" spans="2:17" s="65" customFormat="1" ht="15" customHeight="1" x14ac:dyDescent="0.2">
      <c r="B12" s="58" t="s">
        <v>490</v>
      </c>
      <c r="C12" s="59" t="s">
        <v>2527</v>
      </c>
      <c r="D12" s="60" t="s">
        <v>2528</v>
      </c>
      <c r="E12" s="13">
        <v>42633</v>
      </c>
      <c r="F12" s="14">
        <f t="shared" si="0"/>
        <v>42717</v>
      </c>
      <c r="G12" s="12">
        <v>3</v>
      </c>
      <c r="H12" s="12">
        <v>28</v>
      </c>
      <c r="I12" s="61">
        <f t="shared" si="1"/>
        <v>225.42666666666665</v>
      </c>
      <c r="J12" s="61">
        <v>676.28</v>
      </c>
      <c r="K12" s="62" t="s">
        <v>2529</v>
      </c>
      <c r="L12" s="59"/>
      <c r="M12" s="59"/>
      <c r="N12" s="63"/>
      <c r="O12" s="63"/>
      <c r="P12" s="63"/>
      <c r="Q12" s="64"/>
    </row>
    <row r="13" spans="2:17" s="65" customFormat="1" ht="15" customHeight="1" x14ac:dyDescent="0.2">
      <c r="B13" s="58" t="s">
        <v>122</v>
      </c>
      <c r="C13" s="59" t="s">
        <v>2530</v>
      </c>
      <c r="D13" s="60" t="s">
        <v>2531</v>
      </c>
      <c r="E13" s="13">
        <v>42634</v>
      </c>
      <c r="F13" s="14">
        <f t="shared" si="0"/>
        <v>42694</v>
      </c>
      <c r="G13" s="12">
        <v>2</v>
      </c>
      <c r="H13" s="12">
        <v>30</v>
      </c>
      <c r="I13" s="61">
        <f t="shared" si="1"/>
        <v>505.495</v>
      </c>
      <c r="J13" s="61">
        <v>1010.99</v>
      </c>
      <c r="K13" s="62" t="s">
        <v>2506</v>
      </c>
      <c r="L13" s="59" t="s">
        <v>2532</v>
      </c>
      <c r="M13" s="59"/>
      <c r="N13" s="63"/>
      <c r="O13" s="63"/>
      <c r="P13" s="63"/>
      <c r="Q13" s="64"/>
    </row>
    <row r="14" spans="2:17" s="65" customFormat="1" ht="15" customHeight="1" x14ac:dyDescent="0.2">
      <c r="B14" s="58" t="s">
        <v>419</v>
      </c>
      <c r="C14" s="59" t="s">
        <v>2533</v>
      </c>
      <c r="D14" s="60" t="s">
        <v>2534</v>
      </c>
      <c r="E14" s="13">
        <v>42639</v>
      </c>
      <c r="F14" s="14">
        <f t="shared" si="0"/>
        <v>42669</v>
      </c>
      <c r="G14" s="12">
        <v>1</v>
      </c>
      <c r="H14" s="12">
        <v>30</v>
      </c>
      <c r="I14" s="61">
        <f t="shared" si="1"/>
        <v>1208</v>
      </c>
      <c r="J14" s="61">
        <v>1208</v>
      </c>
      <c r="K14" s="62" t="s">
        <v>2535</v>
      </c>
      <c r="L14" s="59"/>
      <c r="M14" s="59" t="s">
        <v>2536</v>
      </c>
      <c r="N14" s="63"/>
      <c r="O14" s="63"/>
      <c r="P14" s="63"/>
      <c r="Q14" s="64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12449.190000000002</v>
      </c>
    </row>
  </sheetData>
  <dataValidations count="1">
    <dataValidation type="list" allowBlank="1" showInputMessage="1" showErrorMessage="1" sqref="H3:H30" xr:uid="{00000000-0002-0000-3800-000000000000}">
      <formula1>"1, 7, 28, 30"</formula1>
    </dataValidation>
  </dataValidations>
  <printOptions horizontalCentered="1"/>
  <pageMargins left="0.5" right="0.5" top="0.75" bottom="0.75" header="0.5" footer="0.5"/>
  <pageSetup scale="45" fitToHeight="0" orientation="landscape" horizontalDpi="1200" verticalDpi="1200" r:id="rId1"/>
  <headerFooter alignWithMargins="0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pageSetUpPr fitToPage="1"/>
  </sheetPr>
  <dimension ref="B2:Q31"/>
  <sheetViews>
    <sheetView workbookViewId="0">
      <selection activeCell="F31" sqref="F3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3.5703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106</v>
      </c>
      <c r="C3" s="59" t="s">
        <v>2537</v>
      </c>
      <c r="D3" s="60" t="s">
        <v>2538</v>
      </c>
      <c r="E3" s="13">
        <v>42626</v>
      </c>
      <c r="F3" s="14">
        <f t="shared" ref="F3:F30" si="0">IF(E3&lt;&gt;"",E3+(G3*H3),"")</f>
        <v>42686</v>
      </c>
      <c r="G3" s="12">
        <v>2</v>
      </c>
      <c r="H3" s="12">
        <v>30</v>
      </c>
      <c r="I3" s="61">
        <f t="shared" ref="I3:I30" si="1">IF(G3&lt;&gt;"",(J3/G3),"")</f>
        <v>843.375</v>
      </c>
      <c r="J3" s="61">
        <v>1686.75</v>
      </c>
      <c r="K3" s="62" t="s">
        <v>1026</v>
      </c>
      <c r="L3" s="59" t="s">
        <v>2539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106</v>
      </c>
      <c r="C4" s="59" t="s">
        <v>2540</v>
      </c>
      <c r="D4" s="60" t="s">
        <v>2541</v>
      </c>
      <c r="E4" s="13">
        <v>42626</v>
      </c>
      <c r="F4" s="14">
        <f>IF(E4&lt;&gt;"",E4+(G4*H4),"")</f>
        <v>42686</v>
      </c>
      <c r="G4" s="12">
        <v>2</v>
      </c>
      <c r="H4" s="12">
        <v>30</v>
      </c>
      <c r="I4" s="61">
        <f>IF(G4&lt;&gt;"",(J4/G4),"")</f>
        <v>843.375</v>
      </c>
      <c r="J4" s="61">
        <v>1686.75</v>
      </c>
      <c r="K4" s="62" t="s">
        <v>1026</v>
      </c>
      <c r="L4" s="59" t="s">
        <v>2542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106</v>
      </c>
      <c r="C5" s="59" t="s">
        <v>2543</v>
      </c>
      <c r="D5" s="60" t="s">
        <v>2544</v>
      </c>
      <c r="E5" s="13">
        <v>42688</v>
      </c>
      <c r="F5" s="14">
        <f t="shared" si="0"/>
        <v>42778</v>
      </c>
      <c r="G5" s="12">
        <v>3</v>
      </c>
      <c r="H5" s="12">
        <v>30</v>
      </c>
      <c r="I5" s="61">
        <f t="shared" si="1"/>
        <v>800</v>
      </c>
      <c r="J5" s="61">
        <v>2400</v>
      </c>
      <c r="K5" s="62" t="s">
        <v>1288</v>
      </c>
      <c r="L5" s="59" t="s">
        <v>2545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479</v>
      </c>
      <c r="C6" s="59" t="s">
        <v>2546</v>
      </c>
      <c r="D6" s="60" t="s">
        <v>2547</v>
      </c>
      <c r="E6" s="13">
        <v>42380</v>
      </c>
      <c r="F6" s="14">
        <f t="shared" si="0"/>
        <v>42408</v>
      </c>
      <c r="G6" s="12">
        <v>1</v>
      </c>
      <c r="H6" s="12">
        <v>28</v>
      </c>
      <c r="I6" s="61">
        <f t="shared" si="1"/>
        <v>2636.04</v>
      </c>
      <c r="J6" s="61">
        <v>2636.04</v>
      </c>
      <c r="K6" s="62" t="s">
        <v>2548</v>
      </c>
      <c r="L6" s="59" t="s">
        <v>2549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925</v>
      </c>
      <c r="C7" s="59"/>
      <c r="D7" s="60" t="s">
        <v>2550</v>
      </c>
      <c r="E7" s="13">
        <v>42936</v>
      </c>
      <c r="F7" s="14">
        <f t="shared" si="0"/>
        <v>42937</v>
      </c>
      <c r="G7" s="12">
        <v>1</v>
      </c>
      <c r="H7" s="12">
        <v>1</v>
      </c>
      <c r="I7" s="61">
        <f t="shared" si="1"/>
        <v>524.41999999999996</v>
      </c>
      <c r="J7" s="61">
        <v>524.41999999999996</v>
      </c>
      <c r="K7" s="62" t="s">
        <v>2551</v>
      </c>
      <c r="L7" s="59"/>
      <c r="M7" s="59"/>
      <c r="N7" s="63"/>
      <c r="O7" s="63"/>
      <c r="P7" s="63"/>
      <c r="Q7" s="64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8933.9600000000009</v>
      </c>
    </row>
  </sheetData>
  <dataValidations count="1">
    <dataValidation type="list" allowBlank="1" showInputMessage="1" showErrorMessage="1" sqref="H3:H30" xr:uid="{00000000-0002-0000-39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B2:Q31"/>
  <sheetViews>
    <sheetView workbookViewId="0">
      <selection activeCell="F31" sqref="F3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2552</v>
      </c>
      <c r="C3" s="59" t="s">
        <v>2553</v>
      </c>
      <c r="D3" s="60" t="s">
        <v>2554</v>
      </c>
      <c r="E3" s="13">
        <v>42845</v>
      </c>
      <c r="F3" s="14">
        <f t="shared" ref="F3:F30" si="0">IF(E3&lt;&gt;"",E3+(G3*H3),"")</f>
        <v>42875</v>
      </c>
      <c r="G3" s="12">
        <v>1</v>
      </c>
      <c r="H3" s="12">
        <v>30</v>
      </c>
      <c r="I3" s="61">
        <f t="shared" ref="I3:I30" si="1">IF(G3&lt;&gt;"",(J3/G3),"")</f>
        <v>1329.72</v>
      </c>
      <c r="J3" s="61">
        <v>1329.72</v>
      </c>
      <c r="K3" s="62" t="s">
        <v>2555</v>
      </c>
      <c r="L3" s="59" t="s">
        <v>2556</v>
      </c>
      <c r="M3" s="59"/>
      <c r="N3" s="63"/>
      <c r="O3" s="63"/>
      <c r="P3" s="63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1329.72</v>
      </c>
    </row>
  </sheetData>
  <dataValidations count="1">
    <dataValidation type="list" allowBlank="1" showInputMessage="1" showErrorMessage="1" sqref="H3:H30" xr:uid="{00000000-0002-0000-3A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pageSetUpPr fitToPage="1"/>
  </sheetPr>
  <dimension ref="B2:Q31"/>
  <sheetViews>
    <sheetView workbookViewId="0">
      <selection activeCell="F31" sqref="F3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624</v>
      </c>
      <c r="C3" s="59" t="s">
        <v>2557</v>
      </c>
      <c r="D3" s="60" t="s">
        <v>2558</v>
      </c>
      <c r="E3" s="13">
        <v>42718</v>
      </c>
      <c r="F3" s="14">
        <f t="shared" ref="F3:F30" si="0">IF(E3&lt;&gt;"",E3+(G3*H3),"")</f>
        <v>42748</v>
      </c>
      <c r="G3" s="12">
        <v>1</v>
      </c>
      <c r="H3" s="12">
        <v>30</v>
      </c>
      <c r="I3" s="61">
        <f t="shared" ref="I3:I30" si="1">IF(G3&lt;&gt;"",(J3/G3),"")</f>
        <v>1540.82</v>
      </c>
      <c r="J3" s="61">
        <v>1540.82</v>
      </c>
      <c r="K3" s="62"/>
      <c r="L3" s="59"/>
      <c r="M3" s="59"/>
      <c r="N3" s="63"/>
      <c r="O3" s="63"/>
      <c r="P3" s="63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1540.82</v>
      </c>
    </row>
  </sheetData>
  <dataValidations count="1">
    <dataValidation type="list" allowBlank="1" showInputMessage="1" showErrorMessage="1" sqref="H3:H30" xr:uid="{00000000-0002-0000-3B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B2:Q31"/>
  <sheetViews>
    <sheetView workbookViewId="0">
      <selection activeCell="F31" sqref="F3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4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624</v>
      </c>
      <c r="C3" s="59" t="s">
        <v>2559</v>
      </c>
      <c r="D3" s="60" t="s">
        <v>2560</v>
      </c>
      <c r="E3" s="13">
        <v>42726</v>
      </c>
      <c r="F3" s="14">
        <f t="shared" ref="F3:F30" si="0">IF(E3&lt;&gt;"",E3+(G3*H3),"")</f>
        <v>42754</v>
      </c>
      <c r="G3" s="12">
        <v>1</v>
      </c>
      <c r="H3" s="12">
        <v>28</v>
      </c>
      <c r="I3" s="61">
        <f t="shared" ref="I3:I30" si="1">IF(G3&lt;&gt;"",(J3/G3),"")</f>
        <v>1404.5</v>
      </c>
      <c r="J3" s="61">
        <v>1404.5</v>
      </c>
      <c r="K3" s="62" t="s">
        <v>2561</v>
      </c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624</v>
      </c>
      <c r="C4" s="59"/>
      <c r="D4" s="60" t="s">
        <v>2562</v>
      </c>
      <c r="E4" s="13">
        <v>42787</v>
      </c>
      <c r="F4" s="14">
        <f t="shared" si="0"/>
        <v>42815</v>
      </c>
      <c r="G4" s="12">
        <v>1</v>
      </c>
      <c r="H4" s="12">
        <v>28</v>
      </c>
      <c r="I4" s="61">
        <f t="shared" si="1"/>
        <v>1404.5</v>
      </c>
      <c r="J4" s="61">
        <v>1404.5</v>
      </c>
      <c r="K4" s="62" t="s">
        <v>2561</v>
      </c>
      <c r="L4" s="59"/>
      <c r="M4" s="59"/>
      <c r="N4" s="63"/>
      <c r="O4" s="63"/>
      <c r="P4" s="63"/>
      <c r="Q4" s="64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2809</v>
      </c>
    </row>
  </sheetData>
  <dataValidations count="1">
    <dataValidation type="list" allowBlank="1" showInputMessage="1" showErrorMessage="1" sqref="H3:H30" xr:uid="{00000000-0002-0000-3C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pageSetUpPr fitToPage="1"/>
  </sheetPr>
  <dimension ref="B2:Q31"/>
  <sheetViews>
    <sheetView workbookViewId="0">
      <selection activeCell="F31" sqref="F3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313</v>
      </c>
      <c r="C3" s="59" t="s">
        <v>2563</v>
      </c>
      <c r="D3" s="60" t="s">
        <v>2564</v>
      </c>
      <c r="E3" s="13">
        <v>43223</v>
      </c>
      <c r="F3" s="14">
        <f t="shared" ref="F3:F30" si="0">IF(E3&lt;&gt;"",E3+(G3*H3),"")</f>
        <v>43391</v>
      </c>
      <c r="G3" s="12">
        <v>6</v>
      </c>
      <c r="H3" s="12">
        <v>28</v>
      </c>
      <c r="I3" s="61">
        <f t="shared" ref="I3:I30" si="1">IF(G3&lt;&gt;"",(J3/G3),"")</f>
        <v>734.80000000000007</v>
      </c>
      <c r="J3" s="61">
        <v>4408.8</v>
      </c>
      <c r="K3" s="62" t="s">
        <v>2565</v>
      </c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2366</v>
      </c>
      <c r="C4" s="59" t="s">
        <v>2566</v>
      </c>
      <c r="D4" s="60" t="s">
        <v>2567</v>
      </c>
      <c r="E4" s="13">
        <v>43298</v>
      </c>
      <c r="F4" s="14">
        <f t="shared" si="0"/>
        <v>43328</v>
      </c>
      <c r="G4" s="12">
        <v>1</v>
      </c>
      <c r="H4" s="12">
        <v>30</v>
      </c>
      <c r="I4" s="61">
        <f t="shared" si="1"/>
        <v>2881</v>
      </c>
      <c r="J4" s="61">
        <v>2881</v>
      </c>
      <c r="K4" s="62" t="s">
        <v>2568</v>
      </c>
      <c r="L4" s="59" t="s">
        <v>2569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122</v>
      </c>
      <c r="C5" s="59"/>
      <c r="D5" s="60" t="s">
        <v>2570</v>
      </c>
      <c r="E5" s="13">
        <v>43374</v>
      </c>
      <c r="F5" s="14">
        <f t="shared" si="0"/>
        <v>43404</v>
      </c>
      <c r="G5" s="12">
        <v>1</v>
      </c>
      <c r="H5" s="12">
        <v>30</v>
      </c>
      <c r="I5" s="61">
        <f t="shared" si="1"/>
        <v>793.41</v>
      </c>
      <c r="J5" s="61">
        <v>793.41</v>
      </c>
      <c r="K5" s="62" t="s">
        <v>2571</v>
      </c>
      <c r="L5" s="59"/>
      <c r="M5" s="59"/>
      <c r="N5" s="63"/>
      <c r="O5" s="63"/>
      <c r="P5" s="63"/>
      <c r="Q5" s="64"/>
    </row>
    <row r="6" spans="2:17" s="65" customFormat="1" ht="15" customHeight="1" x14ac:dyDescent="0.2">
      <c r="B6" s="58" t="s">
        <v>2572</v>
      </c>
      <c r="C6" s="59"/>
      <c r="D6" s="60" t="s">
        <v>2573</v>
      </c>
      <c r="E6" s="13">
        <v>43397</v>
      </c>
      <c r="F6" s="14">
        <f t="shared" si="0"/>
        <v>43425</v>
      </c>
      <c r="G6" s="12">
        <v>1</v>
      </c>
      <c r="H6" s="12">
        <v>28</v>
      </c>
      <c r="I6" s="61">
        <f t="shared" si="1"/>
        <v>1802</v>
      </c>
      <c r="J6" s="61">
        <v>1802</v>
      </c>
      <c r="K6" s="62" t="s">
        <v>2574</v>
      </c>
      <c r="L6" s="59"/>
      <c r="M6" s="59"/>
      <c r="N6" s="63"/>
      <c r="O6" s="63"/>
      <c r="P6" s="63"/>
      <c r="Q6" s="64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9885.2099999999991</v>
      </c>
    </row>
  </sheetData>
  <dataValidations count="1">
    <dataValidation type="list" allowBlank="1" showInputMessage="1" showErrorMessage="1" sqref="H3:H30" xr:uid="{00000000-0002-0000-3D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pageSetUpPr fitToPage="1"/>
  </sheetPr>
  <dimension ref="B2:Q31"/>
  <sheetViews>
    <sheetView workbookViewId="0">
      <selection activeCell="F31" sqref="F3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6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1020</v>
      </c>
      <c r="C3" s="59" t="s">
        <v>2575</v>
      </c>
      <c r="D3" s="60" t="s">
        <v>2576</v>
      </c>
      <c r="E3" s="13">
        <v>42776</v>
      </c>
      <c r="F3" s="14">
        <f t="shared" ref="F3:F30" si="0">IF(E3&lt;&gt;"",E3+(G3*H3),"")</f>
        <v>42860</v>
      </c>
      <c r="G3" s="12">
        <v>3</v>
      </c>
      <c r="H3" s="12">
        <v>28</v>
      </c>
      <c r="I3" s="61">
        <f t="shared" ref="I3:I30" si="1">IF(G3&lt;&gt;"",(J3/G3),"")</f>
        <v>183.26333333333332</v>
      </c>
      <c r="J3" s="61">
        <v>549.79</v>
      </c>
      <c r="K3" s="62" t="s">
        <v>2577</v>
      </c>
      <c r="L3" s="59"/>
      <c r="M3" s="59"/>
      <c r="N3" s="63"/>
      <c r="O3" s="63"/>
      <c r="P3" s="63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549.79</v>
      </c>
    </row>
  </sheetData>
  <dataValidations count="1">
    <dataValidation type="list" allowBlank="1" showInputMessage="1" showErrorMessage="1" sqref="H3:H30" xr:uid="{00000000-0002-0000-3E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B2:Q31"/>
  <sheetViews>
    <sheetView topLeftCell="K1" workbookViewId="0">
      <selection activeCell="F31" sqref="F3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8.14062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ht="15" customHeight="1" x14ac:dyDescent="0.2">
      <c r="B3" s="40" t="s">
        <v>2578</v>
      </c>
      <c r="C3" s="41" t="s">
        <v>2579</v>
      </c>
      <c r="D3" s="42" t="s">
        <v>2580</v>
      </c>
      <c r="E3" s="43">
        <v>43110</v>
      </c>
      <c r="F3" s="44"/>
      <c r="G3" s="45"/>
      <c r="H3" s="45">
        <v>28</v>
      </c>
      <c r="I3" s="46">
        <v>325</v>
      </c>
      <c r="J3" s="46">
        <v>2794.21</v>
      </c>
      <c r="K3" s="47"/>
      <c r="L3" s="41"/>
      <c r="M3" s="41"/>
      <c r="N3" s="48"/>
      <c r="O3" s="48"/>
      <c r="P3" s="48"/>
      <c r="Q3" s="49"/>
    </row>
    <row r="4" spans="2:17" s="65" customFormat="1" ht="15" customHeight="1" x14ac:dyDescent="0.2">
      <c r="B4" s="58" t="s">
        <v>2578</v>
      </c>
      <c r="C4" s="59" t="s">
        <v>2581</v>
      </c>
      <c r="D4" s="60" t="s">
        <v>2582</v>
      </c>
      <c r="E4" s="13"/>
      <c r="F4" s="14" t="str">
        <f t="shared" ref="F4:F30" si="0">IF(E4&lt;&gt;"",E4+(G4*H4),"")</f>
        <v/>
      </c>
      <c r="G4" s="12"/>
      <c r="H4" s="12">
        <v>28</v>
      </c>
      <c r="I4" s="61">
        <v>375</v>
      </c>
      <c r="J4" s="61">
        <v>2471.15</v>
      </c>
      <c r="K4" s="62" t="s">
        <v>2583</v>
      </c>
      <c r="L4" s="59" t="s">
        <v>2584</v>
      </c>
      <c r="M4" s="59"/>
      <c r="N4" s="63"/>
      <c r="O4" s="63"/>
      <c r="P4" s="63"/>
      <c r="Q4" s="64"/>
    </row>
    <row r="5" spans="2:17" ht="15" customHeight="1" x14ac:dyDescent="0.2">
      <c r="B5" s="40" t="s">
        <v>2585</v>
      </c>
      <c r="C5" s="41" t="s">
        <v>2586</v>
      </c>
      <c r="D5" s="42" t="s">
        <v>2587</v>
      </c>
      <c r="E5" s="43"/>
      <c r="F5" s="44" t="str">
        <f t="shared" si="0"/>
        <v/>
      </c>
      <c r="G5" s="45"/>
      <c r="H5" s="45">
        <v>28</v>
      </c>
      <c r="I5" s="46">
        <v>95</v>
      </c>
      <c r="J5" s="46">
        <v>603.63</v>
      </c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 t="s">
        <v>2585</v>
      </c>
      <c r="C6" s="41" t="s">
        <v>2588</v>
      </c>
      <c r="D6" s="42" t="s">
        <v>2589</v>
      </c>
      <c r="E6" s="43"/>
      <c r="F6" s="44" t="str">
        <f t="shared" si="0"/>
        <v/>
      </c>
      <c r="G6" s="45"/>
      <c r="H6" s="45">
        <v>28</v>
      </c>
      <c r="I6" s="46">
        <v>95</v>
      </c>
      <c r="J6" s="46">
        <v>422.29</v>
      </c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 t="s">
        <v>2590</v>
      </c>
      <c r="C7" s="41" t="s">
        <v>2591</v>
      </c>
      <c r="D7" s="42" t="s">
        <v>2592</v>
      </c>
      <c r="E7" s="43">
        <v>43404</v>
      </c>
      <c r="F7" s="44">
        <f t="shared" si="0"/>
        <v>43434</v>
      </c>
      <c r="G7" s="45">
        <v>1</v>
      </c>
      <c r="H7" s="45">
        <v>30</v>
      </c>
      <c r="I7" s="46">
        <f t="shared" ref="I7:I30" si="1">IF(G7&lt;&gt;"",(J7/G7),"")</f>
        <v>1395.07</v>
      </c>
      <c r="J7" s="46">
        <v>1395.07</v>
      </c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 t="s">
        <v>2578</v>
      </c>
      <c r="C8" s="41" t="s">
        <v>2593</v>
      </c>
      <c r="D8" s="42" t="s">
        <v>2594</v>
      </c>
      <c r="E8" s="43">
        <v>43418</v>
      </c>
      <c r="F8" s="44">
        <f t="shared" si="0"/>
        <v>43478</v>
      </c>
      <c r="G8" s="45">
        <v>2</v>
      </c>
      <c r="H8" s="45">
        <v>30</v>
      </c>
      <c r="I8" s="46">
        <f t="shared" si="1"/>
        <v>2290.6149999999998</v>
      </c>
      <c r="J8" s="46">
        <v>4581.2299999999996</v>
      </c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 t="s">
        <v>2595</v>
      </c>
      <c r="C9" s="41" t="s">
        <v>2596</v>
      </c>
      <c r="D9" s="42" t="s">
        <v>2594</v>
      </c>
      <c r="E9" s="43">
        <v>43418</v>
      </c>
      <c r="F9" s="44">
        <f t="shared" ref="F9" si="2">IF(E9&lt;&gt;"",E9+(G9*H9),"")</f>
        <v>43478</v>
      </c>
      <c r="G9" s="45">
        <v>2</v>
      </c>
      <c r="H9" s="45">
        <v>30</v>
      </c>
      <c r="I9" s="46">
        <f t="shared" ref="I9" si="3">IF(G9&lt;&gt;"",(J9/G9),"")</f>
        <v>2290.6149999999998</v>
      </c>
      <c r="J9" s="46">
        <v>4581.2299999999996</v>
      </c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16848.809999999998</v>
      </c>
    </row>
  </sheetData>
  <dataValidations count="1">
    <dataValidation type="list" allowBlank="1" showInputMessage="1" showErrorMessage="1" sqref="H3:H30" xr:uid="{00000000-0002-0000-4100-000000000000}">
      <formula1>"1, 7, 28, 30"</formula1>
    </dataValidation>
  </dataValidations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B2:Q31"/>
  <sheetViews>
    <sheetView topLeftCell="B1" workbookViewId="0">
      <selection activeCell="K6" sqref="K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5.42578125" style="55" bestFit="1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736</v>
      </c>
      <c r="C3" s="59" t="s">
        <v>2597</v>
      </c>
      <c r="D3" s="60" t="s">
        <v>2598</v>
      </c>
      <c r="E3" s="13">
        <v>43088</v>
      </c>
      <c r="F3" s="14">
        <f t="shared" ref="F3:F30" si="0">IF(E3&lt;&gt;"",E3+(G3*H3),"")</f>
        <v>43256</v>
      </c>
      <c r="G3" s="12">
        <v>6</v>
      </c>
      <c r="H3" s="12">
        <v>28</v>
      </c>
      <c r="I3" s="61">
        <f t="shared" ref="I3:I30" si="1">IF(G3&lt;&gt;"",(J3/G3),"")</f>
        <v>151.93333333333334</v>
      </c>
      <c r="J3" s="61">
        <v>911.6</v>
      </c>
      <c r="K3" s="62"/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736</v>
      </c>
      <c r="C4" s="59" t="s">
        <v>2599</v>
      </c>
      <c r="D4" s="60" t="s">
        <v>2600</v>
      </c>
      <c r="E4" s="13">
        <v>43256</v>
      </c>
      <c r="F4" s="14">
        <f t="shared" si="0"/>
        <v>43340</v>
      </c>
      <c r="G4" s="12">
        <v>3</v>
      </c>
      <c r="H4" s="12">
        <v>28</v>
      </c>
      <c r="I4" s="61">
        <f t="shared" si="1"/>
        <v>250.91</v>
      </c>
      <c r="J4" s="61">
        <v>752.73</v>
      </c>
      <c r="K4" s="62"/>
      <c r="L4" s="59"/>
      <c r="M4" s="59"/>
      <c r="N4" s="63"/>
      <c r="O4" s="63"/>
      <c r="P4" s="63"/>
      <c r="Q4" s="64"/>
    </row>
    <row r="5" spans="2:17" s="65" customFormat="1" ht="15" customHeight="1" x14ac:dyDescent="0.2">
      <c r="B5" s="58" t="s">
        <v>832</v>
      </c>
      <c r="C5" s="59" t="s">
        <v>2601</v>
      </c>
      <c r="D5" s="60" t="s">
        <v>2602</v>
      </c>
      <c r="E5" s="13">
        <v>43280</v>
      </c>
      <c r="F5" s="14">
        <f t="shared" si="0"/>
        <v>43490</v>
      </c>
      <c r="G5" s="12">
        <v>7</v>
      </c>
      <c r="H5" s="12">
        <v>30</v>
      </c>
      <c r="I5" s="61">
        <f t="shared" si="1"/>
        <v>1911.7857142857142</v>
      </c>
      <c r="J5" s="61">
        <v>13382.5</v>
      </c>
      <c r="K5" s="62" t="s">
        <v>2603</v>
      </c>
      <c r="L5" s="59"/>
      <c r="M5" s="59"/>
      <c r="N5" s="63"/>
      <c r="O5" s="63"/>
      <c r="P5" s="63"/>
      <c r="Q5" s="64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15046.83</v>
      </c>
    </row>
  </sheetData>
  <dataValidations count="1">
    <dataValidation type="list" allowBlank="1" showInputMessage="1" showErrorMessage="1" sqref="H3:H30" xr:uid="{00000000-0002-0000-42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pageSetUpPr fitToPage="1"/>
  </sheetPr>
  <dimension ref="B2:Q42"/>
  <sheetViews>
    <sheetView topLeftCell="B5" workbookViewId="0">
      <selection activeCell="K6" sqref="K6"/>
    </sheetView>
  </sheetViews>
  <sheetFormatPr defaultColWidth="9.140625" defaultRowHeight="12.75" x14ac:dyDescent="0.2"/>
  <cols>
    <col min="1" max="1" width="1.7109375" style="50" customWidth="1"/>
    <col min="2" max="2" width="34.5703125" style="53" bestFit="1" customWidth="1"/>
    <col min="3" max="3" width="12.85546875" style="54" customWidth="1"/>
    <col min="4" max="4" width="17.855468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2.5703125" style="39" bestFit="1" customWidth="1"/>
    <col min="11" max="11" width="41.5703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2604</v>
      </c>
      <c r="C3" s="59" t="s">
        <v>2605</v>
      </c>
      <c r="D3" s="60" t="s">
        <v>2606</v>
      </c>
      <c r="E3" s="13">
        <v>42685</v>
      </c>
      <c r="F3" s="14">
        <f t="shared" ref="F3:F41" si="0">IF(E3&lt;&gt;"",E3+(G3*H3),"")</f>
        <v>43217</v>
      </c>
      <c r="G3" s="12">
        <v>19</v>
      </c>
      <c r="H3" s="12">
        <v>28</v>
      </c>
      <c r="I3" s="61">
        <f t="shared" ref="I3:I41" si="1">IF(G3&lt;&gt;"",(J3/G3),"")</f>
        <v>143.12421052631581</v>
      </c>
      <c r="J3" s="61">
        <v>2719.36</v>
      </c>
      <c r="K3" s="62" t="s">
        <v>2607</v>
      </c>
      <c r="L3" s="59" t="s">
        <v>2608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126</v>
      </c>
      <c r="C4" s="59" t="s">
        <v>2609</v>
      </c>
      <c r="D4" s="60" t="s">
        <v>2610</v>
      </c>
      <c r="E4" s="13">
        <v>42695</v>
      </c>
      <c r="F4" s="14">
        <f t="shared" si="0"/>
        <v>42725</v>
      </c>
      <c r="G4" s="12">
        <v>1</v>
      </c>
      <c r="H4" s="12">
        <v>30</v>
      </c>
      <c r="I4" s="61">
        <f t="shared" si="1"/>
        <v>1404.88</v>
      </c>
      <c r="J4" s="61">
        <v>1404.88</v>
      </c>
      <c r="K4" s="62" t="s">
        <v>2611</v>
      </c>
      <c r="L4" s="59" t="s">
        <v>2612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2613</v>
      </c>
      <c r="C5" s="59" t="s">
        <v>2614</v>
      </c>
      <c r="D5" s="60" t="s">
        <v>2615</v>
      </c>
      <c r="E5" s="13">
        <v>42765</v>
      </c>
      <c r="F5" s="14">
        <f>IF(E5&lt;&gt;"",E5+(G5*H5),"")</f>
        <v>43213</v>
      </c>
      <c r="G5" s="12">
        <v>16</v>
      </c>
      <c r="H5" s="12">
        <v>28</v>
      </c>
      <c r="I5" s="61">
        <f t="shared" si="1"/>
        <v>46.573749999999997</v>
      </c>
      <c r="J5" s="61">
        <v>745.18</v>
      </c>
      <c r="K5" s="62" t="s">
        <v>2616</v>
      </c>
      <c r="L5" s="59"/>
      <c r="M5" s="59"/>
      <c r="N5" s="63"/>
      <c r="O5" s="63"/>
      <c r="P5" s="63"/>
      <c r="Q5" s="64"/>
    </row>
    <row r="6" spans="2:17" s="65" customFormat="1" ht="15" customHeight="1" x14ac:dyDescent="0.2">
      <c r="B6" s="58" t="s">
        <v>571</v>
      </c>
      <c r="C6" s="59" t="s">
        <v>2617</v>
      </c>
      <c r="D6" s="60" t="s">
        <v>2618</v>
      </c>
      <c r="E6" s="13">
        <v>42772</v>
      </c>
      <c r="F6" s="14">
        <f t="shared" si="0"/>
        <v>42802</v>
      </c>
      <c r="G6" s="12">
        <v>1</v>
      </c>
      <c r="H6" s="12">
        <v>30</v>
      </c>
      <c r="I6" s="61">
        <f t="shared" si="1"/>
        <v>1073.0899999999999</v>
      </c>
      <c r="J6" s="61">
        <v>1073.0899999999999</v>
      </c>
      <c r="K6" s="62" t="s">
        <v>2619</v>
      </c>
      <c r="L6" s="59" t="s">
        <v>2620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2621</v>
      </c>
      <c r="C7" s="59" t="s">
        <v>2622</v>
      </c>
      <c r="D7" s="60" t="s">
        <v>2623</v>
      </c>
      <c r="E7" s="13">
        <v>42772</v>
      </c>
      <c r="F7" s="14">
        <f t="shared" si="0"/>
        <v>43220</v>
      </c>
      <c r="G7" s="12">
        <v>16</v>
      </c>
      <c r="H7" s="12">
        <v>28</v>
      </c>
      <c r="I7" s="61">
        <f t="shared" si="1"/>
        <v>67.894374999999997</v>
      </c>
      <c r="J7" s="61">
        <v>1086.31</v>
      </c>
      <c r="K7" s="62" t="s">
        <v>1662</v>
      </c>
      <c r="L7" s="59"/>
      <c r="M7" s="59"/>
      <c r="N7" s="63"/>
      <c r="O7" s="63"/>
      <c r="P7" s="63"/>
      <c r="Q7" s="64"/>
    </row>
    <row r="8" spans="2:17" s="65" customFormat="1" ht="15" customHeight="1" x14ac:dyDescent="0.2">
      <c r="B8" s="58" t="s">
        <v>242</v>
      </c>
      <c r="C8" s="59" t="s">
        <v>2624</v>
      </c>
      <c r="D8" s="60" t="s">
        <v>2625</v>
      </c>
      <c r="E8" s="13">
        <v>42775</v>
      </c>
      <c r="F8" s="14">
        <f t="shared" si="0"/>
        <v>42955</v>
      </c>
      <c r="G8" s="12">
        <v>6</v>
      </c>
      <c r="H8" s="12">
        <v>30</v>
      </c>
      <c r="I8" s="61">
        <f t="shared" si="1"/>
        <v>2162.29</v>
      </c>
      <c r="J8" s="61">
        <v>12973.74</v>
      </c>
      <c r="K8" s="62" t="s">
        <v>2626</v>
      </c>
      <c r="L8" s="59" t="s">
        <v>2627</v>
      </c>
      <c r="M8" s="59"/>
      <c r="N8" s="63"/>
      <c r="O8" s="63"/>
      <c r="P8" s="63"/>
      <c r="Q8" s="64"/>
    </row>
    <row r="9" spans="2:17" s="65" customFormat="1" ht="15" customHeight="1" x14ac:dyDescent="0.2">
      <c r="B9" s="58" t="s">
        <v>2241</v>
      </c>
      <c r="C9" s="59" t="s">
        <v>2628</v>
      </c>
      <c r="D9" s="60" t="s">
        <v>2629</v>
      </c>
      <c r="E9" s="13">
        <v>42779</v>
      </c>
      <c r="F9" s="14">
        <f t="shared" si="0"/>
        <v>42809</v>
      </c>
      <c r="G9" s="12">
        <v>1</v>
      </c>
      <c r="H9" s="12">
        <v>30</v>
      </c>
      <c r="I9" s="61">
        <f t="shared" si="1"/>
        <v>1429.67</v>
      </c>
      <c r="J9" s="61">
        <v>1429.67</v>
      </c>
      <c r="K9" s="62" t="s">
        <v>2630</v>
      </c>
      <c r="L9" s="59" t="s">
        <v>2631</v>
      </c>
      <c r="M9" s="59"/>
      <c r="N9" s="63"/>
      <c r="O9" s="63"/>
      <c r="P9" s="63"/>
      <c r="Q9" s="64"/>
    </row>
    <row r="10" spans="2:17" s="65" customFormat="1" ht="15" customHeight="1" x14ac:dyDescent="0.2">
      <c r="B10" s="58" t="s">
        <v>2241</v>
      </c>
      <c r="C10" s="59" t="s">
        <v>2632</v>
      </c>
      <c r="D10" s="60" t="s">
        <v>2633</v>
      </c>
      <c r="E10" s="13">
        <v>42789</v>
      </c>
      <c r="F10" s="14">
        <f t="shared" si="0"/>
        <v>42819</v>
      </c>
      <c r="G10" s="12">
        <v>1</v>
      </c>
      <c r="H10" s="12">
        <v>30</v>
      </c>
      <c r="I10" s="61">
        <f t="shared" si="1"/>
        <v>1395.22</v>
      </c>
      <c r="J10" s="61">
        <v>1395.22</v>
      </c>
      <c r="K10" s="62" t="s">
        <v>1578</v>
      </c>
      <c r="L10" s="59" t="s">
        <v>2634</v>
      </c>
      <c r="M10" s="59"/>
      <c r="N10" s="63"/>
      <c r="O10" s="63"/>
      <c r="P10" s="63"/>
      <c r="Q10" s="64"/>
    </row>
    <row r="11" spans="2:17" s="65" customFormat="1" ht="15" customHeight="1" x14ac:dyDescent="0.2">
      <c r="B11" s="58" t="s">
        <v>510</v>
      </c>
      <c r="C11" s="59" t="s">
        <v>2635</v>
      </c>
      <c r="D11" s="60" t="s">
        <v>2636</v>
      </c>
      <c r="E11" s="13">
        <v>42808</v>
      </c>
      <c r="F11" s="14">
        <f t="shared" si="0"/>
        <v>42898</v>
      </c>
      <c r="G11" s="12">
        <v>3</v>
      </c>
      <c r="H11" s="12">
        <v>30</v>
      </c>
      <c r="I11" s="61">
        <f t="shared" si="1"/>
        <v>553.8366666666667</v>
      </c>
      <c r="J11" s="61">
        <v>1661.51</v>
      </c>
      <c r="K11" s="62" t="s">
        <v>2637</v>
      </c>
      <c r="L11" s="59" t="s">
        <v>2638</v>
      </c>
      <c r="M11" s="59"/>
      <c r="N11" s="63"/>
      <c r="O11" s="63"/>
      <c r="P11" s="63"/>
      <c r="Q11" s="64"/>
    </row>
    <row r="12" spans="2:17" s="65" customFormat="1" ht="15" customHeight="1" x14ac:dyDescent="0.2">
      <c r="B12" s="58" t="s">
        <v>510</v>
      </c>
      <c r="C12" s="59" t="s">
        <v>2639</v>
      </c>
      <c r="D12" s="60" t="s">
        <v>2640</v>
      </c>
      <c r="E12" s="13">
        <v>42809</v>
      </c>
      <c r="F12" s="14">
        <f t="shared" si="0"/>
        <v>42899</v>
      </c>
      <c r="G12" s="12">
        <v>3</v>
      </c>
      <c r="H12" s="12">
        <v>30</v>
      </c>
      <c r="I12" s="61">
        <f t="shared" si="1"/>
        <v>553.8366666666667</v>
      </c>
      <c r="J12" s="61">
        <v>1661.51</v>
      </c>
      <c r="K12" s="62" t="s">
        <v>2641</v>
      </c>
      <c r="L12" s="59"/>
      <c r="M12" s="59"/>
      <c r="N12" s="63"/>
      <c r="O12" s="63"/>
      <c r="P12" s="63"/>
      <c r="Q12" s="64"/>
    </row>
    <row r="13" spans="2:17" s="65" customFormat="1" ht="15" customHeight="1" x14ac:dyDescent="0.2">
      <c r="B13" s="58" t="s">
        <v>1805</v>
      </c>
      <c r="C13" s="59" t="s">
        <v>2642</v>
      </c>
      <c r="D13" s="60" t="s">
        <v>2643</v>
      </c>
      <c r="E13" s="13">
        <v>42821</v>
      </c>
      <c r="F13" s="14">
        <f t="shared" si="0"/>
        <v>42971</v>
      </c>
      <c r="G13" s="12">
        <v>5</v>
      </c>
      <c r="H13" s="12">
        <v>30</v>
      </c>
      <c r="I13" s="61">
        <f t="shared" si="1"/>
        <v>1352.828</v>
      </c>
      <c r="J13" s="61">
        <v>6764.14</v>
      </c>
      <c r="K13" s="62" t="s">
        <v>2644</v>
      </c>
      <c r="L13" s="59" t="s">
        <v>2645</v>
      </c>
      <c r="M13" s="59"/>
      <c r="N13" s="63"/>
      <c r="O13" s="63"/>
      <c r="P13" s="63"/>
      <c r="Q13" s="64"/>
    </row>
    <row r="14" spans="2:17" s="65" customFormat="1" ht="15" customHeight="1" x14ac:dyDescent="0.2">
      <c r="B14" s="58" t="s">
        <v>2646</v>
      </c>
      <c r="C14" s="59" t="s">
        <v>2647</v>
      </c>
      <c r="D14" s="60" t="s">
        <v>2648</v>
      </c>
      <c r="E14" s="13">
        <v>42825</v>
      </c>
      <c r="F14" s="14">
        <f t="shared" si="0"/>
        <v>43215</v>
      </c>
      <c r="G14" s="12">
        <v>13</v>
      </c>
      <c r="H14" s="12">
        <v>30</v>
      </c>
      <c r="I14" s="61">
        <f t="shared" si="1"/>
        <v>520.31846153846152</v>
      </c>
      <c r="J14" s="61">
        <v>6764.14</v>
      </c>
      <c r="K14" s="62" t="s">
        <v>2649</v>
      </c>
      <c r="L14" s="59" t="s">
        <v>2650</v>
      </c>
      <c r="M14" s="59"/>
      <c r="N14" s="63"/>
      <c r="O14" s="63"/>
      <c r="P14" s="63"/>
      <c r="Q14" s="64"/>
    </row>
    <row r="15" spans="2:17" s="65" customFormat="1" ht="15" customHeight="1" x14ac:dyDescent="0.2">
      <c r="B15" s="58" t="s">
        <v>201</v>
      </c>
      <c r="C15" s="59" t="s">
        <v>2651</v>
      </c>
      <c r="D15" s="60" t="s">
        <v>2652</v>
      </c>
      <c r="E15" s="13">
        <v>42835</v>
      </c>
      <c r="F15" s="14">
        <f t="shared" si="0"/>
        <v>42895</v>
      </c>
      <c r="G15" s="12">
        <v>2</v>
      </c>
      <c r="H15" s="12">
        <v>30</v>
      </c>
      <c r="I15" s="61">
        <f t="shared" si="1"/>
        <v>551.57000000000005</v>
      </c>
      <c r="J15" s="61">
        <v>1103.1400000000001</v>
      </c>
      <c r="K15" s="62" t="s">
        <v>2653</v>
      </c>
      <c r="L15" s="59" t="s">
        <v>2654</v>
      </c>
      <c r="M15" s="59"/>
      <c r="N15" s="63"/>
      <c r="O15" s="63"/>
      <c r="P15" s="63"/>
      <c r="Q15" s="64"/>
    </row>
    <row r="16" spans="2:17" s="65" customFormat="1" ht="15" customHeight="1" x14ac:dyDescent="0.2">
      <c r="B16" s="58" t="s">
        <v>201</v>
      </c>
      <c r="C16" s="59" t="s">
        <v>2655</v>
      </c>
      <c r="D16" s="60" t="s">
        <v>2656</v>
      </c>
      <c r="E16" s="13">
        <v>42835</v>
      </c>
      <c r="F16" s="14">
        <f>IF(E16&lt;&gt;"",E16+(G16*H16),"")</f>
        <v>42895</v>
      </c>
      <c r="G16" s="12">
        <v>2</v>
      </c>
      <c r="H16" s="12">
        <v>30</v>
      </c>
      <c r="I16" s="61">
        <f t="shared" si="1"/>
        <v>525.07000000000005</v>
      </c>
      <c r="J16" s="61">
        <v>1050.1400000000001</v>
      </c>
      <c r="K16" s="62" t="s">
        <v>2653</v>
      </c>
      <c r="L16" s="59" t="s">
        <v>2657</v>
      </c>
      <c r="M16" s="59"/>
      <c r="N16" s="63"/>
      <c r="O16" s="63"/>
      <c r="P16" s="63"/>
      <c r="Q16" s="64"/>
    </row>
    <row r="17" spans="2:17" s="65" customFormat="1" ht="15" customHeight="1" x14ac:dyDescent="0.2">
      <c r="B17" s="58" t="s">
        <v>2658</v>
      </c>
      <c r="C17" s="59" t="s">
        <v>1923</v>
      </c>
      <c r="D17" s="60" t="s">
        <v>2659</v>
      </c>
      <c r="E17" s="13">
        <v>42842</v>
      </c>
      <c r="F17" s="14">
        <f t="shared" si="0"/>
        <v>43112</v>
      </c>
      <c r="G17" s="12">
        <v>9</v>
      </c>
      <c r="H17" s="12">
        <v>30</v>
      </c>
      <c r="I17" s="61">
        <f t="shared" si="1"/>
        <v>838.27222222222224</v>
      </c>
      <c r="J17" s="61">
        <v>7544.45</v>
      </c>
      <c r="K17" s="62" t="s">
        <v>2660</v>
      </c>
      <c r="L17" s="59"/>
      <c r="M17" s="59"/>
      <c r="N17" s="63"/>
      <c r="O17" s="63"/>
      <c r="P17" s="63"/>
      <c r="Q17" s="64"/>
    </row>
    <row r="18" spans="2:17" s="65" customFormat="1" ht="15" customHeight="1" x14ac:dyDescent="0.2">
      <c r="B18" s="58" t="s">
        <v>1805</v>
      </c>
      <c r="C18" s="59" t="s">
        <v>2661</v>
      </c>
      <c r="D18" s="60" t="s">
        <v>2662</v>
      </c>
      <c r="E18" s="13">
        <v>42857</v>
      </c>
      <c r="F18" s="14">
        <f t="shared" si="0"/>
        <v>42917</v>
      </c>
      <c r="G18" s="12">
        <v>2</v>
      </c>
      <c r="H18" s="12">
        <v>30</v>
      </c>
      <c r="I18" s="61">
        <f t="shared" si="1"/>
        <v>1329.72</v>
      </c>
      <c r="J18" s="61">
        <v>2659.44</v>
      </c>
      <c r="K18" s="62" t="s">
        <v>2641</v>
      </c>
      <c r="L18" s="59"/>
      <c r="M18" s="59"/>
      <c r="N18" s="63"/>
      <c r="O18" s="63"/>
      <c r="P18" s="63"/>
      <c r="Q18" s="64"/>
    </row>
    <row r="19" spans="2:17" s="65" customFormat="1" ht="15" customHeight="1" x14ac:dyDescent="0.2">
      <c r="B19" s="58" t="s">
        <v>736</v>
      </c>
      <c r="C19" s="59" t="s">
        <v>2663</v>
      </c>
      <c r="D19" s="60" t="s">
        <v>2664</v>
      </c>
      <c r="E19" s="13">
        <v>42873</v>
      </c>
      <c r="F19" s="14">
        <f t="shared" si="0"/>
        <v>42929</v>
      </c>
      <c r="G19" s="12">
        <v>2</v>
      </c>
      <c r="H19" s="12">
        <v>28</v>
      </c>
      <c r="I19" s="61">
        <f t="shared" si="1"/>
        <v>184.3</v>
      </c>
      <c r="J19" s="61">
        <v>368.6</v>
      </c>
      <c r="K19" s="62" t="s">
        <v>2665</v>
      </c>
      <c r="L19" s="59"/>
      <c r="M19" s="59"/>
      <c r="N19" s="63"/>
      <c r="O19" s="63"/>
      <c r="P19" s="63"/>
      <c r="Q19" s="64"/>
    </row>
    <row r="20" spans="2:17" s="65" customFormat="1" ht="15" customHeight="1" x14ac:dyDescent="0.2">
      <c r="B20" s="58" t="s">
        <v>1266</v>
      </c>
      <c r="C20" s="59" t="s">
        <v>2666</v>
      </c>
      <c r="D20" s="60" t="s">
        <v>2667</v>
      </c>
      <c r="E20" s="13">
        <v>42905</v>
      </c>
      <c r="F20" s="14">
        <f t="shared" si="0"/>
        <v>42935</v>
      </c>
      <c r="G20" s="12">
        <v>1</v>
      </c>
      <c r="H20" s="12">
        <v>30</v>
      </c>
      <c r="I20" s="61">
        <f t="shared" si="1"/>
        <v>1083.1400000000001</v>
      </c>
      <c r="J20" s="61">
        <v>1083.1400000000001</v>
      </c>
      <c r="K20" s="62" t="s">
        <v>2626</v>
      </c>
      <c r="L20" s="59" t="s">
        <v>2668</v>
      </c>
      <c r="M20" s="59"/>
      <c r="N20" s="63"/>
      <c r="O20" s="63"/>
      <c r="P20" s="63"/>
      <c r="Q20" s="64"/>
    </row>
    <row r="21" spans="2:17" s="65" customFormat="1" ht="15" customHeight="1" x14ac:dyDescent="0.2">
      <c r="B21" s="58" t="s">
        <v>2241</v>
      </c>
      <c r="C21" s="59" t="s">
        <v>2669</v>
      </c>
      <c r="D21" s="60" t="s">
        <v>2670</v>
      </c>
      <c r="E21" s="13">
        <v>43041</v>
      </c>
      <c r="F21" s="14">
        <f t="shared" si="0"/>
        <v>43161</v>
      </c>
      <c r="G21" s="12">
        <v>4</v>
      </c>
      <c r="H21" s="12">
        <v>30</v>
      </c>
      <c r="I21" s="61">
        <f t="shared" si="1"/>
        <v>1422.415</v>
      </c>
      <c r="J21" s="61">
        <v>5689.66</v>
      </c>
      <c r="K21" s="62" t="s">
        <v>2671</v>
      </c>
      <c r="L21" s="59" t="s">
        <v>2672</v>
      </c>
      <c r="M21" s="59"/>
      <c r="N21" s="63"/>
      <c r="O21" s="63"/>
      <c r="P21" s="63"/>
      <c r="Q21" s="64"/>
    </row>
    <row r="22" spans="2:17" s="65" customFormat="1" ht="15" customHeight="1" x14ac:dyDescent="0.2">
      <c r="B22" s="58" t="s">
        <v>2673</v>
      </c>
      <c r="C22" s="59" t="s">
        <v>2674</v>
      </c>
      <c r="D22" s="60" t="s">
        <v>2675</v>
      </c>
      <c r="E22" s="13">
        <v>43084</v>
      </c>
      <c r="F22" s="14">
        <f t="shared" si="0"/>
        <v>43252</v>
      </c>
      <c r="G22" s="12">
        <v>6</v>
      </c>
      <c r="H22" s="12">
        <v>28</v>
      </c>
      <c r="I22" s="61">
        <f t="shared" si="1"/>
        <v>598.55000000000007</v>
      </c>
      <c r="J22" s="61">
        <v>3591.3</v>
      </c>
      <c r="K22" s="62" t="s">
        <v>2676</v>
      </c>
      <c r="L22" s="59"/>
      <c r="M22" s="59"/>
      <c r="N22" s="63"/>
      <c r="O22" s="63"/>
      <c r="P22" s="63"/>
      <c r="Q22" s="64"/>
    </row>
    <row r="23" spans="2:17" s="65" customFormat="1" ht="15" customHeight="1" x14ac:dyDescent="0.2">
      <c r="B23" s="58" t="s">
        <v>2613</v>
      </c>
      <c r="C23" s="59" t="s">
        <v>2677</v>
      </c>
      <c r="D23" s="60" t="s">
        <v>2678</v>
      </c>
      <c r="E23" s="13">
        <v>43090</v>
      </c>
      <c r="F23" s="14">
        <f t="shared" si="0"/>
        <v>43174</v>
      </c>
      <c r="G23" s="12">
        <v>3</v>
      </c>
      <c r="H23" s="12">
        <v>28</v>
      </c>
      <c r="I23" s="61">
        <f t="shared" si="1"/>
        <v>213.76666666666665</v>
      </c>
      <c r="J23" s="61">
        <v>641.29999999999995</v>
      </c>
      <c r="K23" s="62" t="s">
        <v>2679</v>
      </c>
      <c r="L23" s="59"/>
      <c r="M23" s="59"/>
      <c r="N23" s="63"/>
      <c r="O23" s="63"/>
      <c r="P23" s="63"/>
      <c r="Q23" s="64"/>
    </row>
    <row r="24" spans="2:17" s="65" customFormat="1" ht="15" customHeight="1" x14ac:dyDescent="0.2">
      <c r="B24" s="59" t="s">
        <v>2680</v>
      </c>
      <c r="C24" s="59" t="s">
        <v>2681</v>
      </c>
      <c r="D24" s="60" t="s">
        <v>2682</v>
      </c>
      <c r="E24" s="13">
        <v>43124</v>
      </c>
      <c r="F24" s="14">
        <f t="shared" ref="F24:F29" si="2">IF(E24&lt;&gt;"",E24+(G24*H24),"")</f>
        <v>43184</v>
      </c>
      <c r="G24" s="12">
        <v>2</v>
      </c>
      <c r="H24" s="12">
        <v>30</v>
      </c>
      <c r="I24" s="74">
        <f t="shared" ref="I24:I29" si="3">IF(G24&lt;&gt;"",(J24/G24),"")</f>
        <v>681.15499999999997</v>
      </c>
      <c r="J24" s="74">
        <v>1362.31</v>
      </c>
      <c r="K24" s="62" t="s">
        <v>2683</v>
      </c>
      <c r="L24" s="59" t="s">
        <v>2684</v>
      </c>
      <c r="M24" s="59"/>
      <c r="N24" s="63"/>
      <c r="O24" s="63"/>
      <c r="P24" s="63"/>
      <c r="Q24" s="64"/>
    </row>
    <row r="25" spans="2:17" s="65" customFormat="1" ht="15" customHeight="1" x14ac:dyDescent="0.2">
      <c r="B25" s="59" t="s">
        <v>2685</v>
      </c>
      <c r="C25" s="59" t="s">
        <v>2686</v>
      </c>
      <c r="D25" s="60" t="s">
        <v>2687</v>
      </c>
      <c r="E25" s="13">
        <v>43143</v>
      </c>
      <c r="F25" s="14">
        <f t="shared" si="2"/>
        <v>43233</v>
      </c>
      <c r="G25" s="12">
        <v>3</v>
      </c>
      <c r="H25" s="12">
        <v>30</v>
      </c>
      <c r="I25" s="74">
        <f t="shared" si="3"/>
        <v>862.83333333333337</v>
      </c>
      <c r="J25" s="74">
        <v>2588.5</v>
      </c>
      <c r="K25" s="62" t="s">
        <v>2688</v>
      </c>
      <c r="L25" s="59"/>
      <c r="M25" s="59"/>
      <c r="N25" s="63"/>
      <c r="O25" s="63"/>
      <c r="P25" s="63"/>
      <c r="Q25" s="64"/>
    </row>
    <row r="26" spans="2:17" s="65" customFormat="1" ht="15" customHeight="1" x14ac:dyDescent="0.2">
      <c r="B26" s="59" t="s">
        <v>2689</v>
      </c>
      <c r="C26" s="59" t="s">
        <v>2690</v>
      </c>
      <c r="D26" s="60" t="s">
        <v>2691</v>
      </c>
      <c r="E26" s="13">
        <v>43143</v>
      </c>
      <c r="F26" s="14">
        <f t="shared" si="2"/>
        <v>43203</v>
      </c>
      <c r="G26" s="12">
        <v>2</v>
      </c>
      <c r="H26" s="12">
        <v>30</v>
      </c>
      <c r="I26" s="74">
        <f t="shared" si="3"/>
        <v>174.66</v>
      </c>
      <c r="J26" s="74">
        <v>349.32</v>
      </c>
      <c r="K26" s="62" t="s">
        <v>2692</v>
      </c>
      <c r="L26" s="59"/>
      <c r="M26" s="59"/>
      <c r="N26" s="63"/>
      <c r="O26" s="63"/>
      <c r="P26" s="63"/>
      <c r="Q26" s="64"/>
    </row>
    <row r="27" spans="2:17" s="65" customFormat="1" ht="15" customHeight="1" x14ac:dyDescent="0.2">
      <c r="B27" s="59" t="s">
        <v>2689</v>
      </c>
      <c r="C27" s="59" t="s">
        <v>2693</v>
      </c>
      <c r="D27" s="60" t="s">
        <v>2694</v>
      </c>
      <c r="E27" s="13">
        <v>43143</v>
      </c>
      <c r="F27" s="14">
        <f t="shared" si="2"/>
        <v>43203</v>
      </c>
      <c r="G27" s="12">
        <v>2</v>
      </c>
      <c r="H27" s="12">
        <v>30</v>
      </c>
      <c r="I27" s="74">
        <f t="shared" si="3"/>
        <v>254.16</v>
      </c>
      <c r="J27" s="74">
        <v>508.32</v>
      </c>
      <c r="K27" s="62" t="s">
        <v>2692</v>
      </c>
      <c r="L27" s="59"/>
      <c r="M27" s="59"/>
      <c r="N27" s="63"/>
      <c r="O27" s="63"/>
      <c r="P27" s="63"/>
      <c r="Q27" s="64"/>
    </row>
    <row r="28" spans="2:17" s="65" customFormat="1" ht="15" customHeight="1" x14ac:dyDescent="0.2">
      <c r="B28" s="59" t="s">
        <v>985</v>
      </c>
      <c r="C28" s="59" t="s">
        <v>2695</v>
      </c>
      <c r="D28" s="60" t="s">
        <v>2696</v>
      </c>
      <c r="E28" s="13">
        <v>43165</v>
      </c>
      <c r="F28" s="14">
        <f t="shared" si="2"/>
        <v>43195</v>
      </c>
      <c r="G28" s="12">
        <v>1</v>
      </c>
      <c r="H28" s="12">
        <v>30</v>
      </c>
      <c r="I28" s="74">
        <f t="shared" si="3"/>
        <v>6110.46</v>
      </c>
      <c r="J28" s="74">
        <v>6110.46</v>
      </c>
      <c r="K28" s="62" t="s">
        <v>2697</v>
      </c>
      <c r="L28" s="59" t="s">
        <v>2698</v>
      </c>
      <c r="M28" s="59"/>
      <c r="N28" s="63"/>
      <c r="O28" s="63"/>
      <c r="P28" s="63"/>
      <c r="Q28" s="64"/>
    </row>
    <row r="29" spans="2:17" s="65" customFormat="1" ht="15" customHeight="1" x14ac:dyDescent="0.2">
      <c r="B29" s="59" t="s">
        <v>242</v>
      </c>
      <c r="C29" s="59"/>
      <c r="D29" s="60" t="s">
        <v>2699</v>
      </c>
      <c r="E29" s="13">
        <v>43166</v>
      </c>
      <c r="F29" s="14">
        <f t="shared" si="2"/>
        <v>43196</v>
      </c>
      <c r="G29" s="12">
        <v>1</v>
      </c>
      <c r="H29" s="12">
        <v>30</v>
      </c>
      <c r="I29" s="74">
        <f t="shared" si="3"/>
        <v>2161.86</v>
      </c>
      <c r="J29" s="74">
        <v>2161.86</v>
      </c>
      <c r="K29" s="62" t="s">
        <v>2700</v>
      </c>
      <c r="L29" s="59"/>
      <c r="M29" s="59"/>
      <c r="N29" s="63"/>
      <c r="O29" s="63"/>
      <c r="P29" s="63"/>
      <c r="Q29" s="64"/>
    </row>
    <row r="30" spans="2:17" s="65" customFormat="1" ht="15" customHeight="1" x14ac:dyDescent="0.2">
      <c r="B30" s="59" t="s">
        <v>419</v>
      </c>
      <c r="C30" s="59" t="s">
        <v>2701</v>
      </c>
      <c r="D30" s="60" t="s">
        <v>2702</v>
      </c>
      <c r="E30" s="13">
        <v>43189</v>
      </c>
      <c r="F30" s="14">
        <f>IF(E30&lt;&gt;"",E30+(G30*H30),"")</f>
        <v>43279</v>
      </c>
      <c r="G30" s="12">
        <v>3</v>
      </c>
      <c r="H30" s="12">
        <v>30</v>
      </c>
      <c r="I30" s="74">
        <f>IF(G30&lt;&gt;"",(J30/G30),"")</f>
        <v>1675.4233333333334</v>
      </c>
      <c r="J30" s="74">
        <v>5026.2700000000004</v>
      </c>
      <c r="K30" s="62" t="s">
        <v>2671</v>
      </c>
      <c r="L30" s="59" t="s">
        <v>2703</v>
      </c>
      <c r="M30" s="59"/>
      <c r="N30" s="63"/>
      <c r="O30" s="63"/>
      <c r="P30" s="63"/>
      <c r="Q30" s="64"/>
    </row>
    <row r="31" spans="2:17" s="65" customFormat="1" ht="15" customHeight="1" x14ac:dyDescent="0.2">
      <c r="B31" s="59" t="s">
        <v>2685</v>
      </c>
      <c r="C31" s="59" t="s">
        <v>2704</v>
      </c>
      <c r="D31" s="60" t="s">
        <v>2705</v>
      </c>
      <c r="E31" s="13">
        <v>43202</v>
      </c>
      <c r="F31" s="14">
        <f>IF(E31&lt;&gt;"",E31+(G31*H31),"")</f>
        <v>43262</v>
      </c>
      <c r="G31" s="12">
        <v>2</v>
      </c>
      <c r="H31" s="12">
        <v>30</v>
      </c>
      <c r="I31" s="74">
        <f>IF(G31&lt;&gt;"",(J31/G31),"")</f>
        <v>1054.92</v>
      </c>
      <c r="J31" s="74">
        <v>2109.84</v>
      </c>
      <c r="K31" s="62" t="s">
        <v>2688</v>
      </c>
      <c r="L31" s="59"/>
      <c r="M31" s="59"/>
      <c r="N31" s="63"/>
      <c r="O31" s="63"/>
      <c r="P31" s="63"/>
      <c r="Q31" s="64"/>
    </row>
    <row r="32" spans="2:17" s="65" customFormat="1" ht="15" customHeight="1" x14ac:dyDescent="0.2">
      <c r="B32" s="59" t="s">
        <v>2685</v>
      </c>
      <c r="C32" s="59" t="s">
        <v>2706</v>
      </c>
      <c r="D32" s="60" t="s">
        <v>2707</v>
      </c>
      <c r="E32" s="13">
        <v>43202</v>
      </c>
      <c r="F32" s="14">
        <f>IF(E32&lt;&gt;"",E32+(G32*H32),"")</f>
        <v>43262</v>
      </c>
      <c r="G32" s="12">
        <v>2</v>
      </c>
      <c r="H32" s="12">
        <v>30</v>
      </c>
      <c r="I32" s="74">
        <f>IF(G32&lt;&gt;"",(J32/G32),"")</f>
        <v>1950.84</v>
      </c>
      <c r="J32" s="74">
        <v>3901.68</v>
      </c>
      <c r="K32" s="62" t="s">
        <v>2708</v>
      </c>
      <c r="L32" s="59"/>
      <c r="M32" s="59"/>
      <c r="N32" s="63"/>
      <c r="O32" s="63"/>
      <c r="P32" s="63"/>
      <c r="Q32" s="64"/>
    </row>
    <row r="33" spans="2:17" s="65" customFormat="1" ht="15" customHeight="1" x14ac:dyDescent="0.2">
      <c r="B33" s="59" t="s">
        <v>2709</v>
      </c>
      <c r="C33" s="59"/>
      <c r="D33" s="60" t="s">
        <v>2710</v>
      </c>
      <c r="E33" s="13">
        <v>43238</v>
      </c>
      <c r="F33" s="14">
        <f>IF(E33&lt;&gt;"",E33+(G33*H33),"")</f>
        <v>43268</v>
      </c>
      <c r="G33" s="12">
        <v>1</v>
      </c>
      <c r="H33" s="12">
        <v>30</v>
      </c>
      <c r="I33" s="74">
        <f>IF(G33&lt;&gt;"",(J33/G33),"")</f>
        <v>47418.37</v>
      </c>
      <c r="J33" s="74">
        <v>47418.37</v>
      </c>
      <c r="K33" s="62"/>
      <c r="L33" s="59"/>
      <c r="M33" s="59"/>
      <c r="N33" s="63"/>
      <c r="O33" s="63"/>
      <c r="P33" s="63"/>
      <c r="Q33" s="64"/>
    </row>
    <row r="34" spans="2:17" s="65" customFormat="1" ht="15" customHeight="1" x14ac:dyDescent="0.2">
      <c r="B34" s="58" t="s">
        <v>2711</v>
      </c>
      <c r="C34" s="59" t="s">
        <v>2712</v>
      </c>
      <c r="D34" s="60" t="s">
        <v>2713</v>
      </c>
      <c r="E34" s="13">
        <v>43125</v>
      </c>
      <c r="F34" s="14">
        <f t="shared" si="0"/>
        <v>43265</v>
      </c>
      <c r="G34" s="12">
        <v>5</v>
      </c>
      <c r="H34" s="12">
        <v>28</v>
      </c>
      <c r="I34" s="61">
        <f t="shared" si="1"/>
        <v>131.054</v>
      </c>
      <c r="J34" s="61">
        <v>655.27</v>
      </c>
      <c r="K34" s="62" t="s">
        <v>2714</v>
      </c>
      <c r="L34" s="59"/>
      <c r="M34" s="59"/>
      <c r="N34" s="63"/>
      <c r="O34" s="63"/>
      <c r="P34" s="63"/>
      <c r="Q34" s="64"/>
    </row>
    <row r="35" spans="2:17" s="65" customFormat="1" ht="15" customHeight="1" x14ac:dyDescent="0.2">
      <c r="B35" s="58" t="s">
        <v>2715</v>
      </c>
      <c r="C35" s="59" t="s">
        <v>2716</v>
      </c>
      <c r="D35" s="60" t="s">
        <v>2717</v>
      </c>
      <c r="E35" s="13">
        <v>43124</v>
      </c>
      <c r="F35" s="14">
        <f t="shared" si="0"/>
        <v>43274</v>
      </c>
      <c r="G35" s="12">
        <v>5</v>
      </c>
      <c r="H35" s="12">
        <v>30</v>
      </c>
      <c r="I35" s="61">
        <f t="shared" si="1"/>
        <v>552.71600000000001</v>
      </c>
      <c r="J35" s="61">
        <v>2763.58</v>
      </c>
      <c r="K35" s="62" t="s">
        <v>2718</v>
      </c>
      <c r="L35" s="59" t="s">
        <v>2719</v>
      </c>
      <c r="M35" s="59"/>
      <c r="N35" s="63"/>
      <c r="O35" s="63"/>
      <c r="P35" s="63"/>
      <c r="Q35" s="64"/>
    </row>
    <row r="36" spans="2:17" s="65" customFormat="1" ht="15" customHeight="1" x14ac:dyDescent="0.2">
      <c r="B36" s="58" t="s">
        <v>2720</v>
      </c>
      <c r="C36" s="59" t="s">
        <v>2721</v>
      </c>
      <c r="D36" s="60" t="s">
        <v>2722</v>
      </c>
      <c r="E36" s="13">
        <v>43124</v>
      </c>
      <c r="F36" s="14">
        <f t="shared" ref="F36:F37" si="4">IF(E36&lt;&gt;"",E36+(G36*H36),"")</f>
        <v>43274</v>
      </c>
      <c r="G36" s="12">
        <v>5</v>
      </c>
      <c r="H36" s="12">
        <v>30</v>
      </c>
      <c r="I36" s="61">
        <f t="shared" ref="I36:I37" si="5">IF(G36&lt;&gt;"",(J36/G36),"")</f>
        <v>417.69399999999996</v>
      </c>
      <c r="J36" s="61">
        <v>2088.4699999999998</v>
      </c>
      <c r="K36" s="62" t="s">
        <v>2718</v>
      </c>
      <c r="L36" s="59" t="s">
        <v>2723</v>
      </c>
      <c r="M36" s="59"/>
      <c r="N36" s="63"/>
      <c r="O36" s="63"/>
      <c r="P36" s="63"/>
      <c r="Q36" s="64"/>
    </row>
    <row r="37" spans="2:17" s="65" customFormat="1" ht="15" customHeight="1" x14ac:dyDescent="0.2">
      <c r="B37" s="58" t="s">
        <v>2724</v>
      </c>
      <c r="C37" s="59" t="s">
        <v>2725</v>
      </c>
      <c r="D37" s="60" t="s">
        <v>2726</v>
      </c>
      <c r="E37" s="13">
        <v>43124</v>
      </c>
      <c r="F37" s="14">
        <f t="shared" si="4"/>
        <v>43274</v>
      </c>
      <c r="G37" s="12">
        <v>5</v>
      </c>
      <c r="H37" s="12">
        <v>30</v>
      </c>
      <c r="I37" s="61">
        <f t="shared" si="5"/>
        <v>415.07399999999996</v>
      </c>
      <c r="J37" s="61">
        <v>2075.37</v>
      </c>
      <c r="K37" s="62" t="s">
        <v>2727</v>
      </c>
      <c r="L37" s="59" t="s">
        <v>2728</v>
      </c>
      <c r="M37" s="59"/>
      <c r="N37" s="63"/>
      <c r="O37" s="63"/>
      <c r="P37" s="63"/>
      <c r="Q37" s="64"/>
    </row>
    <row r="38" spans="2:17" s="65" customFormat="1" ht="15" customHeight="1" x14ac:dyDescent="0.2">
      <c r="B38" s="58" t="s">
        <v>2724</v>
      </c>
      <c r="C38" s="59" t="s">
        <v>2729</v>
      </c>
      <c r="D38" s="60" t="s">
        <v>2730</v>
      </c>
      <c r="E38" s="13">
        <v>43143</v>
      </c>
      <c r="F38" s="14">
        <f t="shared" si="0"/>
        <v>43233</v>
      </c>
      <c r="G38" s="12">
        <v>3</v>
      </c>
      <c r="H38" s="12">
        <v>30</v>
      </c>
      <c r="I38" s="61">
        <f t="shared" si="1"/>
        <v>761.36666666666667</v>
      </c>
      <c r="J38" s="61">
        <v>2284.1</v>
      </c>
      <c r="K38" s="62" t="s">
        <v>2731</v>
      </c>
      <c r="L38" s="59" t="s">
        <v>2732</v>
      </c>
      <c r="M38" s="59"/>
      <c r="N38" s="63"/>
      <c r="O38" s="63"/>
      <c r="P38" s="63"/>
      <c r="Q38" s="64"/>
    </row>
    <row r="39" spans="2:17" s="65" customFormat="1" ht="15" customHeight="1" x14ac:dyDescent="0.2">
      <c r="B39" s="58" t="s">
        <v>169</v>
      </c>
      <c r="C39" s="59" t="s">
        <v>2733</v>
      </c>
      <c r="D39" s="60" t="s">
        <v>2734</v>
      </c>
      <c r="E39" s="13">
        <v>43269</v>
      </c>
      <c r="F39" s="14">
        <f t="shared" si="0"/>
        <v>43297</v>
      </c>
      <c r="G39" s="12">
        <v>1</v>
      </c>
      <c r="H39" s="12">
        <v>28</v>
      </c>
      <c r="I39" s="61">
        <f t="shared" si="1"/>
        <v>2581.1</v>
      </c>
      <c r="J39" s="61">
        <v>2581.1</v>
      </c>
      <c r="K39" s="62" t="s">
        <v>2735</v>
      </c>
      <c r="L39" s="59"/>
      <c r="M39" s="59"/>
      <c r="N39" s="63"/>
      <c r="O39" s="63"/>
      <c r="P39" s="63"/>
      <c r="Q39" s="64"/>
    </row>
    <row r="40" spans="2:17" ht="15" customHeight="1" x14ac:dyDescent="0.2">
      <c r="B40" s="41"/>
      <c r="C40" s="41"/>
      <c r="D40" s="42"/>
      <c r="E40" s="43"/>
      <c r="F40" s="44" t="str">
        <f>IF(E40&lt;&gt;"",E40+(G40*H40),"")</f>
        <v/>
      </c>
      <c r="G40" s="45"/>
      <c r="H40" s="45"/>
      <c r="I40" s="232" t="str">
        <f>IF(G40&lt;&gt;"",(J40/G40),"")</f>
        <v/>
      </c>
      <c r="J40" s="232"/>
      <c r="K40" s="47"/>
      <c r="L40" s="41"/>
      <c r="M40" s="41"/>
      <c r="N40" s="48"/>
      <c r="O40" s="48"/>
      <c r="P40" s="48"/>
      <c r="Q40" s="49"/>
    </row>
    <row r="41" spans="2:17" x14ac:dyDescent="0.2">
      <c r="B41" s="230"/>
      <c r="C41" s="233"/>
      <c r="D41" s="231"/>
      <c r="E41" s="236"/>
      <c r="F41" s="31" t="str">
        <f t="shared" si="0"/>
        <v/>
      </c>
      <c r="G41" s="235"/>
      <c r="H41" s="235"/>
      <c r="I41" s="51" t="str">
        <f t="shared" si="1"/>
        <v/>
      </c>
      <c r="J41" s="52"/>
      <c r="K41" s="239"/>
      <c r="L41" s="233"/>
      <c r="M41" s="233"/>
      <c r="N41" s="240"/>
      <c r="O41" s="240"/>
      <c r="P41" s="240"/>
      <c r="Q41" s="241"/>
    </row>
    <row r="42" spans="2:17" ht="13.5" thickBot="1" x14ac:dyDescent="0.25">
      <c r="I42" s="36" t="s">
        <v>8</v>
      </c>
      <c r="J42" s="56">
        <f>SUM(J3:J41)</f>
        <v>147394.74</v>
      </c>
    </row>
  </sheetData>
  <dataValidations count="1">
    <dataValidation type="list" allowBlank="1" showInputMessage="1" showErrorMessage="1" sqref="H3:H41" xr:uid="{00000000-0002-0000-43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pageSetUpPr fitToPage="1"/>
  </sheetPr>
  <dimension ref="B2:Q30"/>
  <sheetViews>
    <sheetView workbookViewId="0">
      <selection activeCell="K19" sqref="K19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5.140625" style="54" bestFit="1" customWidth="1"/>
    <col min="4" max="4" width="15.42578125" style="55" bestFit="1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47.285156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1560</v>
      </c>
      <c r="C3" s="59" t="s">
        <v>2736</v>
      </c>
      <c r="D3" s="60" t="s">
        <v>2737</v>
      </c>
      <c r="E3" s="13">
        <v>42837</v>
      </c>
      <c r="F3" s="14">
        <f t="shared" ref="F3:F29" si="0">IF(E3&lt;&gt;"",E3+(G3*H3),"")</f>
        <v>43061</v>
      </c>
      <c r="G3" s="12">
        <v>8</v>
      </c>
      <c r="H3" s="12">
        <v>28</v>
      </c>
      <c r="I3" s="61">
        <f t="shared" ref="I3:I29" si="1">IF(G3&lt;&gt;"",(J3/G3),"")</f>
        <v>298.08</v>
      </c>
      <c r="J3" s="61">
        <v>2384.64</v>
      </c>
      <c r="K3" s="62" t="s">
        <v>2738</v>
      </c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355</v>
      </c>
      <c r="C4" s="59" t="s">
        <v>2739</v>
      </c>
      <c r="D4" s="60" t="s">
        <v>2740</v>
      </c>
      <c r="E4" s="13">
        <v>42845</v>
      </c>
      <c r="F4" s="14">
        <f t="shared" si="0"/>
        <v>43013</v>
      </c>
      <c r="G4" s="12">
        <v>6</v>
      </c>
      <c r="H4" s="12">
        <v>28</v>
      </c>
      <c r="I4" s="61">
        <f t="shared" si="1"/>
        <v>425</v>
      </c>
      <c r="J4" s="61">
        <v>2550</v>
      </c>
      <c r="K4" s="62" t="s">
        <v>2741</v>
      </c>
      <c r="L4" s="59"/>
      <c r="M4" s="59"/>
      <c r="N4" s="63"/>
      <c r="O4" s="63"/>
      <c r="P4" s="63"/>
      <c r="Q4" s="64"/>
    </row>
    <row r="5" spans="2:17" s="65" customFormat="1" ht="15" customHeight="1" x14ac:dyDescent="0.2">
      <c r="B5" s="58" t="s">
        <v>313</v>
      </c>
      <c r="C5" s="59" t="s">
        <v>2742</v>
      </c>
      <c r="D5" s="60" t="s">
        <v>2743</v>
      </c>
      <c r="E5" s="13">
        <v>42850</v>
      </c>
      <c r="F5" s="14">
        <f t="shared" si="0"/>
        <v>43074</v>
      </c>
      <c r="G5" s="12">
        <v>8</v>
      </c>
      <c r="H5" s="12">
        <v>28</v>
      </c>
      <c r="I5" s="61">
        <f t="shared" si="1"/>
        <v>510.73500000000001</v>
      </c>
      <c r="J5" s="61">
        <v>4085.88</v>
      </c>
      <c r="K5" s="62" t="s">
        <v>2744</v>
      </c>
      <c r="L5" s="59"/>
      <c r="M5" s="59"/>
      <c r="N5" s="63"/>
      <c r="O5" s="63"/>
      <c r="P5" s="63"/>
      <c r="Q5" s="64"/>
    </row>
    <row r="6" spans="2:17" s="65" customFormat="1" ht="15" customHeight="1" x14ac:dyDescent="0.2">
      <c r="B6" s="58" t="s">
        <v>328</v>
      </c>
      <c r="C6" s="59" t="s">
        <v>2745</v>
      </c>
      <c r="D6" s="60" t="s">
        <v>2746</v>
      </c>
      <c r="E6" s="13">
        <v>42901</v>
      </c>
      <c r="F6" s="14">
        <f t="shared" si="0"/>
        <v>43069</v>
      </c>
      <c r="G6" s="12">
        <v>6</v>
      </c>
      <c r="H6" s="12">
        <v>28</v>
      </c>
      <c r="I6" s="61">
        <f t="shared" si="1"/>
        <v>111.29833333333333</v>
      </c>
      <c r="J6" s="61">
        <v>667.79</v>
      </c>
      <c r="K6" s="62" t="s">
        <v>2747</v>
      </c>
      <c r="L6" s="59"/>
      <c r="M6" s="59"/>
      <c r="N6" s="63"/>
      <c r="O6" s="63"/>
      <c r="P6" s="63"/>
      <c r="Q6" s="64"/>
    </row>
    <row r="7" spans="2:17" s="65" customFormat="1" ht="15" customHeight="1" x14ac:dyDescent="0.2">
      <c r="B7" s="58" t="s">
        <v>328</v>
      </c>
      <c r="C7" s="59" t="s">
        <v>2748</v>
      </c>
      <c r="D7" s="60" t="s">
        <v>2749</v>
      </c>
      <c r="E7" s="13">
        <v>42906</v>
      </c>
      <c r="F7" s="14">
        <f t="shared" si="0"/>
        <v>43074</v>
      </c>
      <c r="G7" s="12">
        <v>6</v>
      </c>
      <c r="H7" s="12">
        <v>28</v>
      </c>
      <c r="I7" s="61">
        <f t="shared" si="1"/>
        <v>108.74000000000001</v>
      </c>
      <c r="J7" s="61">
        <v>652.44000000000005</v>
      </c>
      <c r="K7" s="62" t="s">
        <v>2747</v>
      </c>
      <c r="L7" s="59"/>
      <c r="M7" s="59"/>
      <c r="N7" s="63"/>
      <c r="O7" s="63"/>
      <c r="P7" s="63"/>
      <c r="Q7" s="64"/>
    </row>
    <row r="8" spans="2:17" s="65" customFormat="1" ht="15" customHeight="1" x14ac:dyDescent="0.2">
      <c r="B8" s="58" t="s">
        <v>328</v>
      </c>
      <c r="C8" s="59" t="s">
        <v>2750</v>
      </c>
      <c r="D8" s="60" t="s">
        <v>2751</v>
      </c>
      <c r="E8" s="13">
        <v>42907</v>
      </c>
      <c r="F8" s="14">
        <f t="shared" si="0"/>
        <v>43075</v>
      </c>
      <c r="G8" s="12">
        <v>6</v>
      </c>
      <c r="H8" s="12">
        <v>28</v>
      </c>
      <c r="I8" s="61">
        <f t="shared" si="1"/>
        <v>92.394999999999996</v>
      </c>
      <c r="J8" s="61">
        <v>554.37</v>
      </c>
      <c r="K8" s="62" t="s">
        <v>2752</v>
      </c>
      <c r="L8" s="59"/>
      <c r="M8" s="59"/>
      <c r="N8" s="63"/>
      <c r="O8" s="63"/>
      <c r="P8" s="63"/>
      <c r="Q8" s="64"/>
    </row>
    <row r="9" spans="2:17" s="65" customFormat="1" ht="15" customHeight="1" x14ac:dyDescent="0.2">
      <c r="B9" s="58" t="s">
        <v>328</v>
      </c>
      <c r="C9" s="59" t="s">
        <v>2753</v>
      </c>
      <c r="D9" s="60" t="s">
        <v>2754</v>
      </c>
      <c r="E9" s="13">
        <v>42909</v>
      </c>
      <c r="F9" s="14">
        <f t="shared" si="0"/>
        <v>43077</v>
      </c>
      <c r="G9" s="12">
        <v>6</v>
      </c>
      <c r="H9" s="12">
        <v>28</v>
      </c>
      <c r="I9" s="61">
        <f t="shared" si="1"/>
        <v>124.30500000000001</v>
      </c>
      <c r="J9" s="61">
        <v>745.83</v>
      </c>
      <c r="K9" s="62" t="s">
        <v>2747</v>
      </c>
      <c r="L9" s="59"/>
      <c r="M9" s="59"/>
      <c r="N9" s="63"/>
      <c r="O9" s="63"/>
      <c r="P9" s="63"/>
      <c r="Q9" s="64"/>
    </row>
    <row r="10" spans="2:17" s="65" customFormat="1" ht="15" customHeight="1" x14ac:dyDescent="0.2">
      <c r="B10" s="58" t="s">
        <v>400</v>
      </c>
      <c r="C10" s="59" t="s">
        <v>2755</v>
      </c>
      <c r="D10" s="60" t="s">
        <v>2756</v>
      </c>
      <c r="E10" s="13">
        <v>43035</v>
      </c>
      <c r="F10" s="14">
        <f t="shared" si="0"/>
        <v>43063</v>
      </c>
      <c r="G10" s="12">
        <v>1</v>
      </c>
      <c r="H10" s="12">
        <v>28</v>
      </c>
      <c r="I10" s="61">
        <f t="shared" si="1"/>
        <v>2209.65</v>
      </c>
      <c r="J10" s="61">
        <v>2209.65</v>
      </c>
      <c r="K10" s="62" t="s">
        <v>2757</v>
      </c>
      <c r="L10" s="59"/>
      <c r="M10" s="59"/>
      <c r="N10" s="63"/>
      <c r="O10" s="63"/>
      <c r="P10" s="63"/>
      <c r="Q10" s="64"/>
    </row>
    <row r="11" spans="2:17" s="65" customFormat="1" ht="15" customHeight="1" x14ac:dyDescent="0.2">
      <c r="B11" s="58" t="s">
        <v>400</v>
      </c>
      <c r="C11" s="59" t="s">
        <v>2758</v>
      </c>
      <c r="D11" s="60" t="s">
        <v>2759</v>
      </c>
      <c r="E11" s="13">
        <v>43035</v>
      </c>
      <c r="F11" s="14">
        <f>IF(E11&lt;&gt;"",E11+(G11*H11),"")</f>
        <v>43063</v>
      </c>
      <c r="G11" s="12">
        <v>1</v>
      </c>
      <c r="H11" s="12">
        <v>28</v>
      </c>
      <c r="I11" s="61">
        <f>IF(G11&lt;&gt;"",(J11/G11),"")</f>
        <v>2074.4699999999998</v>
      </c>
      <c r="J11" s="61">
        <v>2074.4699999999998</v>
      </c>
      <c r="K11" s="62" t="s">
        <v>2760</v>
      </c>
      <c r="L11" s="59"/>
      <c r="M11" s="59"/>
      <c r="N11" s="63"/>
      <c r="O11" s="63"/>
      <c r="P11" s="63"/>
      <c r="Q11" s="64"/>
    </row>
    <row r="12" spans="2:17" s="65" customFormat="1" ht="15" customHeight="1" x14ac:dyDescent="0.2">
      <c r="B12" s="58" t="s">
        <v>400</v>
      </c>
      <c r="C12" s="59" t="s">
        <v>2761</v>
      </c>
      <c r="D12" s="60" t="s">
        <v>2762</v>
      </c>
      <c r="E12" s="13">
        <v>43049</v>
      </c>
      <c r="F12" s="14">
        <f t="shared" si="0"/>
        <v>43077</v>
      </c>
      <c r="G12" s="12">
        <v>1</v>
      </c>
      <c r="H12" s="12">
        <v>28</v>
      </c>
      <c r="I12" s="61">
        <f t="shared" si="1"/>
        <v>1800</v>
      </c>
      <c r="J12" s="61">
        <v>1800</v>
      </c>
      <c r="K12" s="62" t="s">
        <v>2757</v>
      </c>
      <c r="L12" s="59"/>
      <c r="M12" s="59"/>
      <c r="N12" s="63"/>
      <c r="O12" s="63"/>
      <c r="P12" s="63"/>
      <c r="Q12" s="64"/>
    </row>
    <row r="13" spans="2:17" s="65" customFormat="1" ht="15" customHeight="1" x14ac:dyDescent="0.2">
      <c r="B13" s="58" t="s">
        <v>106</v>
      </c>
      <c r="C13" s="59" t="s">
        <v>2763</v>
      </c>
      <c r="D13" s="60" t="s">
        <v>2764</v>
      </c>
      <c r="E13" s="13">
        <v>43048</v>
      </c>
      <c r="F13" s="14">
        <f t="shared" ref="F13" si="2">IF(E13&lt;&gt;"",E13+(G13*H13),"")</f>
        <v>43076</v>
      </c>
      <c r="G13" s="12">
        <v>1</v>
      </c>
      <c r="H13" s="12">
        <v>28</v>
      </c>
      <c r="I13" s="61">
        <f t="shared" ref="I13" si="3">IF(G13&lt;&gt;"",(J13/G13),"")</f>
        <v>1093.25</v>
      </c>
      <c r="J13" s="61">
        <v>1093.25</v>
      </c>
      <c r="K13" s="62" t="s">
        <v>2757</v>
      </c>
      <c r="L13" s="59"/>
      <c r="M13" s="59"/>
      <c r="N13" s="63"/>
      <c r="O13" s="63"/>
      <c r="P13" s="63"/>
      <c r="Q13" s="64"/>
    </row>
    <row r="14" spans="2:17" s="65" customFormat="1" ht="15" customHeight="1" x14ac:dyDescent="0.2">
      <c r="B14" s="58" t="s">
        <v>400</v>
      </c>
      <c r="C14" s="59" t="s">
        <v>2765</v>
      </c>
      <c r="D14" s="60" t="s">
        <v>2766</v>
      </c>
      <c r="E14" s="13">
        <v>43073</v>
      </c>
      <c r="F14" s="14">
        <f t="shared" si="0"/>
        <v>43129</v>
      </c>
      <c r="G14" s="12">
        <v>2</v>
      </c>
      <c r="H14" s="12">
        <v>28</v>
      </c>
      <c r="I14" s="61">
        <f t="shared" si="1"/>
        <v>1680.87</v>
      </c>
      <c r="J14" s="61">
        <v>3361.74</v>
      </c>
      <c r="K14" s="62" t="s">
        <v>2760</v>
      </c>
      <c r="L14" s="59"/>
      <c r="M14" s="59"/>
      <c r="N14" s="63"/>
      <c r="O14" s="63"/>
      <c r="P14" s="63"/>
      <c r="Q14" s="64"/>
    </row>
    <row r="15" spans="2:17" s="65" customFormat="1" ht="15" customHeight="1" x14ac:dyDescent="0.2">
      <c r="B15" s="58" t="s">
        <v>400</v>
      </c>
      <c r="C15" s="59" t="s">
        <v>2767</v>
      </c>
      <c r="D15" s="60" t="s">
        <v>2768</v>
      </c>
      <c r="E15" s="13">
        <v>43073</v>
      </c>
      <c r="F15" s="14">
        <f t="shared" ref="F15:F16" si="4">IF(E15&lt;&gt;"",E15+(G15*H15),"")</f>
        <v>43129</v>
      </c>
      <c r="G15" s="12">
        <v>2</v>
      </c>
      <c r="H15" s="12">
        <v>28</v>
      </c>
      <c r="I15" s="61">
        <f t="shared" ref="I15:I16" si="5">IF(G15&lt;&gt;"",(J15/G15),"")</f>
        <v>1623.675</v>
      </c>
      <c r="J15" s="61">
        <v>3247.35</v>
      </c>
      <c r="K15" s="62" t="s">
        <v>2757</v>
      </c>
      <c r="L15" s="59"/>
      <c r="M15" s="59"/>
      <c r="N15" s="63"/>
      <c r="O15" s="63"/>
      <c r="P15" s="63"/>
      <c r="Q15" s="64"/>
    </row>
    <row r="16" spans="2:17" s="65" customFormat="1" ht="15" customHeight="1" x14ac:dyDescent="0.2">
      <c r="B16" s="58" t="s">
        <v>400</v>
      </c>
      <c r="C16" s="59" t="s">
        <v>2769</v>
      </c>
      <c r="D16" s="60" t="s">
        <v>2770</v>
      </c>
      <c r="E16" s="13">
        <v>43073</v>
      </c>
      <c r="F16" s="14">
        <f t="shared" si="4"/>
        <v>43129</v>
      </c>
      <c r="G16" s="12">
        <v>2</v>
      </c>
      <c r="H16" s="12">
        <v>28</v>
      </c>
      <c r="I16" s="61">
        <f t="shared" si="5"/>
        <v>1680.87</v>
      </c>
      <c r="J16" s="61">
        <v>3361.74</v>
      </c>
      <c r="K16" s="62" t="s">
        <v>2757</v>
      </c>
      <c r="L16" s="59"/>
      <c r="M16" s="59"/>
      <c r="N16" s="63"/>
      <c r="O16" s="63"/>
      <c r="P16" s="63"/>
      <c r="Q16" s="64"/>
    </row>
    <row r="17" spans="2:17" s="65" customFormat="1" ht="15" customHeight="1" x14ac:dyDescent="0.2">
      <c r="B17" s="58" t="s">
        <v>2155</v>
      </c>
      <c r="C17" s="59" t="s">
        <v>2771</v>
      </c>
      <c r="D17" s="60" t="s">
        <v>2772</v>
      </c>
      <c r="E17" s="13">
        <v>43083</v>
      </c>
      <c r="F17" s="14">
        <f t="shared" si="0"/>
        <v>43090</v>
      </c>
      <c r="G17" s="12">
        <v>1</v>
      </c>
      <c r="H17" s="12">
        <v>7</v>
      </c>
      <c r="I17" s="61">
        <f t="shared" si="1"/>
        <v>2821.87</v>
      </c>
      <c r="J17" s="61">
        <v>2821.87</v>
      </c>
      <c r="K17" s="62" t="s">
        <v>2773</v>
      </c>
      <c r="L17" s="59"/>
      <c r="M17" s="59"/>
      <c r="N17" s="63"/>
      <c r="O17" s="63"/>
      <c r="P17" s="63"/>
      <c r="Q17" s="64"/>
    </row>
    <row r="18" spans="2:17" s="65" customFormat="1" ht="15" customHeight="1" x14ac:dyDescent="0.2">
      <c r="B18" s="58" t="s">
        <v>2774</v>
      </c>
      <c r="C18" s="59"/>
      <c r="D18" s="60" t="s">
        <v>2775</v>
      </c>
      <c r="E18" s="13">
        <v>43108</v>
      </c>
      <c r="F18" s="14">
        <f t="shared" si="0"/>
        <v>43192</v>
      </c>
      <c r="G18" s="12">
        <v>3</v>
      </c>
      <c r="H18" s="12">
        <v>28</v>
      </c>
      <c r="I18" s="61">
        <f t="shared" si="1"/>
        <v>1435.4366666666667</v>
      </c>
      <c r="J18" s="61">
        <v>4306.3100000000004</v>
      </c>
      <c r="K18" s="62" t="s">
        <v>2776</v>
      </c>
      <c r="L18" s="59"/>
      <c r="M18" s="59"/>
      <c r="N18" s="63"/>
      <c r="O18" s="63"/>
      <c r="P18" s="63"/>
      <c r="Q18" s="64"/>
    </row>
    <row r="19" spans="2:17" s="65" customFormat="1" ht="15" customHeight="1" x14ac:dyDescent="0.2">
      <c r="B19" s="58" t="s">
        <v>106</v>
      </c>
      <c r="C19" s="59" t="s">
        <v>2777</v>
      </c>
      <c r="D19" s="60" t="s">
        <v>2778</v>
      </c>
      <c r="E19" s="13">
        <v>43145</v>
      </c>
      <c r="F19" s="14">
        <f t="shared" si="0"/>
        <v>43205</v>
      </c>
      <c r="G19" s="12">
        <v>2</v>
      </c>
      <c r="H19" s="12">
        <v>30</v>
      </c>
      <c r="I19" s="61">
        <f t="shared" si="1"/>
        <v>2102.915</v>
      </c>
      <c r="J19" s="61">
        <v>4205.83</v>
      </c>
      <c r="K19" s="62" t="s">
        <v>2779</v>
      </c>
      <c r="L19" s="59" t="s">
        <v>2780</v>
      </c>
      <c r="M19" s="59"/>
      <c r="N19" s="63"/>
      <c r="O19" s="63"/>
      <c r="P19" s="63"/>
      <c r="Q19" s="64"/>
    </row>
    <row r="20" spans="2:17" s="65" customFormat="1" ht="15" customHeight="1" x14ac:dyDescent="0.2">
      <c r="B20" s="58" t="s">
        <v>985</v>
      </c>
      <c r="C20" s="59" t="s">
        <v>2781</v>
      </c>
      <c r="D20" s="60" t="s">
        <v>2782</v>
      </c>
      <c r="E20" s="13">
        <v>43192</v>
      </c>
      <c r="F20" s="14">
        <f t="shared" si="0"/>
        <v>43199</v>
      </c>
      <c r="G20" s="12">
        <v>1</v>
      </c>
      <c r="H20" s="12">
        <v>7</v>
      </c>
      <c r="I20" s="61">
        <f t="shared" si="1"/>
        <v>1424.74</v>
      </c>
      <c r="J20" s="61">
        <v>1424.74</v>
      </c>
      <c r="K20" s="62" t="s">
        <v>2783</v>
      </c>
      <c r="L20" s="59"/>
      <c r="M20" s="59"/>
      <c r="N20" s="63"/>
      <c r="O20" s="63"/>
      <c r="P20" s="63"/>
      <c r="Q20" s="64"/>
    </row>
    <row r="21" spans="2:17" s="65" customFormat="1" ht="15" customHeight="1" x14ac:dyDescent="0.2">
      <c r="B21" s="58" t="s">
        <v>985</v>
      </c>
      <c r="C21" s="59" t="s">
        <v>2781</v>
      </c>
      <c r="D21" s="60" t="s">
        <v>2784</v>
      </c>
      <c r="E21" s="13">
        <v>43214</v>
      </c>
      <c r="F21" s="14">
        <f t="shared" si="0"/>
        <v>43221</v>
      </c>
      <c r="G21" s="12">
        <v>1</v>
      </c>
      <c r="H21" s="12">
        <v>7</v>
      </c>
      <c r="I21" s="61">
        <f t="shared" si="1"/>
        <v>1336.64</v>
      </c>
      <c r="J21" s="61">
        <v>1336.64</v>
      </c>
      <c r="K21" s="62" t="s">
        <v>2785</v>
      </c>
      <c r="L21" s="59"/>
      <c r="M21" s="59"/>
      <c r="N21" s="63"/>
      <c r="O21" s="63"/>
      <c r="P21" s="63"/>
      <c r="Q21" s="64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x14ac:dyDescent="0.2">
      <c r="B29" s="230"/>
      <c r="C29" s="233"/>
      <c r="D29" s="231"/>
      <c r="E29" s="236"/>
      <c r="F29" s="31" t="str">
        <f t="shared" si="0"/>
        <v/>
      </c>
      <c r="G29" s="235"/>
      <c r="H29" s="235"/>
      <c r="I29" s="51" t="str">
        <f t="shared" si="1"/>
        <v/>
      </c>
      <c r="J29" s="52"/>
      <c r="K29" s="239"/>
      <c r="L29" s="233"/>
      <c r="M29" s="233"/>
      <c r="N29" s="240"/>
      <c r="O29" s="240"/>
      <c r="P29" s="240"/>
      <c r="Q29" s="241"/>
    </row>
    <row r="30" spans="2:17" ht="13.5" thickBot="1" x14ac:dyDescent="0.25">
      <c r="I30" s="36" t="s">
        <v>8</v>
      </c>
      <c r="J30" s="56">
        <f>SUM(J3:J29)</f>
        <v>42884.539999999994</v>
      </c>
    </row>
  </sheetData>
  <dataValidations count="1">
    <dataValidation type="list" allowBlank="1" showInputMessage="1" showErrorMessage="1" sqref="H3:H29" xr:uid="{00000000-0002-0000-44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pageSetUpPr fitToPage="1"/>
  </sheetPr>
  <dimension ref="B2:Q31"/>
  <sheetViews>
    <sheetView workbookViewId="0">
      <selection activeCell="K6" sqref="K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510</v>
      </c>
      <c r="C3" s="59" t="s">
        <v>2786</v>
      </c>
      <c r="D3" s="60" t="s">
        <v>2787</v>
      </c>
      <c r="E3" s="13">
        <v>42887</v>
      </c>
      <c r="F3" s="14">
        <f t="shared" ref="F3:F30" si="0">IF(E3&lt;&gt;"",E3+(G3*H3),"")</f>
        <v>42917</v>
      </c>
      <c r="G3" s="12">
        <v>1</v>
      </c>
      <c r="H3" s="12">
        <v>30</v>
      </c>
      <c r="I3" s="61">
        <f t="shared" ref="I3:I30" si="1">IF(G3&lt;&gt;"",(J3/G3),"")</f>
        <v>2977.28</v>
      </c>
      <c r="J3" s="61">
        <v>2977.28</v>
      </c>
      <c r="K3" s="62" t="s">
        <v>2788</v>
      </c>
      <c r="L3" s="59" t="s">
        <v>2789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510</v>
      </c>
      <c r="C4" s="59" t="s">
        <v>2790</v>
      </c>
      <c r="D4" s="60" t="s">
        <v>2791</v>
      </c>
      <c r="E4" s="13">
        <v>42887</v>
      </c>
      <c r="F4" s="14">
        <f>IF(E4&lt;&gt;"",E4+(G4*H4),"")</f>
        <v>42917</v>
      </c>
      <c r="G4" s="12">
        <v>1</v>
      </c>
      <c r="H4" s="12">
        <v>30</v>
      </c>
      <c r="I4" s="61">
        <f t="shared" si="1"/>
        <v>2709.77</v>
      </c>
      <c r="J4" s="61">
        <v>2709.77</v>
      </c>
      <c r="K4" s="62" t="s">
        <v>2788</v>
      </c>
      <c r="L4" s="59" t="s">
        <v>2792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434</v>
      </c>
      <c r="C5" s="59" t="s">
        <v>2793</v>
      </c>
      <c r="D5" s="60" t="s">
        <v>2794</v>
      </c>
      <c r="E5" s="13">
        <v>42907</v>
      </c>
      <c r="F5" s="14">
        <f t="shared" si="0"/>
        <v>43117</v>
      </c>
      <c r="G5" s="12">
        <v>7</v>
      </c>
      <c r="H5" s="12">
        <v>30</v>
      </c>
      <c r="I5" s="61">
        <f t="shared" si="1"/>
        <v>135.81714285714287</v>
      </c>
      <c r="J5" s="61">
        <v>950.72</v>
      </c>
      <c r="K5" s="62" t="s">
        <v>1304</v>
      </c>
      <c r="L5" s="59" t="s">
        <v>2795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201</v>
      </c>
      <c r="C6" s="59" t="s">
        <v>2796</v>
      </c>
      <c r="D6" s="60" t="s">
        <v>2797</v>
      </c>
      <c r="E6" s="13">
        <v>42907</v>
      </c>
      <c r="F6" s="14">
        <f>IF(E6&lt;&gt;"",E6+(G6*H6),"")</f>
        <v>42997</v>
      </c>
      <c r="G6" s="12">
        <v>3</v>
      </c>
      <c r="H6" s="12">
        <v>30</v>
      </c>
      <c r="I6" s="61">
        <f t="shared" si="1"/>
        <v>234.73000000000002</v>
      </c>
      <c r="J6" s="61">
        <v>704.19</v>
      </c>
      <c r="K6" s="62" t="s">
        <v>2798</v>
      </c>
      <c r="L6" s="59" t="s">
        <v>2799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434</v>
      </c>
      <c r="C7" s="59" t="s">
        <v>2800</v>
      </c>
      <c r="D7" s="60" t="s">
        <v>2801</v>
      </c>
      <c r="E7" s="13">
        <v>42979</v>
      </c>
      <c r="F7" s="14">
        <f t="shared" si="0"/>
        <v>43099</v>
      </c>
      <c r="G7" s="12">
        <v>4</v>
      </c>
      <c r="H7" s="12">
        <v>30</v>
      </c>
      <c r="I7" s="61">
        <f t="shared" si="1"/>
        <v>271.15249999999997</v>
      </c>
      <c r="J7" s="61">
        <v>1084.6099999999999</v>
      </c>
      <c r="K7" s="62" t="s">
        <v>1304</v>
      </c>
      <c r="L7" s="59" t="s">
        <v>2802</v>
      </c>
      <c r="M7" s="59"/>
      <c r="N7" s="63"/>
      <c r="O7" s="63"/>
      <c r="P7" s="63"/>
      <c r="Q7" s="64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8426.5700000000015</v>
      </c>
    </row>
  </sheetData>
  <dataValidations count="1">
    <dataValidation type="list" allowBlank="1" showInputMessage="1" showErrorMessage="1" sqref="H3:H30" xr:uid="{00000000-0002-0000-45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pageSetUpPr fitToPage="1"/>
  </sheetPr>
  <dimension ref="B2:Q31"/>
  <sheetViews>
    <sheetView topLeftCell="A3" workbookViewId="0">
      <selection activeCell="K6" sqref="K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3.85546875" style="54" bestFit="1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328</v>
      </c>
      <c r="C3" s="59" t="s">
        <v>2803</v>
      </c>
      <c r="D3" s="60" t="s">
        <v>2804</v>
      </c>
      <c r="E3" s="13">
        <v>42894</v>
      </c>
      <c r="F3" s="14">
        <f t="shared" ref="F3:F30" si="0">IF(E3&lt;&gt;"",E3+(G3*H3),"")</f>
        <v>43034</v>
      </c>
      <c r="G3" s="12">
        <v>5</v>
      </c>
      <c r="H3" s="12">
        <v>28</v>
      </c>
      <c r="I3" s="61">
        <f t="shared" ref="I3:I30" si="1">IF(G3&lt;&gt;"",(J3/G3),"")</f>
        <v>154.61600000000001</v>
      </c>
      <c r="J3" s="61">
        <v>773.08</v>
      </c>
      <c r="K3" s="62" t="s">
        <v>2805</v>
      </c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985</v>
      </c>
      <c r="C4" s="59" t="s">
        <v>2806</v>
      </c>
      <c r="D4" s="60" t="s">
        <v>2807</v>
      </c>
      <c r="E4" s="13">
        <v>42937</v>
      </c>
      <c r="F4" s="14">
        <f t="shared" si="0"/>
        <v>43021</v>
      </c>
      <c r="G4" s="12">
        <v>3</v>
      </c>
      <c r="H4" s="12">
        <v>28</v>
      </c>
      <c r="I4" s="61">
        <f t="shared" si="1"/>
        <v>828.96333333333325</v>
      </c>
      <c r="J4" s="61">
        <v>2486.89</v>
      </c>
      <c r="K4" s="62" t="s">
        <v>2808</v>
      </c>
      <c r="L4" s="59"/>
      <c r="M4" s="59"/>
      <c r="N4" s="63"/>
      <c r="O4" s="63"/>
      <c r="P4" s="63"/>
      <c r="Q4" s="64"/>
    </row>
    <row r="5" spans="2:17" s="65" customFormat="1" ht="15" customHeight="1" x14ac:dyDescent="0.2">
      <c r="B5" s="58" t="s">
        <v>985</v>
      </c>
      <c r="C5" s="59" t="s">
        <v>2809</v>
      </c>
      <c r="D5" s="60" t="s">
        <v>2810</v>
      </c>
      <c r="E5" s="13">
        <v>42937</v>
      </c>
      <c r="F5" s="14">
        <f>IF(E5&lt;&gt;"",E5+(G5*H5),"")</f>
        <v>43021</v>
      </c>
      <c r="G5" s="12">
        <v>3</v>
      </c>
      <c r="H5" s="12">
        <v>28</v>
      </c>
      <c r="I5" s="61">
        <f t="shared" si="1"/>
        <v>827.63666666666666</v>
      </c>
      <c r="J5" s="61">
        <v>2482.91</v>
      </c>
      <c r="K5" s="62" t="s">
        <v>2808</v>
      </c>
      <c r="L5" s="59"/>
      <c r="M5" s="59"/>
      <c r="N5" s="63"/>
      <c r="O5" s="63"/>
      <c r="P5" s="63"/>
      <c r="Q5" s="64"/>
    </row>
    <row r="6" spans="2:17" s="65" customFormat="1" ht="15" customHeight="1" x14ac:dyDescent="0.2">
      <c r="B6" s="58" t="s">
        <v>38</v>
      </c>
      <c r="C6" s="59" t="s">
        <v>2811</v>
      </c>
      <c r="D6" s="60" t="s">
        <v>2812</v>
      </c>
      <c r="E6" s="13">
        <v>42937</v>
      </c>
      <c r="F6" s="14">
        <f>IF(E6&lt;&gt;"",E6+(G6*H6),"")</f>
        <v>43021</v>
      </c>
      <c r="G6" s="12">
        <v>3</v>
      </c>
      <c r="H6" s="12">
        <v>28</v>
      </c>
      <c r="I6" s="61">
        <f t="shared" si="1"/>
        <v>612.51333333333332</v>
      </c>
      <c r="J6" s="61">
        <v>1837.54</v>
      </c>
      <c r="K6" s="62" t="s">
        <v>2808</v>
      </c>
      <c r="L6" s="59"/>
      <c r="M6" s="59"/>
      <c r="N6" s="63"/>
      <c r="O6" s="63"/>
      <c r="P6" s="63"/>
      <c r="Q6" s="64"/>
    </row>
    <row r="7" spans="2:17" s="65" customFormat="1" ht="15" customHeight="1" x14ac:dyDescent="0.2">
      <c r="B7" s="58" t="s">
        <v>985</v>
      </c>
      <c r="C7" s="59" t="s">
        <v>2813</v>
      </c>
      <c r="D7" s="60" t="s">
        <v>2814</v>
      </c>
      <c r="E7" s="13">
        <v>43049</v>
      </c>
      <c r="F7" s="14">
        <f t="shared" si="0"/>
        <v>43056</v>
      </c>
      <c r="G7" s="12">
        <v>1</v>
      </c>
      <c r="H7" s="12">
        <v>7</v>
      </c>
      <c r="I7" s="61">
        <f t="shared" si="1"/>
        <v>1302</v>
      </c>
      <c r="J7" s="61">
        <v>1302</v>
      </c>
      <c r="K7" s="62" t="s">
        <v>82</v>
      </c>
      <c r="L7" s="59"/>
      <c r="M7" s="59"/>
      <c r="N7" s="63"/>
      <c r="O7" s="63"/>
      <c r="P7" s="63"/>
      <c r="Q7" s="64"/>
    </row>
    <row r="8" spans="2:17" s="65" customFormat="1" ht="15" customHeight="1" x14ac:dyDescent="0.2">
      <c r="B8" s="58" t="s">
        <v>985</v>
      </c>
      <c r="C8" s="59" t="s">
        <v>2815</v>
      </c>
      <c r="D8" s="60" t="s">
        <v>2816</v>
      </c>
      <c r="E8" s="13">
        <v>43049</v>
      </c>
      <c r="F8" s="14">
        <f t="shared" ref="F8" si="2">IF(E8&lt;&gt;"",E8+(G8*H8),"")</f>
        <v>43056</v>
      </c>
      <c r="G8" s="12">
        <v>1</v>
      </c>
      <c r="H8" s="12">
        <v>7</v>
      </c>
      <c r="I8" s="61">
        <f t="shared" ref="I8" si="3">IF(G8&lt;&gt;"",(J8/G8),"")</f>
        <v>1302</v>
      </c>
      <c r="J8" s="61">
        <v>1302</v>
      </c>
      <c r="K8" s="62" t="s">
        <v>82</v>
      </c>
      <c r="L8" s="59"/>
      <c r="M8" s="59"/>
      <c r="N8" s="63"/>
      <c r="O8" s="63"/>
      <c r="P8" s="63"/>
      <c r="Q8" s="64"/>
    </row>
    <row r="9" spans="2:17" ht="15" customHeight="1" x14ac:dyDescent="0.2">
      <c r="B9" s="40" t="s">
        <v>2817</v>
      </c>
      <c r="C9" s="41"/>
      <c r="D9" s="42" t="s">
        <v>2818</v>
      </c>
      <c r="E9" s="43">
        <v>43074</v>
      </c>
      <c r="F9" s="44">
        <f t="shared" si="0"/>
        <v>43075</v>
      </c>
      <c r="G9" s="45">
        <v>1</v>
      </c>
      <c r="H9" s="45">
        <v>1</v>
      </c>
      <c r="I9" s="46">
        <f t="shared" si="1"/>
        <v>332.06</v>
      </c>
      <c r="J9" s="46">
        <v>332.06</v>
      </c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10516.479999999998</v>
      </c>
    </row>
  </sheetData>
  <dataValidations count="1">
    <dataValidation type="list" allowBlank="1" showInputMessage="1" showErrorMessage="1" sqref="H3:H30" xr:uid="{00000000-0002-0000-46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pageSetUpPr fitToPage="1"/>
  </sheetPr>
  <dimension ref="B2:Q31"/>
  <sheetViews>
    <sheetView workbookViewId="0">
      <selection activeCell="K6" sqref="K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8.1406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295</v>
      </c>
      <c r="C3" s="59" t="s">
        <v>2819</v>
      </c>
      <c r="D3" s="60" t="s">
        <v>2820</v>
      </c>
      <c r="E3" s="13">
        <v>42909</v>
      </c>
      <c r="F3" s="14">
        <f t="shared" ref="F3:F30" si="0">IF(E3&lt;&gt;"",E3+(G3*H3),"")</f>
        <v>42939</v>
      </c>
      <c r="G3" s="12">
        <v>1</v>
      </c>
      <c r="H3" s="12">
        <v>30</v>
      </c>
      <c r="I3" s="61">
        <f t="shared" ref="I3:I30" si="1">IF(G3&lt;&gt;"",(J3/G3),"")</f>
        <v>1969.71</v>
      </c>
      <c r="J3" s="61">
        <v>1969.71</v>
      </c>
      <c r="K3" s="62" t="s">
        <v>2308</v>
      </c>
      <c r="L3" s="59" t="s">
        <v>2821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2822</v>
      </c>
      <c r="C4" s="59" t="s">
        <v>2823</v>
      </c>
      <c r="D4" s="60" t="s">
        <v>2824</v>
      </c>
      <c r="E4" s="13">
        <v>42909</v>
      </c>
      <c r="F4" s="14">
        <f>IF(E4&lt;&gt;"",E4+(G4*H4),"")</f>
        <v>42939</v>
      </c>
      <c r="G4" s="12">
        <v>1</v>
      </c>
      <c r="H4" s="12">
        <v>30</v>
      </c>
      <c r="I4" s="61">
        <f t="shared" si="1"/>
        <v>1403.66</v>
      </c>
      <c r="J4" s="61">
        <v>1403.66</v>
      </c>
      <c r="K4" s="62" t="s">
        <v>2825</v>
      </c>
      <c r="L4" s="59" t="s">
        <v>2826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295</v>
      </c>
      <c r="C5" s="59" t="s">
        <v>2827</v>
      </c>
      <c r="D5" s="60" t="s">
        <v>2828</v>
      </c>
      <c r="E5" s="13">
        <v>42909</v>
      </c>
      <c r="F5" s="14">
        <f>IF(E5&lt;&gt;"",E5+(G5*H5),"")</f>
        <v>42939</v>
      </c>
      <c r="G5" s="12">
        <v>1</v>
      </c>
      <c r="H5" s="12">
        <v>30</v>
      </c>
      <c r="I5" s="61">
        <f t="shared" si="1"/>
        <v>1462.19</v>
      </c>
      <c r="J5" s="61">
        <v>1462.19</v>
      </c>
      <c r="K5" s="62" t="s">
        <v>2308</v>
      </c>
      <c r="L5" s="59" t="s">
        <v>2829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866</v>
      </c>
      <c r="C6" s="59" t="s">
        <v>2830</v>
      </c>
      <c r="D6" s="60" t="s">
        <v>2831</v>
      </c>
      <c r="E6" s="13">
        <v>42912</v>
      </c>
      <c r="F6" s="14">
        <f t="shared" si="0"/>
        <v>42942</v>
      </c>
      <c r="G6" s="12">
        <v>1</v>
      </c>
      <c r="H6" s="12">
        <v>30</v>
      </c>
      <c r="I6" s="61">
        <f t="shared" si="1"/>
        <v>1200</v>
      </c>
      <c r="J6" s="61">
        <v>1200</v>
      </c>
      <c r="K6" s="62" t="s">
        <v>2832</v>
      </c>
      <c r="L6" s="59" t="s">
        <v>2833</v>
      </c>
      <c r="M6" s="59"/>
      <c r="N6" s="63"/>
      <c r="O6" s="63"/>
      <c r="P6" s="63"/>
      <c r="Q6" s="64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6035.5599999999995</v>
      </c>
    </row>
  </sheetData>
  <dataValidations count="1">
    <dataValidation type="list" allowBlank="1" showInputMessage="1" showErrorMessage="1" sqref="H3:H30" xr:uid="{00000000-0002-0000-47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pageSetUpPr fitToPage="1"/>
  </sheetPr>
  <dimension ref="B2:Q31"/>
  <sheetViews>
    <sheetView workbookViewId="0">
      <selection activeCell="K6" sqref="K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400</v>
      </c>
      <c r="C3" s="59" t="s">
        <v>2834</v>
      </c>
      <c r="D3" s="60" t="s">
        <v>2835</v>
      </c>
      <c r="E3" s="13">
        <v>42941</v>
      </c>
      <c r="F3" s="14">
        <f t="shared" ref="F3:F30" si="0">IF(E3&lt;&gt;"",E3+(G3*H3),"")</f>
        <v>43001</v>
      </c>
      <c r="G3" s="12">
        <v>2</v>
      </c>
      <c r="H3" s="12">
        <v>30</v>
      </c>
      <c r="I3" s="61">
        <f t="shared" ref="I3:I30" si="1">IF(G3&lt;&gt;"",(J3/G3),"")</f>
        <v>1833.65</v>
      </c>
      <c r="J3" s="61">
        <v>3667.3</v>
      </c>
      <c r="K3" s="62" t="s">
        <v>2836</v>
      </c>
      <c r="L3" s="59" t="s">
        <v>2837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201</v>
      </c>
      <c r="C4" s="59" t="s">
        <v>2838</v>
      </c>
      <c r="D4" s="60" t="s">
        <v>2839</v>
      </c>
      <c r="E4" s="13">
        <v>42941</v>
      </c>
      <c r="F4" s="14">
        <f>IF(E4&lt;&gt;"",E4+(G4*H4),"")</f>
        <v>42971</v>
      </c>
      <c r="G4" s="12">
        <v>1</v>
      </c>
      <c r="H4" s="12">
        <v>30</v>
      </c>
      <c r="I4" s="61">
        <f t="shared" si="1"/>
        <v>696.88</v>
      </c>
      <c r="J4" s="61">
        <v>696.88</v>
      </c>
      <c r="K4" s="62" t="s">
        <v>2840</v>
      </c>
      <c r="L4" s="59"/>
      <c r="M4" s="59"/>
      <c r="N4" s="63"/>
      <c r="O4" s="63"/>
      <c r="P4" s="63"/>
      <c r="Q4" s="64"/>
    </row>
    <row r="5" spans="2:17" s="65" customFormat="1" ht="15" customHeight="1" x14ac:dyDescent="0.2">
      <c r="B5" s="58" t="s">
        <v>888</v>
      </c>
      <c r="C5" s="59" t="s">
        <v>2841</v>
      </c>
      <c r="D5" s="60" t="s">
        <v>2842</v>
      </c>
      <c r="E5" s="13">
        <v>42951</v>
      </c>
      <c r="F5" s="14">
        <f t="shared" si="0"/>
        <v>43011</v>
      </c>
      <c r="G5" s="12">
        <v>2</v>
      </c>
      <c r="H5" s="12">
        <v>30</v>
      </c>
      <c r="I5" s="61">
        <f t="shared" si="1"/>
        <v>969.51</v>
      </c>
      <c r="J5" s="61">
        <v>1939.02</v>
      </c>
      <c r="K5" s="62" t="s">
        <v>2718</v>
      </c>
      <c r="L5" s="59" t="s">
        <v>2843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2844</v>
      </c>
      <c r="C6" s="59" t="s">
        <v>2845</v>
      </c>
      <c r="D6" s="60" t="s">
        <v>2846</v>
      </c>
      <c r="E6" s="13">
        <v>42955</v>
      </c>
      <c r="F6" s="14">
        <f t="shared" si="0"/>
        <v>43015</v>
      </c>
      <c r="G6" s="12">
        <v>2</v>
      </c>
      <c r="H6" s="12">
        <v>30</v>
      </c>
      <c r="I6" s="61">
        <f t="shared" si="1"/>
        <v>138.86000000000001</v>
      </c>
      <c r="J6" s="61">
        <v>277.72000000000003</v>
      </c>
      <c r="K6" s="62" t="s">
        <v>2847</v>
      </c>
      <c r="L6" s="59" t="s">
        <v>2848</v>
      </c>
      <c r="M6" s="59"/>
      <c r="N6" s="63"/>
      <c r="O6" s="63"/>
      <c r="P6" s="63"/>
      <c r="Q6" s="64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6580.920000000001</v>
      </c>
    </row>
  </sheetData>
  <dataValidations count="1">
    <dataValidation type="list" allowBlank="1" showInputMessage="1" showErrorMessage="1" sqref="H3:H30" xr:uid="{00000000-0002-0000-48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pageSetUpPr fitToPage="1"/>
  </sheetPr>
  <dimension ref="B2:Q31"/>
  <sheetViews>
    <sheetView workbookViewId="0">
      <selection activeCell="K6" sqref="K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624</v>
      </c>
      <c r="C3" s="59" t="s">
        <v>2849</v>
      </c>
      <c r="D3" s="60" t="s">
        <v>2850</v>
      </c>
      <c r="E3" s="13">
        <v>42945</v>
      </c>
      <c r="F3" s="14">
        <f t="shared" ref="F3:F30" si="0">IF(E3&lt;&gt;"",E3+(G3*H3),"")</f>
        <v>42975</v>
      </c>
      <c r="G3" s="12">
        <v>1</v>
      </c>
      <c r="H3" s="12">
        <v>30</v>
      </c>
      <c r="I3" s="61">
        <f t="shared" ref="I3:I30" si="1">IF(G3&lt;&gt;"",(J3/G3),"")</f>
        <v>1725.22</v>
      </c>
      <c r="J3" s="61">
        <v>1725.22</v>
      </c>
      <c r="K3" s="62" t="s">
        <v>2851</v>
      </c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683</v>
      </c>
      <c r="C4" s="59" t="s">
        <v>2852</v>
      </c>
      <c r="D4" s="60" t="s">
        <v>2853</v>
      </c>
      <c r="E4" s="13">
        <v>42945</v>
      </c>
      <c r="F4" s="14">
        <f>IF(E4&lt;&gt;"",E4+(G4*H4),"")</f>
        <v>42975</v>
      </c>
      <c r="G4" s="12">
        <v>1</v>
      </c>
      <c r="H4" s="12">
        <v>30</v>
      </c>
      <c r="I4" s="61">
        <f>IF(G4&lt;&gt;"",(J4/G4),"")</f>
        <v>394.76</v>
      </c>
      <c r="J4" s="61">
        <v>394.76</v>
      </c>
      <c r="K4" s="62" t="s">
        <v>2851</v>
      </c>
      <c r="L4" s="59"/>
      <c r="M4" s="59"/>
      <c r="N4" s="63"/>
      <c r="O4" s="63"/>
      <c r="P4" s="63"/>
      <c r="Q4" s="64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2119.98</v>
      </c>
    </row>
  </sheetData>
  <dataValidations count="1">
    <dataValidation type="list" allowBlank="1" showInputMessage="1" showErrorMessage="1" sqref="H3:H30" xr:uid="{00000000-0002-0000-4A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pageSetUpPr fitToPage="1"/>
  </sheetPr>
  <dimension ref="B2:Q31"/>
  <sheetViews>
    <sheetView workbookViewId="0">
      <selection activeCell="K6" sqref="K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ht="15" customHeight="1" x14ac:dyDescent="0.2">
      <c r="B3" s="40" t="s">
        <v>122</v>
      </c>
      <c r="C3" s="41" t="s">
        <v>2854</v>
      </c>
      <c r="D3" s="42" t="s">
        <v>2855</v>
      </c>
      <c r="E3" s="43">
        <v>43244</v>
      </c>
      <c r="F3" s="44">
        <f t="shared" ref="F3:F30" si="0">IF(E3&lt;&gt;"",E3+(G3*H3),"")</f>
        <v>43364</v>
      </c>
      <c r="G3" s="45">
        <v>4</v>
      </c>
      <c r="H3" s="45">
        <v>30</v>
      </c>
      <c r="I3" s="46">
        <f t="shared" ref="I3:I30" si="1">IF(G3&lt;&gt;"",(J3/G3),"")</f>
        <v>453.42</v>
      </c>
      <c r="J3" s="46">
        <v>1813.68</v>
      </c>
      <c r="K3" s="47"/>
      <c r="L3" s="41"/>
      <c r="M3" s="41"/>
      <c r="N3" s="48"/>
      <c r="O3" s="48"/>
      <c r="P3" s="48"/>
      <c r="Q3" s="49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1813.68</v>
      </c>
    </row>
  </sheetData>
  <dataValidations count="1">
    <dataValidation type="list" allowBlank="1" showInputMessage="1" showErrorMessage="1" sqref="H3:H30" xr:uid="{00000000-0002-0000-4B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pageSetUpPr fitToPage="1"/>
  </sheetPr>
  <dimension ref="B2:Q31"/>
  <sheetViews>
    <sheetView workbookViewId="0">
      <selection activeCell="K6" sqref="K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295</v>
      </c>
      <c r="C3" s="59" t="s">
        <v>2856</v>
      </c>
      <c r="D3" s="60" t="s">
        <v>2857</v>
      </c>
      <c r="E3" s="13">
        <v>43333</v>
      </c>
      <c r="F3" s="14">
        <f t="shared" ref="F3:F30" si="0">IF(E3&lt;&gt;"",E3+(G3*H3),"")</f>
        <v>43423</v>
      </c>
      <c r="G3" s="12">
        <v>3</v>
      </c>
      <c r="H3" s="12">
        <v>30</v>
      </c>
      <c r="I3" s="61">
        <f t="shared" ref="I3:I30" si="1">IF(G3&lt;&gt;"",(J3/G3),"")</f>
        <v>1279.6133333333335</v>
      </c>
      <c r="J3" s="61">
        <v>3838.84</v>
      </c>
      <c r="K3" s="62" t="s">
        <v>2858</v>
      </c>
      <c r="L3" s="59"/>
      <c r="M3" s="59"/>
      <c r="N3" s="63"/>
      <c r="O3" s="63"/>
      <c r="P3" s="63"/>
      <c r="Q3" s="64"/>
    </row>
    <row r="4" spans="2:17" ht="15" customHeight="1" x14ac:dyDescent="0.2">
      <c r="B4" s="40" t="s">
        <v>2859</v>
      </c>
      <c r="C4" s="41" t="s">
        <v>2860</v>
      </c>
      <c r="D4" s="42" t="s">
        <v>2861</v>
      </c>
      <c r="E4" s="43">
        <v>43336</v>
      </c>
      <c r="F4" s="44">
        <f t="shared" si="0"/>
        <v>43366</v>
      </c>
      <c r="G4" s="45">
        <v>1</v>
      </c>
      <c r="H4" s="45">
        <v>30</v>
      </c>
      <c r="I4" s="46">
        <f t="shared" si="1"/>
        <v>798.82</v>
      </c>
      <c r="J4" s="46">
        <v>798.82</v>
      </c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4637.66</v>
      </c>
    </row>
  </sheetData>
  <dataValidations count="1">
    <dataValidation type="list" allowBlank="1" showInputMessage="1" showErrorMessage="1" sqref="H3:H30" xr:uid="{00000000-0002-0000-4C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pageSetUpPr fitToPage="1"/>
  </sheetPr>
  <dimension ref="B2:Q31"/>
  <sheetViews>
    <sheetView workbookViewId="0">
      <selection activeCell="K6" sqref="K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122</v>
      </c>
      <c r="C3" s="59" t="s">
        <v>2862</v>
      </c>
      <c r="D3" s="60" t="s">
        <v>2863</v>
      </c>
      <c r="E3" s="13">
        <v>42968</v>
      </c>
      <c r="F3" s="14">
        <f t="shared" ref="F3:F30" si="0">IF(E3&lt;&gt;"",E3+(G3*H3),"")</f>
        <v>42998</v>
      </c>
      <c r="G3" s="12">
        <v>1</v>
      </c>
      <c r="H3" s="12">
        <v>30</v>
      </c>
      <c r="I3" s="61">
        <f t="shared" ref="I3:I30" si="1">IF(G3&lt;&gt;"",(J3/G3),"")</f>
        <v>546</v>
      </c>
      <c r="J3" s="61">
        <v>546</v>
      </c>
      <c r="K3" s="62" t="s">
        <v>2864</v>
      </c>
      <c r="L3" s="59"/>
      <c r="M3" s="59"/>
      <c r="N3" s="63"/>
      <c r="O3" s="63"/>
      <c r="P3" s="63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546</v>
      </c>
    </row>
  </sheetData>
  <dataValidations count="1">
    <dataValidation type="list" allowBlank="1" showInputMessage="1" showErrorMessage="1" sqref="H3:H30" xr:uid="{00000000-0002-0000-4D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B2:Q31"/>
  <sheetViews>
    <sheetView workbookViewId="0">
      <selection activeCell="K6" sqref="K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328</v>
      </c>
      <c r="C3" s="59" t="s">
        <v>2865</v>
      </c>
      <c r="D3" s="60" t="s">
        <v>2866</v>
      </c>
      <c r="E3" s="13">
        <v>43006</v>
      </c>
      <c r="F3" s="14">
        <f t="shared" ref="F3:F30" si="0">IF(E3&lt;&gt;"",E3+(G3*H3),"")</f>
        <v>43090</v>
      </c>
      <c r="G3" s="12">
        <v>3</v>
      </c>
      <c r="H3" s="12">
        <v>28</v>
      </c>
      <c r="I3" s="61">
        <f t="shared" ref="I3:I30" si="1">IF(G3&lt;&gt;"",(J3/G3),"")</f>
        <v>315.17666666666668</v>
      </c>
      <c r="J3" s="61">
        <v>945.53</v>
      </c>
      <c r="K3" s="62" t="s">
        <v>2867</v>
      </c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106</v>
      </c>
      <c r="C4" s="59" t="s">
        <v>2868</v>
      </c>
      <c r="D4" s="60" t="s">
        <v>2869</v>
      </c>
      <c r="E4" s="13">
        <v>43110</v>
      </c>
      <c r="F4" s="14">
        <f t="shared" si="0"/>
        <v>43140</v>
      </c>
      <c r="G4" s="12">
        <v>1</v>
      </c>
      <c r="H4" s="12">
        <v>30</v>
      </c>
      <c r="I4" s="61">
        <f t="shared" si="1"/>
        <v>644.9</v>
      </c>
      <c r="J4" s="61">
        <v>644.9</v>
      </c>
      <c r="K4" s="62" t="s">
        <v>2870</v>
      </c>
      <c r="L4" s="59" t="s">
        <v>2871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106</v>
      </c>
      <c r="C5" s="59" t="s">
        <v>2872</v>
      </c>
      <c r="D5" s="60" t="s">
        <v>2873</v>
      </c>
      <c r="E5" s="13">
        <v>43110</v>
      </c>
      <c r="F5" s="14">
        <f t="shared" ref="F5" si="2">IF(E5&lt;&gt;"",E5+(G5*H5),"")</f>
        <v>43140</v>
      </c>
      <c r="G5" s="12">
        <v>1</v>
      </c>
      <c r="H5" s="12">
        <v>30</v>
      </c>
      <c r="I5" s="61">
        <f t="shared" ref="I5" si="3">IF(G5&lt;&gt;"",(J5/G5),"")</f>
        <v>644.9</v>
      </c>
      <c r="J5" s="61">
        <v>644.9</v>
      </c>
      <c r="K5" s="62" t="s">
        <v>2874</v>
      </c>
      <c r="L5" s="59" t="s">
        <v>2875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106</v>
      </c>
      <c r="C6" s="59" t="s">
        <v>2876</v>
      </c>
      <c r="D6" s="60" t="s">
        <v>2877</v>
      </c>
      <c r="E6" s="13">
        <v>43144</v>
      </c>
      <c r="F6" s="14">
        <f t="shared" si="0"/>
        <v>43174</v>
      </c>
      <c r="G6" s="12">
        <v>1</v>
      </c>
      <c r="H6" s="12">
        <v>30</v>
      </c>
      <c r="I6" s="61">
        <f t="shared" si="1"/>
        <v>962.9</v>
      </c>
      <c r="J6" s="61">
        <v>962.9</v>
      </c>
      <c r="K6" s="62" t="s">
        <v>2870</v>
      </c>
      <c r="L6" s="59" t="s">
        <v>2878</v>
      </c>
      <c r="M6" s="59"/>
      <c r="N6" s="63"/>
      <c r="O6" s="63"/>
      <c r="P6" s="63"/>
      <c r="Q6" s="64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3198.23</v>
      </c>
    </row>
  </sheetData>
  <dataValidations count="1">
    <dataValidation type="list" allowBlank="1" showInputMessage="1" showErrorMessage="1" sqref="H3:H30" xr:uid="{00000000-0002-0000-4E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6">
    <pageSetUpPr fitToPage="1"/>
  </sheetPr>
  <dimension ref="B2:Q31"/>
  <sheetViews>
    <sheetView workbookViewId="0">
      <selection activeCell="K6" sqref="K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73" customFormat="1" ht="15" customHeight="1" x14ac:dyDescent="0.2">
      <c r="B3" s="66" t="s">
        <v>510</v>
      </c>
      <c r="C3" s="67"/>
      <c r="D3" s="68" t="s">
        <v>2879</v>
      </c>
      <c r="E3" s="22">
        <v>42304</v>
      </c>
      <c r="F3" s="23">
        <f t="shared" ref="F3:F30" si="0">IF(E3&lt;&gt;"",E3+(G3*H3),"")</f>
        <v>42360</v>
      </c>
      <c r="G3" s="24">
        <v>2</v>
      </c>
      <c r="H3" s="24">
        <v>28</v>
      </c>
      <c r="I3" s="69">
        <f t="shared" ref="I3:I30" si="1">IF(G3&lt;&gt;"",(J3/G3),"")</f>
        <v>1514.2049999999999</v>
      </c>
      <c r="J3" s="69">
        <v>3028.41</v>
      </c>
      <c r="K3" s="70" t="s">
        <v>1636</v>
      </c>
      <c r="L3" s="67" t="s">
        <v>43</v>
      </c>
      <c r="M3" s="67"/>
      <c r="N3" s="71"/>
      <c r="O3" s="71"/>
      <c r="P3" s="71"/>
      <c r="Q3" s="72"/>
    </row>
    <row r="4" spans="2:17" s="73" customFormat="1" ht="15" customHeight="1" x14ac:dyDescent="0.2">
      <c r="B4" s="66" t="s">
        <v>510</v>
      </c>
      <c r="C4" s="67"/>
      <c r="D4" s="68" t="s">
        <v>2880</v>
      </c>
      <c r="E4" s="22">
        <v>42304</v>
      </c>
      <c r="F4" s="23">
        <f>IF(E4&lt;&gt;"",E4+(G4*H4),"")</f>
        <v>42360</v>
      </c>
      <c r="G4" s="24">
        <v>2</v>
      </c>
      <c r="H4" s="24">
        <v>28</v>
      </c>
      <c r="I4" s="69">
        <f t="shared" si="1"/>
        <v>1355.7950000000001</v>
      </c>
      <c r="J4" s="69">
        <v>2711.59</v>
      </c>
      <c r="K4" s="70" t="s">
        <v>1636</v>
      </c>
      <c r="L4" s="67" t="s">
        <v>43</v>
      </c>
      <c r="M4" s="67"/>
      <c r="N4" s="71"/>
      <c r="O4" s="71"/>
      <c r="P4" s="71"/>
      <c r="Q4" s="72"/>
    </row>
    <row r="5" spans="2:17" s="65" customFormat="1" x14ac:dyDescent="0.2">
      <c r="B5" s="58" t="s">
        <v>510</v>
      </c>
      <c r="C5" s="59" t="s">
        <v>2881</v>
      </c>
      <c r="D5" s="60" t="s">
        <v>2882</v>
      </c>
      <c r="E5" s="13">
        <v>42506</v>
      </c>
      <c r="F5" s="14">
        <f t="shared" si="0"/>
        <v>42513</v>
      </c>
      <c r="G5" s="12">
        <v>1</v>
      </c>
      <c r="H5" s="12">
        <v>7</v>
      </c>
      <c r="I5" s="61">
        <f t="shared" si="1"/>
        <v>1145.33</v>
      </c>
      <c r="J5" s="61">
        <v>1145.33</v>
      </c>
      <c r="K5" s="62" t="s">
        <v>2883</v>
      </c>
      <c r="L5" s="59"/>
      <c r="M5" s="59"/>
      <c r="N5" s="63"/>
      <c r="O5" s="63"/>
      <c r="P5" s="63"/>
      <c r="Q5" s="64"/>
    </row>
    <row r="6" spans="2:17" s="65" customFormat="1" ht="15" customHeight="1" x14ac:dyDescent="0.2">
      <c r="B6" s="58" t="s">
        <v>965</v>
      </c>
      <c r="C6" s="59" t="s">
        <v>2884</v>
      </c>
      <c r="D6" s="60" t="s">
        <v>2885</v>
      </c>
      <c r="E6" s="13">
        <v>42536</v>
      </c>
      <c r="F6" s="14">
        <f t="shared" si="0"/>
        <v>42564</v>
      </c>
      <c r="G6" s="12">
        <v>1</v>
      </c>
      <c r="H6" s="12">
        <v>28</v>
      </c>
      <c r="I6" s="61">
        <f t="shared" si="1"/>
        <v>1146.53</v>
      </c>
      <c r="J6" s="61">
        <v>1146.53</v>
      </c>
      <c r="K6" s="62" t="s">
        <v>2886</v>
      </c>
      <c r="L6" s="59"/>
      <c r="M6" s="59"/>
      <c r="N6" s="63"/>
      <c r="O6" s="63"/>
      <c r="P6" s="63"/>
      <c r="Q6" s="64"/>
    </row>
    <row r="7" spans="2:17" s="65" customFormat="1" ht="15" customHeight="1" x14ac:dyDescent="0.2">
      <c r="B7" s="58" t="s">
        <v>965</v>
      </c>
      <c r="C7" s="59" t="s">
        <v>2887</v>
      </c>
      <c r="D7" s="60" t="s">
        <v>2888</v>
      </c>
      <c r="E7" s="13">
        <v>42536</v>
      </c>
      <c r="F7" s="14">
        <f>IF(E7&lt;&gt;"",E7+(G7*H7),"")</f>
        <v>42564</v>
      </c>
      <c r="G7" s="12">
        <v>1</v>
      </c>
      <c r="H7" s="12">
        <v>28</v>
      </c>
      <c r="I7" s="61">
        <f t="shared" si="1"/>
        <v>906.63</v>
      </c>
      <c r="J7" s="61">
        <v>906.63</v>
      </c>
      <c r="K7" s="62" t="s">
        <v>2886</v>
      </c>
      <c r="L7" s="59"/>
      <c r="M7" s="59"/>
      <c r="N7" s="63"/>
      <c r="O7" s="63"/>
      <c r="P7" s="63"/>
      <c r="Q7" s="64"/>
    </row>
    <row r="8" spans="2:17" s="65" customFormat="1" ht="15" customHeight="1" x14ac:dyDescent="0.2">
      <c r="B8" s="58" t="s">
        <v>965</v>
      </c>
      <c r="C8" s="59" t="s">
        <v>2889</v>
      </c>
      <c r="D8" s="60" t="s">
        <v>2890</v>
      </c>
      <c r="E8" s="13">
        <v>42544</v>
      </c>
      <c r="F8" s="14">
        <f t="shared" si="0"/>
        <v>42551</v>
      </c>
      <c r="G8" s="12">
        <v>1</v>
      </c>
      <c r="H8" s="12">
        <v>7</v>
      </c>
      <c r="I8" s="61">
        <f t="shared" si="1"/>
        <v>745.89</v>
      </c>
      <c r="J8" s="61">
        <v>745.89</v>
      </c>
      <c r="K8" s="62" t="s">
        <v>2891</v>
      </c>
      <c r="L8" s="59" t="s">
        <v>2892</v>
      </c>
      <c r="M8" s="59"/>
      <c r="N8" s="63"/>
      <c r="O8" s="63"/>
      <c r="P8" s="63"/>
      <c r="Q8" s="64"/>
    </row>
    <row r="9" spans="2:17" s="65" customFormat="1" ht="15" customHeight="1" x14ac:dyDescent="0.2">
      <c r="B9" s="58" t="s">
        <v>2552</v>
      </c>
      <c r="C9" s="59" t="s">
        <v>2893</v>
      </c>
      <c r="D9" s="60" t="s">
        <v>2894</v>
      </c>
      <c r="E9" s="13">
        <v>43622</v>
      </c>
      <c r="F9" s="14">
        <f t="shared" si="0"/>
        <v>43682</v>
      </c>
      <c r="G9" s="12">
        <v>2</v>
      </c>
      <c r="H9" s="12">
        <v>30</v>
      </c>
      <c r="I9" s="61">
        <f t="shared" si="1"/>
        <v>1336.98</v>
      </c>
      <c r="J9" s="61">
        <v>2673.96</v>
      </c>
      <c r="K9" s="62"/>
      <c r="L9" s="59"/>
      <c r="M9" s="59"/>
      <c r="N9" s="63"/>
      <c r="O9" s="63"/>
      <c r="P9" s="63"/>
      <c r="Q9" s="64"/>
    </row>
    <row r="10" spans="2:17" s="65" customFormat="1" ht="15" customHeight="1" x14ac:dyDescent="0.2">
      <c r="B10" s="58" t="s">
        <v>2552</v>
      </c>
      <c r="C10" s="59" t="s">
        <v>2895</v>
      </c>
      <c r="D10" s="60" t="s">
        <v>2896</v>
      </c>
      <c r="E10" s="13">
        <v>43691</v>
      </c>
      <c r="F10" s="14">
        <f t="shared" si="0"/>
        <v>43698</v>
      </c>
      <c r="G10" s="12">
        <v>1</v>
      </c>
      <c r="H10" s="12">
        <v>7</v>
      </c>
      <c r="I10" s="61">
        <f t="shared" si="1"/>
        <v>984.42</v>
      </c>
      <c r="J10" s="61">
        <v>984.42</v>
      </c>
      <c r="K10" s="62" t="s">
        <v>2897</v>
      </c>
      <c r="L10" s="59" t="s">
        <v>2898</v>
      </c>
      <c r="M10" s="59"/>
      <c r="N10" s="63"/>
      <c r="O10" s="63"/>
      <c r="P10" s="63"/>
      <c r="Q10" s="64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13342.76</v>
      </c>
    </row>
  </sheetData>
  <dataValidations count="1">
    <dataValidation type="list" allowBlank="1" showInputMessage="1" showErrorMessage="1" sqref="H3:H30" xr:uid="{00000000-0002-0000-1E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B2:Q32"/>
  <sheetViews>
    <sheetView workbookViewId="0">
      <selection activeCell="K6" sqref="K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4.42578125" style="57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2207</v>
      </c>
      <c r="C3" s="59" t="s">
        <v>2899</v>
      </c>
      <c r="D3" s="60" t="s">
        <v>2900</v>
      </c>
      <c r="E3" s="13">
        <v>43286</v>
      </c>
      <c r="F3" s="14">
        <f t="shared" ref="F3:F18" si="0">E3+(G3*H3)</f>
        <v>43346</v>
      </c>
      <c r="G3" s="12">
        <v>2</v>
      </c>
      <c r="H3" s="12">
        <v>30</v>
      </c>
      <c r="I3" s="61">
        <f t="shared" ref="I3:I31" si="1">IF(G3&lt;&gt;"",(J3/G3),"")</f>
        <v>409.97</v>
      </c>
      <c r="J3" s="61">
        <v>819.94</v>
      </c>
      <c r="K3" s="62" t="s">
        <v>2901</v>
      </c>
      <c r="L3" s="59" t="s">
        <v>2902</v>
      </c>
      <c r="M3" s="59"/>
      <c r="N3" s="63"/>
      <c r="O3" s="63"/>
      <c r="P3" s="63"/>
      <c r="Q3" s="64"/>
    </row>
    <row r="4" spans="2:17" s="276" customFormat="1" ht="15" customHeight="1" x14ac:dyDescent="0.2">
      <c r="B4" s="269" t="s">
        <v>2903</v>
      </c>
      <c r="C4" s="270" t="s">
        <v>2904</v>
      </c>
      <c r="D4" s="271" t="s">
        <v>2905</v>
      </c>
      <c r="E4" s="112">
        <v>43286</v>
      </c>
      <c r="F4" s="113">
        <f t="shared" si="0"/>
        <v>43316</v>
      </c>
      <c r="G4" s="114">
        <v>1</v>
      </c>
      <c r="H4" s="114">
        <v>30</v>
      </c>
      <c r="I4" s="272">
        <f t="shared" si="1"/>
        <v>1294.97</v>
      </c>
      <c r="J4" s="272">
        <v>1294.97</v>
      </c>
      <c r="K4" s="273" t="s">
        <v>2906</v>
      </c>
      <c r="L4" s="270"/>
      <c r="M4" s="270"/>
      <c r="N4" s="274"/>
      <c r="O4" s="274"/>
      <c r="P4" s="274"/>
      <c r="Q4" s="275"/>
    </row>
    <row r="5" spans="2:17" s="276" customFormat="1" ht="15" customHeight="1" x14ac:dyDescent="0.2">
      <c r="B5" s="269" t="s">
        <v>201</v>
      </c>
      <c r="C5" s="270" t="s">
        <v>2907</v>
      </c>
      <c r="D5" s="271" t="s">
        <v>2908</v>
      </c>
      <c r="E5" s="112">
        <v>43286</v>
      </c>
      <c r="F5" s="113">
        <f t="shared" si="0"/>
        <v>43316</v>
      </c>
      <c r="G5" s="114">
        <v>1</v>
      </c>
      <c r="H5" s="114">
        <v>30</v>
      </c>
      <c r="I5" s="272">
        <f t="shared" si="1"/>
        <v>589.5</v>
      </c>
      <c r="J5" s="272">
        <v>589.5</v>
      </c>
      <c r="K5" s="273" t="s">
        <v>2909</v>
      </c>
      <c r="L5" s="270"/>
      <c r="M5" s="270"/>
      <c r="N5" s="274"/>
      <c r="O5" s="274"/>
      <c r="P5" s="274"/>
      <c r="Q5" s="275"/>
    </row>
    <row r="6" spans="2:17" s="276" customFormat="1" ht="15" customHeight="1" x14ac:dyDescent="0.2">
      <c r="B6" s="269" t="s">
        <v>201</v>
      </c>
      <c r="C6" s="270" t="s">
        <v>2910</v>
      </c>
      <c r="D6" s="271" t="s">
        <v>2911</v>
      </c>
      <c r="E6" s="112">
        <v>43286</v>
      </c>
      <c r="F6" s="113">
        <f t="shared" si="0"/>
        <v>43316</v>
      </c>
      <c r="G6" s="114">
        <v>1</v>
      </c>
      <c r="H6" s="114">
        <v>30</v>
      </c>
      <c r="I6" s="272">
        <f t="shared" si="1"/>
        <v>854.5</v>
      </c>
      <c r="J6" s="272">
        <v>854.5</v>
      </c>
      <c r="K6" s="273" t="s">
        <v>2912</v>
      </c>
      <c r="L6" s="270"/>
      <c r="M6" s="270"/>
      <c r="N6" s="274"/>
      <c r="O6" s="274"/>
      <c r="P6" s="274"/>
      <c r="Q6" s="275"/>
    </row>
    <row r="7" spans="2:17" s="276" customFormat="1" ht="15" customHeight="1" x14ac:dyDescent="0.2">
      <c r="B7" s="269" t="s">
        <v>2913</v>
      </c>
      <c r="C7" s="270" t="s">
        <v>2914</v>
      </c>
      <c r="D7" s="271" t="s">
        <v>2915</v>
      </c>
      <c r="E7" s="112">
        <v>43308</v>
      </c>
      <c r="F7" s="113">
        <f t="shared" si="0"/>
        <v>43338</v>
      </c>
      <c r="G7" s="114">
        <v>1</v>
      </c>
      <c r="H7" s="114">
        <v>30</v>
      </c>
      <c r="I7" s="272">
        <f t="shared" si="1"/>
        <v>669.81</v>
      </c>
      <c r="J7" s="272">
        <v>669.81</v>
      </c>
      <c r="K7" s="273" t="s">
        <v>2916</v>
      </c>
      <c r="L7" s="270"/>
      <c r="M7" s="270"/>
      <c r="N7" s="274"/>
      <c r="O7" s="274"/>
      <c r="P7" s="274"/>
      <c r="Q7" s="275"/>
    </row>
    <row r="8" spans="2:17" s="65" customFormat="1" ht="15" customHeight="1" x14ac:dyDescent="0.2">
      <c r="B8" s="58" t="s">
        <v>2903</v>
      </c>
      <c r="C8" s="59" t="s">
        <v>2904</v>
      </c>
      <c r="D8" s="60" t="s">
        <v>2917</v>
      </c>
      <c r="E8" s="13">
        <v>43340</v>
      </c>
      <c r="F8" s="14">
        <f t="shared" si="0"/>
        <v>43370</v>
      </c>
      <c r="G8" s="12">
        <v>1</v>
      </c>
      <c r="H8" s="12">
        <v>30</v>
      </c>
      <c r="I8" s="61">
        <v>0</v>
      </c>
      <c r="J8" s="61">
        <v>5193.72</v>
      </c>
      <c r="K8" s="62" t="s">
        <v>2918</v>
      </c>
      <c r="L8" s="59" t="s">
        <v>2919</v>
      </c>
      <c r="M8" s="59"/>
      <c r="N8" s="63"/>
      <c r="O8" s="63"/>
      <c r="P8" s="63"/>
      <c r="Q8" s="64"/>
    </row>
    <row r="9" spans="2:17" s="65" customFormat="1" ht="15" customHeight="1" x14ac:dyDescent="0.2">
      <c r="B9" s="58" t="s">
        <v>201</v>
      </c>
      <c r="C9" s="59" t="s">
        <v>2907</v>
      </c>
      <c r="D9" s="60" t="s">
        <v>2920</v>
      </c>
      <c r="E9" s="13">
        <v>43352</v>
      </c>
      <c r="F9" s="14">
        <f>E9+(G9*H9)</f>
        <v>43502</v>
      </c>
      <c r="G9" s="12">
        <v>5</v>
      </c>
      <c r="H9" s="12">
        <v>30</v>
      </c>
      <c r="I9" s="61">
        <f t="shared" ref="I9:I11" si="2">IF(G9&lt;&gt;"",(J9/G9),"")</f>
        <v>645.11400000000003</v>
      </c>
      <c r="J9" s="61">
        <v>3225.57</v>
      </c>
      <c r="K9" s="62" t="s">
        <v>2918</v>
      </c>
      <c r="L9" s="59" t="s">
        <v>2921</v>
      </c>
      <c r="M9" s="59"/>
      <c r="N9" s="63"/>
      <c r="O9" s="63"/>
      <c r="P9" s="63"/>
      <c r="Q9" s="64"/>
    </row>
    <row r="10" spans="2:17" s="65" customFormat="1" ht="15" customHeight="1" x14ac:dyDescent="0.2">
      <c r="B10" s="58" t="s">
        <v>201</v>
      </c>
      <c r="C10" s="59" t="s">
        <v>2910</v>
      </c>
      <c r="D10" s="60" t="s">
        <v>2922</v>
      </c>
      <c r="E10" s="13">
        <v>43346</v>
      </c>
      <c r="F10" s="14">
        <f t="shared" si="0"/>
        <v>43496</v>
      </c>
      <c r="G10" s="12">
        <v>5</v>
      </c>
      <c r="H10" s="12">
        <v>30</v>
      </c>
      <c r="I10" s="61">
        <f t="shared" si="2"/>
        <v>645.11400000000003</v>
      </c>
      <c r="J10" s="61">
        <v>3225.57</v>
      </c>
      <c r="K10" s="62" t="s">
        <v>2918</v>
      </c>
      <c r="L10" s="59" t="s">
        <v>2923</v>
      </c>
      <c r="M10" s="59"/>
      <c r="N10" s="63"/>
      <c r="O10" s="63"/>
      <c r="P10" s="63"/>
      <c r="Q10" s="64"/>
    </row>
    <row r="11" spans="2:17" s="65" customFormat="1" ht="15" customHeight="1" x14ac:dyDescent="0.2">
      <c r="B11" s="58" t="s">
        <v>2913</v>
      </c>
      <c r="C11" s="59" t="s">
        <v>2914</v>
      </c>
      <c r="D11" s="60" t="s">
        <v>2924</v>
      </c>
      <c r="E11" s="13">
        <v>43340</v>
      </c>
      <c r="F11" s="14">
        <f t="shared" si="0"/>
        <v>43490</v>
      </c>
      <c r="G11" s="12">
        <v>5</v>
      </c>
      <c r="H11" s="12">
        <v>30</v>
      </c>
      <c r="I11" s="61">
        <f t="shared" si="2"/>
        <v>398.55</v>
      </c>
      <c r="J11" s="278">
        <v>1992.75</v>
      </c>
      <c r="K11" s="62" t="s">
        <v>2918</v>
      </c>
      <c r="L11" s="59" t="s">
        <v>2925</v>
      </c>
      <c r="M11" s="59"/>
      <c r="N11" s="63"/>
      <c r="O11" s="63"/>
      <c r="P11" s="63"/>
      <c r="Q11" s="64"/>
    </row>
    <row r="12" spans="2:17" s="65" customFormat="1" ht="15" customHeight="1" x14ac:dyDescent="0.2">
      <c r="B12" s="58" t="s">
        <v>38</v>
      </c>
      <c r="C12" s="59" t="s">
        <v>2926</v>
      </c>
      <c r="D12" s="60" t="s">
        <v>2927</v>
      </c>
      <c r="E12" s="13">
        <v>43497</v>
      </c>
      <c r="F12" s="14">
        <f t="shared" si="0"/>
        <v>43527</v>
      </c>
      <c r="G12" s="12">
        <v>1</v>
      </c>
      <c r="H12" s="12">
        <v>30</v>
      </c>
      <c r="I12" s="61">
        <f t="shared" si="1"/>
        <v>1587.49</v>
      </c>
      <c r="J12" s="61">
        <v>1587.49</v>
      </c>
      <c r="K12" s="62"/>
      <c r="L12" s="59"/>
      <c r="M12" s="59"/>
      <c r="N12" s="63"/>
      <c r="O12" s="63"/>
      <c r="P12" s="63"/>
      <c r="Q12" s="64"/>
    </row>
    <row r="13" spans="2:17" s="65" customFormat="1" ht="15" customHeight="1" x14ac:dyDescent="0.2">
      <c r="B13" s="58" t="s">
        <v>201</v>
      </c>
      <c r="C13" s="59"/>
      <c r="D13" s="60" t="s">
        <v>2928</v>
      </c>
      <c r="E13" s="13">
        <v>43497</v>
      </c>
      <c r="F13" s="14">
        <f t="shared" si="0"/>
        <v>43527</v>
      </c>
      <c r="G13" s="12">
        <v>1</v>
      </c>
      <c r="H13" s="12">
        <v>30</v>
      </c>
      <c r="I13" s="61">
        <f t="shared" si="1"/>
        <v>787.58</v>
      </c>
      <c r="J13" s="61">
        <v>787.58</v>
      </c>
      <c r="K13" s="62" t="s">
        <v>2929</v>
      </c>
      <c r="L13" s="59"/>
      <c r="M13" s="59"/>
      <c r="N13" s="63"/>
      <c r="O13" s="63"/>
      <c r="P13" s="63"/>
      <c r="Q13" s="64"/>
    </row>
    <row r="14" spans="2:17" s="276" customFormat="1" ht="15" customHeight="1" x14ac:dyDescent="0.2">
      <c r="B14" s="270" t="s">
        <v>38</v>
      </c>
      <c r="C14" s="270" t="s">
        <v>2926</v>
      </c>
      <c r="D14" s="271" t="s">
        <v>2930</v>
      </c>
      <c r="E14" s="112">
        <v>43497</v>
      </c>
      <c r="F14" s="113">
        <f t="shared" si="0"/>
        <v>43557</v>
      </c>
      <c r="G14" s="114">
        <v>2</v>
      </c>
      <c r="H14" s="114">
        <v>30</v>
      </c>
      <c r="I14" s="303">
        <f>IF(G14&lt;&gt;"",(J14/G14),"")</f>
        <v>1516.47</v>
      </c>
      <c r="J14" s="303">
        <v>3032.94</v>
      </c>
      <c r="K14" s="273" t="s">
        <v>2931</v>
      </c>
      <c r="L14" s="270"/>
      <c r="M14" s="270"/>
      <c r="N14" s="274"/>
      <c r="O14" s="274"/>
      <c r="P14" s="274"/>
      <c r="Q14" s="275"/>
    </row>
    <row r="15" spans="2:17" s="65" customFormat="1" ht="15" customHeight="1" x14ac:dyDescent="0.2">
      <c r="B15" s="58" t="s">
        <v>201</v>
      </c>
      <c r="C15" s="59" t="s">
        <v>2932</v>
      </c>
      <c r="D15" s="60" t="s">
        <v>2933</v>
      </c>
      <c r="E15" s="13">
        <v>43529</v>
      </c>
      <c r="F15" s="14">
        <f t="shared" si="0"/>
        <v>43536</v>
      </c>
      <c r="G15" s="12">
        <v>1</v>
      </c>
      <c r="H15" s="12">
        <v>7</v>
      </c>
      <c r="I15" s="61">
        <f t="shared" si="1"/>
        <v>642.79</v>
      </c>
      <c r="J15" s="61">
        <v>642.79</v>
      </c>
      <c r="K15" s="62" t="s">
        <v>2934</v>
      </c>
      <c r="L15" s="59" t="s">
        <v>2935</v>
      </c>
      <c r="M15" s="59"/>
      <c r="N15" s="63"/>
      <c r="O15" s="63"/>
      <c r="P15" s="63"/>
      <c r="Q15" s="64"/>
    </row>
    <row r="16" spans="2:17" s="65" customFormat="1" ht="15" customHeight="1" x14ac:dyDescent="0.2">
      <c r="B16" s="58" t="s">
        <v>386</v>
      </c>
      <c r="C16" s="59" t="s">
        <v>2926</v>
      </c>
      <c r="D16" s="60" t="s">
        <v>2936</v>
      </c>
      <c r="E16" s="13">
        <v>43191</v>
      </c>
      <c r="F16" s="14">
        <f t="shared" si="0"/>
        <v>43281</v>
      </c>
      <c r="G16" s="12">
        <v>3</v>
      </c>
      <c r="H16" s="12">
        <v>30</v>
      </c>
      <c r="I16" s="61">
        <f t="shared" si="1"/>
        <v>1927.2666666666667</v>
      </c>
      <c r="J16" s="61">
        <v>5781.8</v>
      </c>
      <c r="K16" s="62"/>
      <c r="L16" s="59"/>
      <c r="M16" s="59"/>
      <c r="N16" s="63"/>
      <c r="O16" s="63"/>
      <c r="P16" s="63"/>
      <c r="Q16" s="64"/>
    </row>
    <row r="17" spans="2:17" s="65" customFormat="1" ht="15" customHeight="1" x14ac:dyDescent="0.2">
      <c r="B17" s="58" t="s">
        <v>2859</v>
      </c>
      <c r="C17" s="59" t="s">
        <v>2937</v>
      </c>
      <c r="D17" s="60" t="s">
        <v>2938</v>
      </c>
      <c r="E17" s="13">
        <v>43578</v>
      </c>
      <c r="F17" s="14">
        <f t="shared" si="0"/>
        <v>43608</v>
      </c>
      <c r="G17" s="12">
        <v>1</v>
      </c>
      <c r="H17" s="12">
        <v>30</v>
      </c>
      <c r="I17" s="61">
        <f t="shared" si="1"/>
        <v>695.89</v>
      </c>
      <c r="J17" s="61">
        <v>695.89</v>
      </c>
      <c r="K17" s="62" t="s">
        <v>2939</v>
      </c>
      <c r="L17" s="59" t="s">
        <v>2940</v>
      </c>
      <c r="M17" s="59"/>
      <c r="N17" s="63"/>
      <c r="O17" s="63"/>
      <c r="P17" s="63"/>
      <c r="Q17" s="64"/>
    </row>
    <row r="18" spans="2:17" ht="15" customHeight="1" x14ac:dyDescent="0.2">
      <c r="B18" s="40" t="s">
        <v>2903</v>
      </c>
      <c r="C18" s="41" t="s">
        <v>2941</v>
      </c>
      <c r="D18" s="42" t="s">
        <v>2942</v>
      </c>
      <c r="E18" s="43">
        <v>43790</v>
      </c>
      <c r="F18" s="44">
        <f t="shared" si="0"/>
        <v>43874</v>
      </c>
      <c r="G18" s="45">
        <v>3</v>
      </c>
      <c r="H18" s="45">
        <v>28</v>
      </c>
      <c r="I18" s="46">
        <f t="shared" si="1"/>
        <v>1326.7533333333333</v>
      </c>
      <c r="J18" s="46">
        <v>3980.26</v>
      </c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 t="s">
        <v>2943</v>
      </c>
      <c r="C19" s="41"/>
      <c r="D19" s="42"/>
      <c r="E19" s="43"/>
      <c r="F19" s="44"/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/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/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/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/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/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/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/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/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/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/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ht="15" customHeight="1" x14ac:dyDescent="0.2">
      <c r="B30" s="40"/>
      <c r="C30" s="41"/>
      <c r="D30" s="42"/>
      <c r="E30" s="43"/>
      <c r="F30" s="44"/>
      <c r="G30" s="45"/>
      <c r="H30" s="45"/>
      <c r="I30" s="46" t="str">
        <f t="shared" si="1"/>
        <v/>
      </c>
      <c r="J30" s="46"/>
      <c r="K30" s="47"/>
      <c r="L30" s="41"/>
      <c r="M30" s="41"/>
      <c r="N30" s="48"/>
      <c r="O30" s="48"/>
      <c r="P30" s="48"/>
      <c r="Q30" s="49"/>
    </row>
    <row r="31" spans="2:17" x14ac:dyDescent="0.2">
      <c r="B31" s="230"/>
      <c r="C31" s="233"/>
      <c r="D31" s="231"/>
      <c r="E31" s="236"/>
      <c r="F31" s="31"/>
      <c r="G31" s="235"/>
      <c r="H31" s="235"/>
      <c r="I31" s="51" t="str">
        <f t="shared" si="1"/>
        <v/>
      </c>
      <c r="J31" s="52"/>
      <c r="K31" s="239"/>
      <c r="L31" s="233"/>
      <c r="M31" s="233"/>
      <c r="N31" s="240"/>
      <c r="O31" s="240"/>
      <c r="P31" s="240"/>
      <c r="Q31" s="241"/>
    </row>
    <row r="32" spans="2:17" ht="13.5" thickBot="1" x14ac:dyDescent="0.25">
      <c r="I32" s="36" t="s">
        <v>8</v>
      </c>
      <c r="J32" s="56">
        <f>SUM(J3:J31)</f>
        <v>34375.08</v>
      </c>
    </row>
  </sheetData>
  <dataValidations count="1">
    <dataValidation type="list" allowBlank="1" showInputMessage="1" showErrorMessage="1" sqref="H3:H31" xr:uid="{00000000-0002-0000-50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B2:Q31"/>
  <sheetViews>
    <sheetView workbookViewId="0">
      <selection activeCell="K6" sqref="K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9.855468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2944</v>
      </c>
      <c r="C3" s="59" t="s">
        <v>2945</v>
      </c>
      <c r="D3" s="60" t="s">
        <v>2946</v>
      </c>
      <c r="E3" s="13">
        <v>43221</v>
      </c>
      <c r="F3" s="14">
        <f t="shared" ref="F3:F30" si="0">IF(E3&lt;&gt;"",E3+(G3*H3),"")</f>
        <v>43222</v>
      </c>
      <c r="G3" s="12">
        <v>1</v>
      </c>
      <c r="H3" s="12">
        <v>1</v>
      </c>
      <c r="I3" s="61">
        <v>145</v>
      </c>
      <c r="J3" s="61">
        <v>145</v>
      </c>
      <c r="K3" s="62" t="s">
        <v>2947</v>
      </c>
      <c r="L3" s="59"/>
      <c r="M3" s="59"/>
      <c r="N3" s="63"/>
      <c r="O3" s="63"/>
      <c r="P3" s="63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ref="I4:I30" si="1">IF(G4&lt;&gt;"",(J4/G4),"")</f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145</v>
      </c>
    </row>
  </sheetData>
  <dataValidations count="1">
    <dataValidation type="list" allowBlank="1" showInputMessage="1" showErrorMessage="1" sqref="H3:H30" xr:uid="{00000000-0002-0000-5100-000000000000}">
      <formula1>"1, 7, 28, 30"</formula1>
    </dataValidation>
  </dataValidations>
  <pageMargins left="0.7" right="0.7" top="0.75" bottom="0.75" header="0.3" footer="0.3"/>
  <tableParts count="1">
    <tablePart r:id="rId1"/>
  </tablePart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pageSetUpPr fitToPage="1"/>
  </sheetPr>
  <dimension ref="B2:Q31"/>
  <sheetViews>
    <sheetView workbookViewId="0">
      <selection activeCell="K19" sqref="K19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1301</v>
      </c>
      <c r="C3" s="59" t="s">
        <v>2948</v>
      </c>
      <c r="D3" s="60" t="s">
        <v>2949</v>
      </c>
      <c r="E3" s="13">
        <v>43140</v>
      </c>
      <c r="F3" s="14">
        <f t="shared" ref="F3:F30" si="0">IF(E3&lt;&gt;"",E3+(G3*H3),"")</f>
        <v>43200</v>
      </c>
      <c r="G3" s="12">
        <v>2</v>
      </c>
      <c r="H3" s="12">
        <v>30</v>
      </c>
      <c r="I3" s="61">
        <f t="shared" ref="I3:I30" si="1">IF(G3&lt;&gt;"",(J3/G3),"")</f>
        <v>2387.0300000000002</v>
      </c>
      <c r="J3" s="61">
        <v>4774.0600000000004</v>
      </c>
      <c r="K3" s="62" t="s">
        <v>2950</v>
      </c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434</v>
      </c>
      <c r="C4" s="59" t="s">
        <v>2951</v>
      </c>
      <c r="D4" s="60" t="s">
        <v>2952</v>
      </c>
      <c r="E4" s="13">
        <v>43140</v>
      </c>
      <c r="F4" s="14">
        <f t="shared" si="0"/>
        <v>43200</v>
      </c>
      <c r="G4" s="12">
        <v>2</v>
      </c>
      <c r="H4" s="12">
        <v>30</v>
      </c>
      <c r="I4" s="61">
        <f t="shared" si="1"/>
        <v>879.86</v>
      </c>
      <c r="J4" s="61">
        <v>1759.72</v>
      </c>
      <c r="K4" s="62" t="s">
        <v>2950</v>
      </c>
      <c r="L4" s="59"/>
      <c r="M4" s="59"/>
      <c r="N4" s="63"/>
      <c r="O4" s="63"/>
      <c r="P4" s="63"/>
      <c r="Q4" s="64"/>
    </row>
    <row r="5" spans="2:17" s="65" customFormat="1" ht="15" customHeight="1" x14ac:dyDescent="0.2">
      <c r="B5" s="58" t="s">
        <v>419</v>
      </c>
      <c r="C5" s="59" t="s">
        <v>2953</v>
      </c>
      <c r="D5" s="60" t="s">
        <v>2954</v>
      </c>
      <c r="E5" s="13">
        <v>43147</v>
      </c>
      <c r="F5" s="14">
        <f t="shared" si="0"/>
        <v>43207</v>
      </c>
      <c r="G5" s="12">
        <v>2</v>
      </c>
      <c r="H5" s="12">
        <v>30</v>
      </c>
      <c r="I5" s="61">
        <f t="shared" si="1"/>
        <v>1307.2550000000001</v>
      </c>
      <c r="J5" s="61">
        <v>2614.5100000000002</v>
      </c>
      <c r="K5" s="62" t="s">
        <v>2950</v>
      </c>
      <c r="L5" s="59"/>
      <c r="M5" s="59"/>
      <c r="N5" s="63"/>
      <c r="O5" s="63"/>
      <c r="P5" s="63"/>
      <c r="Q5" s="64"/>
    </row>
    <row r="6" spans="2:17" s="65" customFormat="1" ht="15" customHeight="1" x14ac:dyDescent="0.2">
      <c r="B6" s="58" t="s">
        <v>38</v>
      </c>
      <c r="C6" s="59" t="s">
        <v>2955</v>
      </c>
      <c r="D6" s="60" t="s">
        <v>2956</v>
      </c>
      <c r="E6" s="13">
        <v>43147</v>
      </c>
      <c r="F6" s="14">
        <f t="shared" si="0"/>
        <v>43207</v>
      </c>
      <c r="G6" s="12">
        <v>2</v>
      </c>
      <c r="H6" s="12">
        <v>30</v>
      </c>
      <c r="I6" s="61">
        <f t="shared" si="1"/>
        <v>713.21</v>
      </c>
      <c r="J6" s="61">
        <v>1426.42</v>
      </c>
      <c r="K6" s="62" t="s">
        <v>2950</v>
      </c>
      <c r="L6" s="59"/>
      <c r="M6" s="59"/>
      <c r="N6" s="63"/>
      <c r="O6" s="63"/>
      <c r="P6" s="63"/>
      <c r="Q6" s="64"/>
    </row>
    <row r="7" spans="2:17" s="65" customFormat="1" ht="15" customHeight="1" x14ac:dyDescent="0.2">
      <c r="B7" s="58" t="s">
        <v>122</v>
      </c>
      <c r="C7" s="59" t="s">
        <v>2957</v>
      </c>
      <c r="D7" s="60" t="s">
        <v>2958</v>
      </c>
      <c r="E7" s="13">
        <v>43159</v>
      </c>
      <c r="F7" s="14">
        <f t="shared" si="0"/>
        <v>43219</v>
      </c>
      <c r="G7" s="12">
        <v>2</v>
      </c>
      <c r="H7" s="12">
        <v>30</v>
      </c>
      <c r="I7" s="61">
        <f t="shared" si="1"/>
        <v>296.625</v>
      </c>
      <c r="J7" s="61">
        <v>593.25</v>
      </c>
      <c r="K7" s="62" t="s">
        <v>2950</v>
      </c>
      <c r="L7" s="59"/>
      <c r="M7" s="59"/>
      <c r="N7" s="63"/>
      <c r="O7" s="63"/>
      <c r="P7" s="63"/>
      <c r="Q7" s="64"/>
    </row>
    <row r="8" spans="2:17" s="65" customFormat="1" ht="15" customHeight="1" x14ac:dyDescent="0.2">
      <c r="B8" s="58" t="s">
        <v>434</v>
      </c>
      <c r="C8" s="59" t="s">
        <v>2959</v>
      </c>
      <c r="D8" s="60" t="s">
        <v>2960</v>
      </c>
      <c r="E8" s="13">
        <v>43182</v>
      </c>
      <c r="F8" s="14">
        <f t="shared" si="0"/>
        <v>43189</v>
      </c>
      <c r="G8" s="12">
        <v>1</v>
      </c>
      <c r="H8" s="12">
        <v>7</v>
      </c>
      <c r="I8" s="61">
        <f t="shared" si="1"/>
        <v>591.04999999999995</v>
      </c>
      <c r="J8" s="61">
        <v>591.04999999999995</v>
      </c>
      <c r="K8" s="62"/>
      <c r="L8" s="59"/>
      <c r="M8" s="59"/>
      <c r="N8" s="63"/>
      <c r="O8" s="63"/>
      <c r="P8" s="63"/>
      <c r="Q8" s="64"/>
    </row>
    <row r="9" spans="2:17" s="65" customFormat="1" ht="15" customHeight="1" x14ac:dyDescent="0.2">
      <c r="B9" s="58" t="s">
        <v>434</v>
      </c>
      <c r="C9" s="59" t="s">
        <v>2961</v>
      </c>
      <c r="D9" s="60" t="s">
        <v>2962</v>
      </c>
      <c r="E9" s="13">
        <v>43311</v>
      </c>
      <c r="F9" s="14">
        <f t="shared" si="0"/>
        <v>43318</v>
      </c>
      <c r="G9" s="12">
        <v>1</v>
      </c>
      <c r="H9" s="12">
        <v>7</v>
      </c>
      <c r="I9" s="61">
        <f t="shared" si="1"/>
        <v>7058.28</v>
      </c>
      <c r="J9" s="61">
        <v>7058.28</v>
      </c>
      <c r="K9" s="62" t="s">
        <v>2963</v>
      </c>
      <c r="L9" s="59"/>
      <c r="M9" s="59"/>
      <c r="N9" s="63"/>
      <c r="O9" s="63"/>
      <c r="P9" s="63"/>
      <c r="Q9" s="64"/>
    </row>
    <row r="10" spans="2:17" s="65" customFormat="1" ht="15" customHeight="1" x14ac:dyDescent="0.2">
      <c r="B10" s="58" t="s">
        <v>434</v>
      </c>
      <c r="C10" s="59" t="s">
        <v>2964</v>
      </c>
      <c r="D10" s="60" t="s">
        <v>2965</v>
      </c>
      <c r="E10" s="13">
        <v>43311</v>
      </c>
      <c r="F10" s="14">
        <f t="shared" ref="F10" si="2">IF(E10&lt;&gt;"",E10+(G10*H10),"")</f>
        <v>43318</v>
      </c>
      <c r="G10" s="12">
        <v>1</v>
      </c>
      <c r="H10" s="12">
        <v>7</v>
      </c>
      <c r="I10" s="61">
        <f t="shared" ref="I10" si="3">IF(G10&lt;&gt;"",(J10/G10),"")</f>
        <v>315.35000000000002</v>
      </c>
      <c r="J10" s="61">
        <v>315.35000000000002</v>
      </c>
      <c r="K10" s="62" t="s">
        <v>2963</v>
      </c>
      <c r="L10" s="59"/>
      <c r="M10" s="59"/>
      <c r="N10" s="63"/>
      <c r="O10" s="63"/>
      <c r="P10" s="63"/>
      <c r="Q10" s="64"/>
    </row>
    <row r="11" spans="2:17" s="65" customFormat="1" ht="15" customHeight="1" x14ac:dyDescent="0.2">
      <c r="B11" s="58" t="s">
        <v>122</v>
      </c>
      <c r="C11" s="59" t="s">
        <v>2966</v>
      </c>
      <c r="D11" s="60" t="s">
        <v>2967</v>
      </c>
      <c r="E11" s="13">
        <v>43313</v>
      </c>
      <c r="F11" s="14">
        <f t="shared" si="0"/>
        <v>43433</v>
      </c>
      <c r="G11" s="12">
        <v>4</v>
      </c>
      <c r="H11" s="12">
        <v>30</v>
      </c>
      <c r="I11" s="61">
        <f t="shared" si="1"/>
        <v>461.44499999999999</v>
      </c>
      <c r="J11" s="61">
        <v>1845.78</v>
      </c>
      <c r="K11" s="62" t="s">
        <v>2968</v>
      </c>
      <c r="L11" s="59"/>
      <c r="M11" s="59"/>
      <c r="N11" s="63"/>
      <c r="O11" s="63"/>
      <c r="P11" s="63"/>
      <c r="Q11" s="64"/>
    </row>
    <row r="12" spans="2:17" s="65" customFormat="1" ht="15" customHeight="1" x14ac:dyDescent="0.2">
      <c r="B12" s="58" t="s">
        <v>122</v>
      </c>
      <c r="C12" s="59" t="s">
        <v>2969</v>
      </c>
      <c r="D12" s="60" t="s">
        <v>2970</v>
      </c>
      <c r="E12" s="13">
        <v>43313</v>
      </c>
      <c r="F12" s="14">
        <f t="shared" ref="F12" si="4">IF(E12&lt;&gt;"",E12+(G12*H12),"")</f>
        <v>43433</v>
      </c>
      <c r="G12" s="12">
        <v>4</v>
      </c>
      <c r="H12" s="12">
        <v>30</v>
      </c>
      <c r="I12" s="61">
        <f t="shared" ref="I12" si="5">IF(G12&lt;&gt;"",(J12/G12),"")</f>
        <v>1219.4849999999999</v>
      </c>
      <c r="J12" s="61">
        <v>4877.9399999999996</v>
      </c>
      <c r="K12" s="62" t="s">
        <v>2968</v>
      </c>
      <c r="L12" s="59"/>
      <c r="M12" s="59"/>
      <c r="N12" s="63"/>
      <c r="O12" s="63"/>
      <c r="P12" s="63"/>
      <c r="Q12" s="64"/>
    </row>
    <row r="13" spans="2:17" s="65" customFormat="1" ht="15" customHeight="1" x14ac:dyDescent="0.2">
      <c r="B13" s="58" t="s">
        <v>2971</v>
      </c>
      <c r="C13" s="59" t="s">
        <v>2972</v>
      </c>
      <c r="D13" s="60" t="s">
        <v>2973</v>
      </c>
      <c r="E13" s="13">
        <v>43321</v>
      </c>
      <c r="F13" s="14">
        <f t="shared" si="0"/>
        <v>43411</v>
      </c>
      <c r="G13" s="12">
        <v>3</v>
      </c>
      <c r="H13" s="12">
        <v>30</v>
      </c>
      <c r="I13" s="61">
        <f t="shared" si="1"/>
        <v>415.88000000000005</v>
      </c>
      <c r="J13" s="61">
        <v>1247.6400000000001</v>
      </c>
      <c r="K13" s="62" t="s">
        <v>2968</v>
      </c>
      <c r="L13" s="59"/>
      <c r="M13" s="59"/>
      <c r="N13" s="63"/>
      <c r="O13" s="63"/>
      <c r="P13" s="63"/>
      <c r="Q13" s="64"/>
    </row>
    <row r="14" spans="2:17" s="65" customFormat="1" ht="15" customHeight="1" x14ac:dyDescent="0.2">
      <c r="B14" s="58" t="s">
        <v>2974</v>
      </c>
      <c r="C14" s="59" t="s">
        <v>2975</v>
      </c>
      <c r="D14" s="60" t="s">
        <v>2962</v>
      </c>
      <c r="E14" s="13">
        <v>43350</v>
      </c>
      <c r="F14" s="14">
        <f t="shared" si="0"/>
        <v>43410</v>
      </c>
      <c r="G14" s="12">
        <v>2</v>
      </c>
      <c r="H14" s="12">
        <v>30</v>
      </c>
      <c r="I14" s="61">
        <f t="shared" si="1"/>
        <v>3282.11</v>
      </c>
      <c r="J14" s="61">
        <v>6564.22</v>
      </c>
      <c r="K14" s="62" t="s">
        <v>2968</v>
      </c>
      <c r="L14" s="59"/>
      <c r="M14" s="59"/>
      <c r="N14" s="63"/>
      <c r="O14" s="63"/>
      <c r="P14" s="63"/>
      <c r="Q14" s="64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33668.219999999994</v>
      </c>
    </row>
  </sheetData>
  <dataValidations count="1">
    <dataValidation type="list" allowBlank="1" showInputMessage="1" showErrorMessage="1" sqref="H3:H30" xr:uid="{00000000-0002-0000-55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pageSetUpPr fitToPage="1"/>
  </sheetPr>
  <dimension ref="B2:Q31"/>
  <sheetViews>
    <sheetView workbookViewId="0">
      <selection activeCell="K19" sqref="K19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5.1406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2976</v>
      </c>
      <c r="C3" s="59" t="s">
        <v>2977</v>
      </c>
      <c r="D3" s="60" t="s">
        <v>2978</v>
      </c>
      <c r="E3" s="13">
        <v>43116</v>
      </c>
      <c r="F3" s="14">
        <f t="shared" ref="F3:F30" si="0">IF(E3&lt;&gt;"",E3+(G3*H3),"")</f>
        <v>43146</v>
      </c>
      <c r="G3" s="12">
        <v>1</v>
      </c>
      <c r="H3" s="12">
        <v>30</v>
      </c>
      <c r="I3" s="61">
        <f t="shared" ref="I3:I30" si="1">IF(G3&lt;&gt;"",(J3/G3),"")</f>
        <v>1419.67</v>
      </c>
      <c r="J3" s="61">
        <v>1419.67</v>
      </c>
      <c r="K3" s="62" t="s">
        <v>2979</v>
      </c>
      <c r="L3" s="59" t="s">
        <v>514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106</v>
      </c>
      <c r="C4" s="59" t="s">
        <v>2980</v>
      </c>
      <c r="D4" s="60" t="s">
        <v>2981</v>
      </c>
      <c r="E4" s="13">
        <v>43116</v>
      </c>
      <c r="F4" s="14">
        <f t="shared" ref="F4" si="2">IF(E4&lt;&gt;"",E4+(G4*H4),"")</f>
        <v>43146</v>
      </c>
      <c r="G4" s="12">
        <v>1</v>
      </c>
      <c r="H4" s="12">
        <v>30</v>
      </c>
      <c r="I4" s="61">
        <f t="shared" si="1"/>
        <v>666.94</v>
      </c>
      <c r="J4" s="61">
        <v>666.94</v>
      </c>
      <c r="K4" s="62" t="s">
        <v>2979</v>
      </c>
      <c r="L4" s="59" t="s">
        <v>514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400</v>
      </c>
      <c r="C5" s="59" t="s">
        <v>2982</v>
      </c>
      <c r="D5" s="60" t="s">
        <v>2983</v>
      </c>
      <c r="E5" s="13">
        <v>43171</v>
      </c>
      <c r="F5" s="14">
        <f t="shared" si="0"/>
        <v>43199</v>
      </c>
      <c r="G5" s="12">
        <v>1</v>
      </c>
      <c r="H5" s="12">
        <v>28</v>
      </c>
      <c r="I5" s="61">
        <f t="shared" si="1"/>
        <v>1018.57</v>
      </c>
      <c r="J5" s="61">
        <v>1018.57</v>
      </c>
      <c r="K5" s="62" t="s">
        <v>2984</v>
      </c>
      <c r="L5" s="59" t="s">
        <v>2985</v>
      </c>
      <c r="M5" s="59"/>
      <c r="N5" s="63"/>
      <c r="O5" s="63"/>
      <c r="P5" s="63"/>
      <c r="Q5" s="64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3105.1800000000003</v>
      </c>
    </row>
  </sheetData>
  <dataValidations count="1">
    <dataValidation type="list" allowBlank="1" showInputMessage="1" showErrorMessage="1" sqref="H3:H30" xr:uid="{00000000-0002-0000-56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pageSetUpPr fitToPage="1"/>
  </sheetPr>
  <dimension ref="B2:Q31"/>
  <sheetViews>
    <sheetView workbookViewId="0">
      <selection activeCell="F101" sqref="F10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3.5703125" style="54" bestFit="1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350</v>
      </c>
      <c r="C3" s="59" t="s">
        <v>2986</v>
      </c>
      <c r="D3" s="60" t="s">
        <v>2987</v>
      </c>
      <c r="E3" s="13">
        <v>43147</v>
      </c>
      <c r="F3" s="14">
        <f t="shared" ref="F3:F30" si="0">IF(E3&lt;&gt;"",E3+(G3*H3),"")</f>
        <v>43427</v>
      </c>
      <c r="G3" s="12">
        <v>10</v>
      </c>
      <c r="H3" s="12">
        <v>28</v>
      </c>
      <c r="I3" s="61">
        <f t="shared" ref="I3:I30" si="1">IF(G3&lt;&gt;"",(J3/G3),"")</f>
        <v>480.54399999999998</v>
      </c>
      <c r="J3" s="61">
        <v>4805.4399999999996</v>
      </c>
      <c r="K3" s="62" t="s">
        <v>2988</v>
      </c>
      <c r="L3" s="59"/>
      <c r="M3" s="59"/>
      <c r="N3" s="63"/>
      <c r="O3" s="63"/>
      <c r="P3" s="63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4805.4399999999996</v>
      </c>
    </row>
  </sheetData>
  <dataValidations count="1">
    <dataValidation type="list" allowBlank="1" showInputMessage="1" showErrorMessage="1" sqref="H3:H30" xr:uid="{00000000-0002-0000-57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pageSetUpPr fitToPage="1"/>
  </sheetPr>
  <dimension ref="B2:Q31"/>
  <sheetViews>
    <sheetView workbookViewId="0">
      <selection activeCell="K19" sqref="K19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386</v>
      </c>
      <c r="C3" s="59" t="s">
        <v>2989</v>
      </c>
      <c r="D3" s="60" t="s">
        <v>2990</v>
      </c>
      <c r="E3" s="13">
        <v>43180</v>
      </c>
      <c r="F3" s="14">
        <f t="shared" ref="F3:F30" si="0">IF(E3&lt;&gt;"",E3+(G3*H3),"")</f>
        <v>43210</v>
      </c>
      <c r="G3" s="12">
        <v>1</v>
      </c>
      <c r="H3" s="12">
        <v>30</v>
      </c>
      <c r="I3" s="61">
        <f t="shared" ref="I3:I30" si="1">IF(G3&lt;&gt;"",(J3/G3),"")</f>
        <v>3800.84</v>
      </c>
      <c r="J3" s="61">
        <v>3800.84</v>
      </c>
      <c r="K3" s="62" t="s">
        <v>2991</v>
      </c>
      <c r="L3" s="59" t="s">
        <v>2992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918</v>
      </c>
      <c r="C4" s="59" t="s">
        <v>2993</v>
      </c>
      <c r="D4" s="60" t="s">
        <v>2994</v>
      </c>
      <c r="E4" s="13">
        <v>43180</v>
      </c>
      <c r="F4" s="14">
        <f t="shared" si="0"/>
        <v>43210</v>
      </c>
      <c r="G4" s="12">
        <v>1</v>
      </c>
      <c r="H4" s="12">
        <v>30</v>
      </c>
      <c r="I4" s="61">
        <f t="shared" si="1"/>
        <v>2140.89</v>
      </c>
      <c r="J4" s="61">
        <v>2140.89</v>
      </c>
      <c r="K4" s="62" t="s">
        <v>2995</v>
      </c>
      <c r="L4" s="59" t="s">
        <v>2996</v>
      </c>
      <c r="M4" s="59"/>
      <c r="N4" s="63"/>
      <c r="O4" s="63"/>
      <c r="P4" s="63"/>
      <c r="Q4" s="64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5941.73</v>
      </c>
    </row>
  </sheetData>
  <dataValidations count="1">
    <dataValidation type="list" allowBlank="1" showInputMessage="1" showErrorMessage="1" sqref="H3:H30" xr:uid="{00000000-0002-0000-58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pageSetUpPr fitToPage="1"/>
  </sheetPr>
  <dimension ref="B2:Q31"/>
  <sheetViews>
    <sheetView workbookViewId="0">
      <selection activeCell="K19" sqref="K19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5.5703125" style="55" bestFit="1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2.42578125" style="39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2047</v>
      </c>
      <c r="C3" s="59" t="s">
        <v>2997</v>
      </c>
      <c r="D3" s="60" t="s">
        <v>2998</v>
      </c>
      <c r="E3" s="13">
        <v>43201</v>
      </c>
      <c r="F3" s="14">
        <f t="shared" ref="F3:F30" si="0">IF(E3&lt;&gt;"",E3+(G3*H3),"")</f>
        <v>43208</v>
      </c>
      <c r="G3" s="12">
        <v>1</v>
      </c>
      <c r="H3" s="12">
        <v>7</v>
      </c>
      <c r="I3" s="61">
        <f t="shared" ref="I3:I30" si="1">IF(G3&lt;&gt;"",(J3/G3),"")</f>
        <v>518.12</v>
      </c>
      <c r="J3" s="61">
        <v>518.12</v>
      </c>
      <c r="K3" s="62" t="s">
        <v>2999</v>
      </c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2047</v>
      </c>
      <c r="C4" s="59" t="s">
        <v>3000</v>
      </c>
      <c r="D4" s="60" t="s">
        <v>3001</v>
      </c>
      <c r="E4" s="13">
        <v>43201</v>
      </c>
      <c r="F4" s="14">
        <f t="shared" si="0"/>
        <v>43208</v>
      </c>
      <c r="G4" s="12">
        <v>1</v>
      </c>
      <c r="H4" s="12">
        <v>7</v>
      </c>
      <c r="I4" s="61">
        <f t="shared" si="1"/>
        <v>250</v>
      </c>
      <c r="J4" s="61">
        <v>250</v>
      </c>
      <c r="K4" s="62" t="s">
        <v>2999</v>
      </c>
      <c r="L4" s="59"/>
      <c r="M4" s="59"/>
      <c r="N4" s="63"/>
      <c r="O4" s="63"/>
      <c r="P4" s="63"/>
      <c r="Q4" s="64"/>
    </row>
    <row r="5" spans="2:17" s="65" customFormat="1" ht="15" customHeight="1" x14ac:dyDescent="0.2">
      <c r="B5" s="58" t="s">
        <v>2590</v>
      </c>
      <c r="C5" s="59" t="s">
        <v>3002</v>
      </c>
      <c r="D5" s="60" t="s">
        <v>3003</v>
      </c>
      <c r="E5" s="13">
        <v>43206</v>
      </c>
      <c r="F5" s="14">
        <f t="shared" si="0"/>
        <v>43266</v>
      </c>
      <c r="G5" s="12">
        <v>2</v>
      </c>
      <c r="H5" s="12">
        <v>30</v>
      </c>
      <c r="I5" s="61">
        <f t="shared" si="1"/>
        <v>1646.82</v>
      </c>
      <c r="J5" s="61">
        <v>3293.64</v>
      </c>
      <c r="K5" s="62" t="s">
        <v>3004</v>
      </c>
      <c r="L5" s="59" t="s">
        <v>3005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2590</v>
      </c>
      <c r="C6" s="59" t="s">
        <v>3006</v>
      </c>
      <c r="D6" s="60" t="s">
        <v>3007</v>
      </c>
      <c r="E6" s="13">
        <v>43206</v>
      </c>
      <c r="F6" s="14">
        <f t="shared" ref="F6" si="2">IF(E6&lt;&gt;"",E6+(G6*H6),"")</f>
        <v>43266</v>
      </c>
      <c r="G6" s="12">
        <v>2</v>
      </c>
      <c r="H6" s="12">
        <v>30</v>
      </c>
      <c r="I6" s="61">
        <f t="shared" si="1"/>
        <v>957.47</v>
      </c>
      <c r="J6" s="61">
        <v>1914.94</v>
      </c>
      <c r="K6" s="62" t="s">
        <v>3008</v>
      </c>
      <c r="L6" s="59"/>
      <c r="M6" s="59"/>
      <c r="N6" s="63"/>
      <c r="O6" s="63"/>
      <c r="P6" s="63"/>
      <c r="Q6" s="64"/>
    </row>
    <row r="7" spans="2:17" s="65" customFormat="1" ht="15" customHeight="1" x14ac:dyDescent="0.2">
      <c r="B7" s="58" t="s">
        <v>2241</v>
      </c>
      <c r="C7" s="59" t="s">
        <v>3009</v>
      </c>
      <c r="D7" s="60" t="s">
        <v>3010</v>
      </c>
      <c r="E7" s="13">
        <v>43241</v>
      </c>
      <c r="F7" s="14">
        <f t="shared" si="0"/>
        <v>43271</v>
      </c>
      <c r="G7" s="12">
        <v>1</v>
      </c>
      <c r="H7" s="12">
        <v>30</v>
      </c>
      <c r="I7" s="61">
        <f t="shared" si="1"/>
        <v>3000.54</v>
      </c>
      <c r="J7" s="61">
        <v>3000.54</v>
      </c>
      <c r="K7" s="62" t="s">
        <v>3004</v>
      </c>
      <c r="L7" s="59" t="s">
        <v>3011</v>
      </c>
      <c r="M7" s="59"/>
      <c r="N7" s="63"/>
      <c r="O7" s="63"/>
      <c r="P7" s="63"/>
      <c r="Q7" s="64"/>
    </row>
    <row r="8" spans="2:17" s="65" customFormat="1" ht="15" customHeight="1" x14ac:dyDescent="0.2">
      <c r="B8" s="58" t="s">
        <v>2590</v>
      </c>
      <c r="C8" s="59" t="s">
        <v>3012</v>
      </c>
      <c r="D8" s="60" t="s">
        <v>3013</v>
      </c>
      <c r="E8" s="13">
        <v>43494</v>
      </c>
      <c r="F8" s="14">
        <f t="shared" si="0"/>
        <v>43554</v>
      </c>
      <c r="G8" s="12">
        <v>2</v>
      </c>
      <c r="H8" s="12">
        <v>30</v>
      </c>
      <c r="I8" s="61">
        <f t="shared" si="1"/>
        <v>1198.46</v>
      </c>
      <c r="J8" s="61">
        <v>2396.92</v>
      </c>
      <c r="K8" s="62" t="s">
        <v>3014</v>
      </c>
      <c r="L8" s="59" t="s">
        <v>3015</v>
      </c>
      <c r="M8" s="59"/>
      <c r="N8" s="63"/>
      <c r="O8" s="63"/>
      <c r="P8" s="63"/>
      <c r="Q8" s="64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11374.16</v>
      </c>
    </row>
  </sheetData>
  <dataValidations count="1">
    <dataValidation type="list" allowBlank="1" showInputMessage="1" showErrorMessage="1" sqref="H3:H30" xr:uid="{00000000-0002-0000-59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theme="0" tint="-0.249977111117893"/>
    <pageSetUpPr fitToPage="1"/>
  </sheetPr>
  <dimension ref="B2:Q31"/>
  <sheetViews>
    <sheetView workbookViewId="0">
      <selection activeCell="G3" sqref="G3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965</v>
      </c>
      <c r="C3" s="59" t="s">
        <v>3016</v>
      </c>
      <c r="D3" s="60" t="s">
        <v>3017</v>
      </c>
      <c r="E3" s="13">
        <v>43406</v>
      </c>
      <c r="F3" s="14">
        <f t="shared" ref="F3:F30" si="0">IF(E3&lt;&gt;"",E3+(G3*H3),"")</f>
        <v>43436</v>
      </c>
      <c r="G3" s="12">
        <v>1</v>
      </c>
      <c r="H3" s="12">
        <v>30</v>
      </c>
      <c r="I3" s="61">
        <f t="shared" ref="I3:I30" si="1">IF(G3&lt;&gt;"",(J3/G3),"")</f>
        <v>931.99</v>
      </c>
      <c r="J3" s="61">
        <v>931.99</v>
      </c>
      <c r="K3" s="62" t="s">
        <v>3018</v>
      </c>
      <c r="L3" s="59"/>
      <c r="M3" s="59"/>
      <c r="N3" s="63"/>
      <c r="O3" s="63"/>
      <c r="P3" s="63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931.99</v>
      </c>
    </row>
  </sheetData>
  <dataValidations count="1">
    <dataValidation type="list" allowBlank="1" showInputMessage="1" showErrorMessage="1" sqref="H3:H30" xr:uid="{00000000-0002-0000-5A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pageSetUpPr fitToPage="1"/>
  </sheetPr>
  <dimension ref="B2:Q31"/>
  <sheetViews>
    <sheetView workbookViewId="0">
      <selection activeCell="F101" sqref="F10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5.42578125" style="55" bestFit="1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201</v>
      </c>
      <c r="C3" s="59" t="s">
        <v>3019</v>
      </c>
      <c r="D3" s="60" t="s">
        <v>3020</v>
      </c>
      <c r="E3" s="13">
        <v>43263</v>
      </c>
      <c r="F3" s="14">
        <f t="shared" ref="F3:F30" si="0">IF(E3&lt;&gt;"",E3+(G3*H3),"")</f>
        <v>43293</v>
      </c>
      <c r="G3" s="12">
        <v>1</v>
      </c>
      <c r="H3" s="12">
        <v>30</v>
      </c>
      <c r="I3" s="61">
        <f t="shared" ref="I3:I30" si="1">IF(G3&lt;&gt;"",(J3/G3),"")</f>
        <v>770.73</v>
      </c>
      <c r="J3" s="61">
        <v>770.73</v>
      </c>
      <c r="K3" s="62" t="s">
        <v>3021</v>
      </c>
      <c r="L3" s="59" t="s">
        <v>3022</v>
      </c>
      <c r="M3" s="59"/>
      <c r="N3" s="63"/>
      <c r="O3" s="63"/>
      <c r="P3" s="63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770.73</v>
      </c>
    </row>
  </sheetData>
  <dataValidations count="1">
    <dataValidation type="list" allowBlank="1" showInputMessage="1" showErrorMessage="1" sqref="H3:H30" xr:uid="{00000000-0002-0000-5B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pageSetUpPr fitToPage="1"/>
  </sheetPr>
  <dimension ref="B2:Q31"/>
  <sheetViews>
    <sheetView workbookViewId="0">
      <selection activeCell="F101" sqref="F10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510</v>
      </c>
      <c r="C3" s="59" t="s">
        <v>3023</v>
      </c>
      <c r="D3" s="60" t="s">
        <v>3024</v>
      </c>
      <c r="E3" s="13">
        <v>43277</v>
      </c>
      <c r="F3" s="14">
        <f t="shared" ref="F3:F30" si="0">IF(E3&lt;&gt;"",E3+(G3*H3),"")</f>
        <v>43307</v>
      </c>
      <c r="G3" s="12">
        <v>1</v>
      </c>
      <c r="H3" s="12">
        <v>30</v>
      </c>
      <c r="I3" s="61">
        <f t="shared" ref="I3:I30" si="1">IF(G3&lt;&gt;"",(J3/G3),"")</f>
        <v>1450.83</v>
      </c>
      <c r="J3" s="61">
        <v>1450.83</v>
      </c>
      <c r="K3" s="62"/>
      <c r="L3" s="59"/>
      <c r="M3" s="59"/>
      <c r="N3" s="63"/>
      <c r="O3" s="63"/>
      <c r="P3" s="63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1450.83</v>
      </c>
    </row>
  </sheetData>
  <dataValidations count="1">
    <dataValidation type="list" allowBlank="1" showInputMessage="1" showErrorMessage="1" sqref="H3:H30" xr:uid="{00000000-0002-0000-5C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BFDD0-D80C-408F-8496-64EE1E288221}">
  <sheetPr>
    <pageSetUpPr fitToPage="1"/>
  </sheetPr>
  <dimension ref="B2:Q31"/>
  <sheetViews>
    <sheetView topLeftCell="A2" workbookViewId="0">
      <selection activeCell="K8" sqref="K8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5.28515625" style="55" bestFit="1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3.5703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.75" customHeight="1" x14ac:dyDescent="0.2">
      <c r="B3" s="58" t="s">
        <v>313</v>
      </c>
      <c r="C3" s="59" t="s">
        <v>3025</v>
      </c>
      <c r="D3" s="60" t="s">
        <v>3026</v>
      </c>
      <c r="E3" s="13">
        <v>43574</v>
      </c>
      <c r="F3" s="14">
        <f t="shared" ref="F3:F30" si="0">IF(E3&lt;&gt;"",E3+(G3*H3),"")</f>
        <v>43742</v>
      </c>
      <c r="G3" s="12">
        <v>6</v>
      </c>
      <c r="H3" s="12">
        <v>28</v>
      </c>
      <c r="I3" s="61">
        <f t="shared" ref="I3:I30" si="1">IF(G3&lt;&gt;"",(J3/G3),"")</f>
        <v>455.58333333333331</v>
      </c>
      <c r="J3" s="61">
        <v>2733.5</v>
      </c>
      <c r="K3" s="62" t="s">
        <v>3027</v>
      </c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38</v>
      </c>
      <c r="C4" s="59" t="s">
        <v>3028</v>
      </c>
      <c r="D4" s="60" t="s">
        <v>3029</v>
      </c>
      <c r="E4" s="13">
        <v>43586</v>
      </c>
      <c r="F4" s="14">
        <f t="shared" si="0"/>
        <v>43766</v>
      </c>
      <c r="G4" s="12">
        <v>6</v>
      </c>
      <c r="H4" s="12">
        <v>30</v>
      </c>
      <c r="I4" s="61">
        <f t="shared" si="1"/>
        <v>1694.07</v>
      </c>
      <c r="J4" s="61">
        <v>10164.42</v>
      </c>
      <c r="K4" s="62" t="s">
        <v>2943</v>
      </c>
      <c r="L4" s="59" t="s">
        <v>3030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918</v>
      </c>
      <c r="C5" s="59" t="s">
        <v>3031</v>
      </c>
      <c r="D5" s="60" t="s">
        <v>3032</v>
      </c>
      <c r="E5" s="13">
        <v>43586</v>
      </c>
      <c r="F5" s="14">
        <f t="shared" ref="F5" si="2">IF(E5&lt;&gt;"",E5+(G5*H5),"")</f>
        <v>43670</v>
      </c>
      <c r="G5" s="12">
        <v>3</v>
      </c>
      <c r="H5" s="12">
        <v>28</v>
      </c>
      <c r="I5" s="61">
        <f t="shared" ref="I5" si="3">IF(G5&lt;&gt;"",(J5/G5),"")</f>
        <v>1186.9933333333333</v>
      </c>
      <c r="J5" s="61">
        <v>3560.98</v>
      </c>
      <c r="K5" s="62" t="s">
        <v>3033</v>
      </c>
      <c r="L5" s="59" t="s">
        <v>3034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683</v>
      </c>
      <c r="C6" s="59" t="s">
        <v>3035</v>
      </c>
      <c r="D6" s="60" t="s">
        <v>3036</v>
      </c>
      <c r="E6" s="13">
        <v>43669</v>
      </c>
      <c r="F6" s="14">
        <f t="shared" si="0"/>
        <v>43759</v>
      </c>
      <c r="G6" s="12">
        <v>3</v>
      </c>
      <c r="H6" s="12">
        <v>30</v>
      </c>
      <c r="I6" s="61">
        <f t="shared" si="1"/>
        <v>405.45</v>
      </c>
      <c r="J6" s="61">
        <v>1216.3499999999999</v>
      </c>
      <c r="K6" s="62" t="s">
        <v>63</v>
      </c>
      <c r="L6" s="59" t="s">
        <v>3037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683</v>
      </c>
      <c r="C7" s="59" t="s">
        <v>3038</v>
      </c>
      <c r="D7" s="60" t="s">
        <v>3039</v>
      </c>
      <c r="E7" s="13">
        <v>43669</v>
      </c>
      <c r="F7" s="14">
        <f t="shared" ref="F7" si="4">IF(E7&lt;&gt;"",E7+(G7*H7),"")</f>
        <v>43759</v>
      </c>
      <c r="G7" s="12">
        <v>3</v>
      </c>
      <c r="H7" s="12">
        <v>30</v>
      </c>
      <c r="I7" s="61">
        <f t="shared" si="1"/>
        <v>515.68999999999994</v>
      </c>
      <c r="J7" s="61">
        <v>1547.07</v>
      </c>
      <c r="K7" s="62" t="s">
        <v>63</v>
      </c>
      <c r="L7" s="59" t="s">
        <v>3040</v>
      </c>
      <c r="M7" s="59"/>
      <c r="N7" s="63"/>
      <c r="O7" s="63"/>
      <c r="P7" s="63"/>
      <c r="Q7" s="64"/>
    </row>
    <row r="8" spans="2:17" s="65" customFormat="1" ht="15" customHeight="1" x14ac:dyDescent="0.2">
      <c r="B8" s="58" t="s">
        <v>419</v>
      </c>
      <c r="C8" s="59" t="s">
        <v>3041</v>
      </c>
      <c r="D8" s="60" t="s">
        <v>3042</v>
      </c>
      <c r="E8" s="13">
        <v>43675</v>
      </c>
      <c r="F8" s="14">
        <f t="shared" si="0"/>
        <v>43765</v>
      </c>
      <c r="G8" s="12">
        <v>3</v>
      </c>
      <c r="H8" s="12">
        <v>30</v>
      </c>
      <c r="I8" s="61">
        <f t="shared" si="1"/>
        <v>1201.17</v>
      </c>
      <c r="J8" s="61">
        <v>3603.51</v>
      </c>
      <c r="K8" s="62" t="s">
        <v>3043</v>
      </c>
      <c r="L8" s="59"/>
      <c r="M8" s="59"/>
      <c r="N8" s="63"/>
      <c r="O8" s="63"/>
      <c r="P8" s="63"/>
      <c r="Q8" s="64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22825.83</v>
      </c>
    </row>
  </sheetData>
  <phoneticPr fontId="0" type="noConversion"/>
  <dataValidations count="1">
    <dataValidation type="list" allowBlank="1" showInputMessage="1" showErrorMessage="1" sqref="H3:H30" xr:uid="{B1740DDE-A6DB-4BA8-AF0A-81DB208E16B4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pageSetUpPr fitToPage="1"/>
  </sheetPr>
  <dimension ref="B2:Q31"/>
  <sheetViews>
    <sheetView workbookViewId="0">
      <selection activeCell="F101" sqref="F10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736</v>
      </c>
      <c r="C3" s="59" t="s">
        <v>3044</v>
      </c>
      <c r="D3" s="60" t="s">
        <v>3045</v>
      </c>
      <c r="E3" s="13">
        <v>43362</v>
      </c>
      <c r="F3" s="14">
        <f t="shared" ref="F3:F30" si="0">IF(E3&lt;&gt;"",E3+(G3*H3),"")</f>
        <v>43446</v>
      </c>
      <c r="G3" s="12">
        <v>3</v>
      </c>
      <c r="H3" s="12">
        <v>28</v>
      </c>
      <c r="I3" s="61">
        <f t="shared" ref="I3:I30" si="1">IF(G3&lt;&gt;"",(J3/G3),"")</f>
        <v>241.65666666666667</v>
      </c>
      <c r="J3" s="61">
        <v>724.97</v>
      </c>
      <c r="K3" s="62" t="s">
        <v>3046</v>
      </c>
      <c r="L3" s="59"/>
      <c r="M3" s="59"/>
      <c r="N3" s="63"/>
      <c r="O3" s="63"/>
      <c r="P3" s="63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724.97</v>
      </c>
    </row>
  </sheetData>
  <dataValidations count="1">
    <dataValidation type="list" allowBlank="1" showInputMessage="1" showErrorMessage="1" sqref="H3:H30" xr:uid="{00000000-0002-0000-5D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pageSetUpPr fitToPage="1"/>
  </sheetPr>
  <dimension ref="B2:Q31"/>
  <sheetViews>
    <sheetView workbookViewId="0">
      <selection activeCell="F101" sqref="F10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510</v>
      </c>
      <c r="C3" s="59" t="s">
        <v>3047</v>
      </c>
      <c r="D3" s="60" t="s">
        <v>3048</v>
      </c>
      <c r="E3" s="13">
        <v>43404</v>
      </c>
      <c r="F3" s="14">
        <f t="shared" ref="F3:F30" si="0">IF(E3&lt;&gt;"",E3+(G3*H3),"")</f>
        <v>43494</v>
      </c>
      <c r="G3" s="12">
        <v>3</v>
      </c>
      <c r="H3" s="12">
        <v>30</v>
      </c>
      <c r="I3" s="61">
        <f t="shared" ref="I3:I30" si="1">IF(G3&lt;&gt;"",(J3/G3),"")</f>
        <v>1070.1966666666667</v>
      </c>
      <c r="J3" s="61">
        <v>3210.59</v>
      </c>
      <c r="K3" s="62"/>
      <c r="L3" s="59"/>
      <c r="M3" s="59"/>
      <c r="N3" s="63"/>
      <c r="O3" s="63"/>
      <c r="P3" s="63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3210.59</v>
      </c>
    </row>
  </sheetData>
  <dataValidations count="1">
    <dataValidation type="list" allowBlank="1" showInputMessage="1" showErrorMessage="1" sqref="H3:H30" xr:uid="{00000000-0002-0000-5E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tabColor theme="0" tint="-0.249977111117893"/>
    <pageSetUpPr fitToPage="1"/>
  </sheetPr>
  <dimension ref="B2:Q31"/>
  <sheetViews>
    <sheetView workbookViewId="0">
      <selection activeCell="D5" sqref="D5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510</v>
      </c>
      <c r="C3" s="59" t="s">
        <v>3049</v>
      </c>
      <c r="D3" s="60" t="s">
        <v>3050</v>
      </c>
      <c r="E3" s="13">
        <v>43489</v>
      </c>
      <c r="F3" s="14">
        <f t="shared" ref="F3:F30" si="0">IF(E3&lt;&gt;"",E3+(G3*H3),"")</f>
        <v>43519</v>
      </c>
      <c r="G3" s="12">
        <v>1</v>
      </c>
      <c r="H3" s="12">
        <v>30</v>
      </c>
      <c r="I3" s="61">
        <f t="shared" ref="I3:I30" si="1">IF(G3&lt;&gt;"",(J3/G3),"")</f>
        <v>1287.07</v>
      </c>
      <c r="J3" s="61">
        <v>1287.07</v>
      </c>
      <c r="K3" s="62" t="s">
        <v>3051</v>
      </c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38</v>
      </c>
      <c r="C4" s="59" t="s">
        <v>3052</v>
      </c>
      <c r="D4" s="60" t="s">
        <v>3053</v>
      </c>
      <c r="E4" s="13">
        <v>43524</v>
      </c>
      <c r="F4" s="14">
        <f t="shared" si="0"/>
        <v>43531</v>
      </c>
      <c r="G4" s="12">
        <v>1</v>
      </c>
      <c r="H4" s="12">
        <v>7</v>
      </c>
      <c r="I4" s="61">
        <f t="shared" si="1"/>
        <v>956.61</v>
      </c>
      <c r="J4" s="61">
        <v>956.61</v>
      </c>
      <c r="K4" s="62" t="s">
        <v>3054</v>
      </c>
      <c r="L4" s="59" t="s">
        <v>3055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38</v>
      </c>
      <c r="C5" s="59" t="s">
        <v>3056</v>
      </c>
      <c r="D5" s="60" t="s">
        <v>3057</v>
      </c>
      <c r="E5" s="13">
        <v>43577</v>
      </c>
      <c r="F5" s="14">
        <f t="shared" si="0"/>
        <v>43607</v>
      </c>
      <c r="G5" s="12">
        <v>1</v>
      </c>
      <c r="H5" s="12">
        <v>30</v>
      </c>
      <c r="I5" s="61">
        <f t="shared" si="1"/>
        <v>1709.92</v>
      </c>
      <c r="J5" s="61">
        <v>1709.92</v>
      </c>
      <c r="K5" s="62" t="s">
        <v>3058</v>
      </c>
      <c r="L5" s="59" t="s">
        <v>3059</v>
      </c>
      <c r="M5" s="59"/>
      <c r="N5" s="63"/>
      <c r="O5" s="63"/>
      <c r="P5" s="63"/>
      <c r="Q5" s="64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3953.6</v>
      </c>
    </row>
  </sheetData>
  <dataValidations count="1">
    <dataValidation type="list" allowBlank="1" showInputMessage="1" showErrorMessage="1" sqref="H3:H30" xr:uid="{00000000-0002-0000-63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pageSetUpPr fitToPage="1"/>
  </sheetPr>
  <dimension ref="B2:Q31"/>
  <sheetViews>
    <sheetView workbookViewId="0">
      <selection activeCell="K8" sqref="K8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2590</v>
      </c>
      <c r="C3" s="59" t="s">
        <v>3060</v>
      </c>
      <c r="D3" s="60" t="s">
        <v>3061</v>
      </c>
      <c r="E3" s="13">
        <v>43558</v>
      </c>
      <c r="F3" s="14">
        <f t="shared" ref="F3:F30" si="0">IF(E3&lt;&gt;"",E3+(G3*H3),"")</f>
        <v>43565</v>
      </c>
      <c r="G3" s="12">
        <v>1</v>
      </c>
      <c r="H3" s="12">
        <v>7</v>
      </c>
      <c r="I3" s="61">
        <f t="shared" ref="I3:I30" si="1">IF(G3&lt;&gt;"",(J3/G3),"")</f>
        <v>759.47</v>
      </c>
      <c r="J3" s="61">
        <v>759.47</v>
      </c>
      <c r="K3" s="62" t="s">
        <v>3062</v>
      </c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992</v>
      </c>
      <c r="C4" s="59" t="s">
        <v>3063</v>
      </c>
      <c r="D4" s="60" t="s">
        <v>3064</v>
      </c>
      <c r="E4" s="13">
        <v>43558</v>
      </c>
      <c r="F4" s="14">
        <f t="shared" si="0"/>
        <v>43588</v>
      </c>
      <c r="G4" s="12">
        <v>1</v>
      </c>
      <c r="H4" s="12">
        <v>30</v>
      </c>
      <c r="I4" s="61">
        <f t="shared" si="1"/>
        <v>1659.26</v>
      </c>
      <c r="J4" s="61">
        <v>1659.26</v>
      </c>
      <c r="K4" s="62" t="s">
        <v>3065</v>
      </c>
      <c r="L4" s="59"/>
      <c r="M4" s="59"/>
      <c r="N4" s="63"/>
      <c r="O4" s="63"/>
      <c r="P4" s="63"/>
      <c r="Q4" s="64"/>
    </row>
    <row r="5" spans="2:17" s="65" customFormat="1" ht="15" customHeight="1" x14ac:dyDescent="0.2">
      <c r="B5" s="58" t="s">
        <v>434</v>
      </c>
      <c r="C5" s="59" t="s">
        <v>3066</v>
      </c>
      <c r="D5" s="60" t="s">
        <v>3067</v>
      </c>
      <c r="E5" s="13">
        <v>43566</v>
      </c>
      <c r="F5" s="14">
        <f t="shared" si="0"/>
        <v>43596</v>
      </c>
      <c r="G5" s="12">
        <v>1</v>
      </c>
      <c r="H5" s="12">
        <v>30</v>
      </c>
      <c r="I5" s="61">
        <f t="shared" si="1"/>
        <v>3159.5</v>
      </c>
      <c r="J5" s="61">
        <v>3159.5</v>
      </c>
      <c r="K5" s="62" t="s">
        <v>3065</v>
      </c>
      <c r="L5" s="59"/>
      <c r="M5" s="59"/>
      <c r="N5" s="63"/>
      <c r="O5" s="63"/>
      <c r="P5" s="63"/>
      <c r="Q5" s="64"/>
    </row>
    <row r="6" spans="2:17" s="65" customFormat="1" ht="15" customHeight="1" x14ac:dyDescent="0.2">
      <c r="B6" s="58" t="s">
        <v>3068</v>
      </c>
      <c r="C6" s="59" t="s">
        <v>3069</v>
      </c>
      <c r="D6" s="60" t="s">
        <v>3070</v>
      </c>
      <c r="E6" s="13">
        <v>43693</v>
      </c>
      <c r="F6" s="14">
        <f t="shared" si="0"/>
        <v>43723</v>
      </c>
      <c r="G6" s="12">
        <v>1</v>
      </c>
      <c r="H6" s="12">
        <v>30</v>
      </c>
      <c r="I6" s="61">
        <f t="shared" si="1"/>
        <v>3321.03</v>
      </c>
      <c r="J6" s="61">
        <v>3321.03</v>
      </c>
      <c r="K6" s="62" t="s">
        <v>2644</v>
      </c>
      <c r="L6" s="59" t="s">
        <v>3071</v>
      </c>
      <c r="M6" s="59"/>
      <c r="N6" s="63"/>
      <c r="O6" s="63"/>
      <c r="P6" s="63"/>
      <c r="Q6" s="64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8899.26</v>
      </c>
    </row>
  </sheetData>
  <phoneticPr fontId="0" type="noConversion"/>
  <dataValidations count="1">
    <dataValidation type="list" allowBlank="1" showInputMessage="1" showErrorMessage="1" sqref="H3:H30" xr:uid="{00000000-0002-0000-66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D13D-225D-403B-A2C8-606C7EC1D224}">
  <sheetPr>
    <tabColor rgb="FFFFFFFF"/>
    <pageSetUpPr fitToPage="1"/>
  </sheetPr>
  <dimension ref="B2:Q31"/>
  <sheetViews>
    <sheetView workbookViewId="0">
      <selection activeCell="J6" sqref="J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3072</v>
      </c>
      <c r="C3" s="59" t="s">
        <v>3073</v>
      </c>
      <c r="D3" s="60" t="s">
        <v>3074</v>
      </c>
      <c r="E3" s="13">
        <v>43663</v>
      </c>
      <c r="F3" s="14">
        <f t="shared" ref="F3:F30" si="0">IF(E3&lt;&gt;"",E3+(G3*H3),"")</f>
        <v>43691</v>
      </c>
      <c r="G3" s="12">
        <v>1</v>
      </c>
      <c r="H3" s="12">
        <v>28</v>
      </c>
      <c r="I3" s="61">
        <f t="shared" ref="I3:I30" si="1">IF(G3&lt;&gt;"",(J3/G3),"")</f>
        <v>2132.6999999999998</v>
      </c>
      <c r="J3" s="61">
        <v>2132.6999999999998</v>
      </c>
      <c r="K3" s="62"/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317</v>
      </c>
      <c r="C4" s="59" t="s">
        <v>3075</v>
      </c>
      <c r="D4" s="60" t="s">
        <v>3076</v>
      </c>
      <c r="E4" s="13">
        <v>43689</v>
      </c>
      <c r="F4" s="14">
        <f t="shared" si="0"/>
        <v>43717</v>
      </c>
      <c r="G4" s="12">
        <v>1</v>
      </c>
      <c r="H4" s="12">
        <v>28</v>
      </c>
      <c r="I4" s="61">
        <f t="shared" si="1"/>
        <v>2274.09</v>
      </c>
      <c r="J4" s="61">
        <v>2274.09</v>
      </c>
      <c r="K4" s="62" t="s">
        <v>3077</v>
      </c>
      <c r="L4" s="59" t="s">
        <v>3078</v>
      </c>
      <c r="M4" s="59"/>
      <c r="N4" s="63"/>
      <c r="O4" s="63"/>
      <c r="P4" s="63"/>
      <c r="Q4" s="64"/>
    </row>
    <row r="5" spans="2:17" s="65" customFormat="1" ht="15" customHeight="1" x14ac:dyDescent="0.2">
      <c r="B5" s="58" t="s">
        <v>2241</v>
      </c>
      <c r="C5" s="59" t="s">
        <v>3079</v>
      </c>
      <c r="D5" s="60" t="s">
        <v>3080</v>
      </c>
      <c r="E5" s="13">
        <v>43781</v>
      </c>
      <c r="F5" s="14">
        <f t="shared" si="0"/>
        <v>43811</v>
      </c>
      <c r="G5" s="12">
        <v>1</v>
      </c>
      <c r="H5" s="12">
        <v>30</v>
      </c>
      <c r="I5" s="61">
        <f t="shared" si="1"/>
        <v>1699.32</v>
      </c>
      <c r="J5" s="61">
        <v>1699.32</v>
      </c>
      <c r="K5" s="62" t="s">
        <v>3081</v>
      </c>
      <c r="L5" s="59" t="s">
        <v>3082</v>
      </c>
      <c r="M5" s="59"/>
      <c r="N5" s="63"/>
      <c r="O5" s="63"/>
      <c r="P5" s="63"/>
      <c r="Q5" s="64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6106.11</v>
      </c>
    </row>
  </sheetData>
  <phoneticPr fontId="0" type="noConversion"/>
  <dataValidations count="1">
    <dataValidation type="list" allowBlank="1" showInputMessage="1" showErrorMessage="1" sqref="H3:H30" xr:uid="{2691B84C-7727-4F41-B703-6E4C5CD6BA2C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B2:Q31"/>
  <sheetViews>
    <sheetView workbookViewId="0">
      <selection activeCell="K8" sqref="K8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106</v>
      </c>
      <c r="C3" s="59" t="s">
        <v>3083</v>
      </c>
      <c r="D3" s="60" t="s">
        <v>3084</v>
      </c>
      <c r="E3" s="13">
        <v>42829</v>
      </c>
      <c r="F3" s="14">
        <f t="shared" ref="F3:F30" si="0">IF(E3&lt;&gt;"",E3+(G3*H3),"")</f>
        <v>42859</v>
      </c>
      <c r="G3" s="12">
        <v>1</v>
      </c>
      <c r="H3" s="12">
        <v>30</v>
      </c>
      <c r="I3" s="61">
        <f t="shared" ref="I3:I30" si="1">IF(G3&lt;&gt;"",(J3/G3),"")</f>
        <v>889.45</v>
      </c>
      <c r="J3" s="61">
        <v>889.45</v>
      </c>
      <c r="K3" s="62" t="s">
        <v>3085</v>
      </c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106</v>
      </c>
      <c r="C4" s="59" t="s">
        <v>3086</v>
      </c>
      <c r="D4" s="60" t="s">
        <v>3087</v>
      </c>
      <c r="E4" s="13">
        <v>42829</v>
      </c>
      <c r="F4" s="14">
        <f>IF(E4&lt;&gt;"",E4+(G4*H4),"")</f>
        <v>42859</v>
      </c>
      <c r="G4" s="12">
        <v>1</v>
      </c>
      <c r="H4" s="12">
        <v>30</v>
      </c>
      <c r="I4" s="61">
        <f t="shared" si="1"/>
        <v>698.65</v>
      </c>
      <c r="J4" s="61">
        <v>698.65</v>
      </c>
      <c r="K4" s="62" t="s">
        <v>3085</v>
      </c>
      <c r="L4" s="59"/>
      <c r="M4" s="59"/>
      <c r="N4" s="63"/>
      <c r="O4" s="63"/>
      <c r="P4" s="63"/>
      <c r="Q4" s="64"/>
    </row>
    <row r="5" spans="2:17" s="65" customFormat="1" ht="15" customHeight="1" x14ac:dyDescent="0.2">
      <c r="B5" s="58" t="s">
        <v>2590</v>
      </c>
      <c r="C5" s="59" t="s">
        <v>3088</v>
      </c>
      <c r="D5" s="60" t="s">
        <v>3089</v>
      </c>
      <c r="E5" s="13">
        <v>42837</v>
      </c>
      <c r="F5" s="14">
        <f t="shared" si="0"/>
        <v>42867</v>
      </c>
      <c r="G5" s="12">
        <v>1</v>
      </c>
      <c r="H5" s="12">
        <v>30</v>
      </c>
      <c r="I5" s="61">
        <f t="shared" si="1"/>
        <v>1606.73</v>
      </c>
      <c r="J5" s="61">
        <v>1606.73</v>
      </c>
      <c r="K5" s="62" t="s">
        <v>217</v>
      </c>
      <c r="L5" s="59" t="s">
        <v>3090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2590</v>
      </c>
      <c r="C6" s="59" t="s">
        <v>3091</v>
      </c>
      <c r="D6" s="60" t="s">
        <v>3092</v>
      </c>
      <c r="E6" s="13">
        <v>42837</v>
      </c>
      <c r="F6" s="14">
        <f>IF(E6&lt;&gt;"",E6+(G6*H6),"")</f>
        <v>42867</v>
      </c>
      <c r="G6" s="12">
        <v>1</v>
      </c>
      <c r="H6" s="12">
        <v>30</v>
      </c>
      <c r="I6" s="61">
        <f>IF(G6&lt;&gt;"",(J6/G6),"")</f>
        <v>1543.13</v>
      </c>
      <c r="J6" s="61">
        <v>1543.13</v>
      </c>
      <c r="K6" s="62" t="s">
        <v>217</v>
      </c>
      <c r="L6" s="59" t="s">
        <v>3093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386</v>
      </c>
      <c r="C7" s="59" t="s">
        <v>3094</v>
      </c>
      <c r="D7" s="60" t="s">
        <v>3095</v>
      </c>
      <c r="E7" s="13">
        <v>42860</v>
      </c>
      <c r="F7" s="14">
        <f t="shared" si="0"/>
        <v>42867</v>
      </c>
      <c r="G7" s="12">
        <v>1</v>
      </c>
      <c r="H7" s="12">
        <v>7</v>
      </c>
      <c r="I7" s="61">
        <f t="shared" si="1"/>
        <v>993.47</v>
      </c>
      <c r="J7" s="61">
        <v>993.47</v>
      </c>
      <c r="K7" s="62" t="s">
        <v>3096</v>
      </c>
      <c r="L7" s="59" t="s">
        <v>3097</v>
      </c>
      <c r="M7" s="59"/>
      <c r="N7" s="63"/>
      <c r="O7" s="63"/>
      <c r="P7" s="63"/>
      <c r="Q7" s="64"/>
    </row>
    <row r="8" spans="2:17" s="65" customFormat="1" ht="15" customHeight="1" x14ac:dyDescent="0.2">
      <c r="B8" s="58" t="s">
        <v>3098</v>
      </c>
      <c r="C8" s="59" t="s">
        <v>3099</v>
      </c>
      <c r="D8" s="60" t="s">
        <v>3100</v>
      </c>
      <c r="E8" s="13">
        <v>43915</v>
      </c>
      <c r="F8" s="14">
        <f t="shared" si="0"/>
        <v>43945</v>
      </c>
      <c r="G8" s="12">
        <v>1</v>
      </c>
      <c r="H8" s="12">
        <v>30</v>
      </c>
      <c r="I8" s="61">
        <f t="shared" si="1"/>
        <v>1607.91</v>
      </c>
      <c r="J8" s="61">
        <v>1607.91</v>
      </c>
      <c r="K8" s="62" t="s">
        <v>3101</v>
      </c>
      <c r="L8" s="59" t="s">
        <v>3102</v>
      </c>
      <c r="M8" s="59"/>
      <c r="N8" s="63"/>
      <c r="O8" s="63"/>
      <c r="P8" s="63"/>
      <c r="Q8" s="64"/>
    </row>
    <row r="9" spans="2:17" s="65" customFormat="1" ht="15" customHeight="1" x14ac:dyDescent="0.2">
      <c r="B9" s="58" t="s">
        <v>510</v>
      </c>
      <c r="C9" s="59" t="s">
        <v>3103</v>
      </c>
      <c r="D9" s="60" t="s">
        <v>3104</v>
      </c>
      <c r="E9" s="13">
        <v>43920</v>
      </c>
      <c r="F9" s="14">
        <f t="shared" si="0"/>
        <v>43950</v>
      </c>
      <c r="G9" s="12">
        <v>1</v>
      </c>
      <c r="H9" s="12">
        <v>30</v>
      </c>
      <c r="I9" s="61">
        <f t="shared" si="1"/>
        <v>1398.8</v>
      </c>
      <c r="J9" s="61">
        <v>1398.8</v>
      </c>
      <c r="K9" s="62" t="s">
        <v>3101</v>
      </c>
      <c r="L9" s="59" t="s">
        <v>3105</v>
      </c>
      <c r="M9" s="59"/>
      <c r="N9" s="63"/>
      <c r="O9" s="63"/>
      <c r="P9" s="63"/>
      <c r="Q9" s="64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8738.14</v>
      </c>
    </row>
  </sheetData>
  <dataValidations count="1">
    <dataValidation type="list" allowBlank="1" showInputMessage="1" showErrorMessage="1" sqref="H3:H30" xr:uid="{00000000-0002-0000-40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71D0C-6026-4ABC-8F81-76C4CC0745CC}">
  <sheetPr>
    <tabColor rgb="FF70AD47"/>
    <pageSetUpPr fitToPage="1"/>
  </sheetPr>
  <dimension ref="A2:DH35"/>
  <sheetViews>
    <sheetView workbookViewId="0">
      <selection activeCell="D34" sqref="D34"/>
    </sheetView>
  </sheetViews>
  <sheetFormatPr defaultColWidth="9.140625" defaultRowHeight="12.75" x14ac:dyDescent="0.2"/>
  <cols>
    <col min="1" max="1" width="1.7109375" style="50" customWidth="1"/>
    <col min="2" max="2" width="23.140625" style="53" bestFit="1" customWidth="1"/>
    <col min="3" max="3" width="15.2851562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28515625" style="39" bestFit="1" customWidth="1"/>
    <col min="11" max="11" width="32.42578125" style="57" bestFit="1" customWidth="1"/>
    <col min="12" max="12" width="22.5703125" style="33" bestFit="1" customWidth="1"/>
    <col min="13" max="13" width="6.5703125" style="33" customWidth="1"/>
    <col min="14" max="14" width="6.7109375" style="38" customWidth="1"/>
    <col min="15" max="15" width="5.7109375" style="38" customWidth="1"/>
    <col min="16" max="16" width="6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1:112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3106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3108</v>
      </c>
    </row>
    <row r="3" spans="1:112" ht="15" customHeight="1" x14ac:dyDescent="0.2">
      <c r="B3" s="40" t="s">
        <v>3109</v>
      </c>
      <c r="C3" s="41" t="s">
        <v>3110</v>
      </c>
      <c r="D3" s="42" t="s">
        <v>3111</v>
      </c>
      <c r="E3" s="43">
        <v>44186</v>
      </c>
      <c r="F3" s="44">
        <f t="shared" ref="F3:F30" si="0">IF(E3&lt;&gt;"",E3+(G3*H3),"")</f>
        <v>44276</v>
      </c>
      <c r="G3" s="45">
        <v>3</v>
      </c>
      <c r="H3" s="45">
        <v>30</v>
      </c>
      <c r="I3" s="46">
        <f t="shared" ref="I3:I30" si="1">IF(G3&lt;&gt;"",(J3/G3),"")</f>
        <v>3130.5533333333333</v>
      </c>
      <c r="J3" s="46">
        <v>9391.66</v>
      </c>
      <c r="K3" s="47"/>
      <c r="L3" s="41" t="s">
        <v>43</v>
      </c>
      <c r="M3" s="41"/>
      <c r="N3" s="48"/>
      <c r="O3" s="48"/>
      <c r="P3" s="48"/>
      <c r="Q3" s="49"/>
    </row>
    <row r="4" spans="1:112" s="65" customFormat="1" ht="15" customHeight="1" x14ac:dyDescent="0.2">
      <c r="A4" s="50"/>
      <c r="B4" s="58" t="s">
        <v>400</v>
      </c>
      <c r="C4" s="59" t="s">
        <v>3112</v>
      </c>
      <c r="D4" s="60" t="s">
        <v>3113</v>
      </c>
      <c r="E4" s="13">
        <v>44202</v>
      </c>
      <c r="F4" s="14">
        <f t="shared" si="0"/>
        <v>44232</v>
      </c>
      <c r="G4" s="12">
        <v>1</v>
      </c>
      <c r="H4" s="12">
        <v>30</v>
      </c>
      <c r="I4" s="61">
        <f t="shared" si="1"/>
        <v>1572.17</v>
      </c>
      <c r="J4" s="61">
        <v>1572.17</v>
      </c>
      <c r="K4" s="328" t="s">
        <v>3114</v>
      </c>
      <c r="L4" s="59" t="s">
        <v>3115</v>
      </c>
      <c r="M4" s="59"/>
      <c r="N4" s="63"/>
      <c r="O4" s="63"/>
      <c r="P4" s="305"/>
      <c r="Q4" s="64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</row>
    <row r="5" spans="1:112" s="65" customFormat="1" ht="15" customHeight="1" x14ac:dyDescent="0.2">
      <c r="A5" s="50"/>
      <c r="B5" s="58" t="s">
        <v>242</v>
      </c>
      <c r="C5" s="59" t="s">
        <v>3116</v>
      </c>
      <c r="D5" s="60" t="s">
        <v>3117</v>
      </c>
      <c r="E5" s="13">
        <v>44202</v>
      </c>
      <c r="F5" s="14">
        <f t="shared" si="0"/>
        <v>44292</v>
      </c>
      <c r="G5" s="12">
        <v>3</v>
      </c>
      <c r="H5" s="12">
        <v>30</v>
      </c>
      <c r="I5" s="61">
        <f t="shared" si="1"/>
        <v>3707.3433333333337</v>
      </c>
      <c r="J5" s="61">
        <v>11122.03</v>
      </c>
      <c r="K5" s="328" t="s">
        <v>3118</v>
      </c>
      <c r="L5" s="59" t="s">
        <v>43</v>
      </c>
      <c r="M5" s="59"/>
      <c r="N5" s="63"/>
      <c r="O5" s="63"/>
      <c r="P5" s="305"/>
      <c r="Q5" s="64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</row>
    <row r="6" spans="1:112" ht="15" customHeight="1" x14ac:dyDescent="0.2">
      <c r="B6" s="40" t="s">
        <v>328</v>
      </c>
      <c r="C6" s="41" t="s">
        <v>3119</v>
      </c>
      <c r="D6" s="42" t="s">
        <v>3120</v>
      </c>
      <c r="E6" s="43">
        <v>44202</v>
      </c>
      <c r="F6" s="44">
        <f t="shared" si="0"/>
        <v>44562</v>
      </c>
      <c r="G6" s="45">
        <v>12</v>
      </c>
      <c r="H6" s="45">
        <v>30</v>
      </c>
      <c r="I6" s="46">
        <f t="shared" si="1"/>
        <v>176.39916666666667</v>
      </c>
      <c r="J6" s="46">
        <v>2116.79</v>
      </c>
      <c r="K6" s="47"/>
      <c r="L6" s="41" t="s">
        <v>20</v>
      </c>
      <c r="M6" s="41"/>
      <c r="N6" s="48"/>
      <c r="O6" s="48"/>
      <c r="P6" s="48"/>
      <c r="Q6" s="49"/>
    </row>
    <row r="7" spans="1:112" ht="15" customHeight="1" x14ac:dyDescent="0.2">
      <c r="B7" s="40" t="s">
        <v>328</v>
      </c>
      <c r="C7" s="41" t="s">
        <v>3121</v>
      </c>
      <c r="D7" s="42" t="s">
        <v>3122</v>
      </c>
      <c r="E7" s="43">
        <v>44202</v>
      </c>
      <c r="F7" s="44">
        <f t="shared" si="0"/>
        <v>44562</v>
      </c>
      <c r="G7" s="45">
        <v>12</v>
      </c>
      <c r="H7" s="45">
        <v>30</v>
      </c>
      <c r="I7" s="46">
        <f t="shared" si="1"/>
        <v>176.39916666666667</v>
      </c>
      <c r="J7" s="46">
        <v>2116.79</v>
      </c>
      <c r="K7" s="47"/>
      <c r="L7" s="41" t="s">
        <v>20</v>
      </c>
      <c r="M7" s="41"/>
      <c r="N7" s="48"/>
      <c r="O7" s="48"/>
      <c r="P7" s="48"/>
      <c r="Q7" s="49"/>
    </row>
    <row r="8" spans="1:112" ht="15" customHeight="1" x14ac:dyDescent="0.2">
      <c r="B8" s="40" t="s">
        <v>328</v>
      </c>
      <c r="C8" s="41" t="s">
        <v>3123</v>
      </c>
      <c r="D8" s="42" t="s">
        <v>3124</v>
      </c>
      <c r="E8" s="43">
        <v>44202</v>
      </c>
      <c r="F8" s="44">
        <f t="shared" si="0"/>
        <v>44562</v>
      </c>
      <c r="G8" s="45">
        <v>12</v>
      </c>
      <c r="H8" s="45">
        <v>30</v>
      </c>
      <c r="I8" s="46">
        <f t="shared" si="1"/>
        <v>176.39916666666667</v>
      </c>
      <c r="J8" s="46">
        <v>2116.79</v>
      </c>
      <c r="K8" s="47"/>
      <c r="L8" s="41" t="s">
        <v>20</v>
      </c>
      <c r="M8" s="41"/>
      <c r="N8" s="48"/>
      <c r="O8" s="48"/>
      <c r="P8" s="48"/>
      <c r="Q8" s="49"/>
    </row>
    <row r="9" spans="1:112" ht="15" customHeight="1" x14ac:dyDescent="0.2">
      <c r="B9" s="40" t="s">
        <v>328</v>
      </c>
      <c r="C9" s="41" t="s">
        <v>3125</v>
      </c>
      <c r="D9" s="42" t="s">
        <v>3126</v>
      </c>
      <c r="E9" s="43">
        <v>44202</v>
      </c>
      <c r="F9" s="44">
        <f t="shared" si="0"/>
        <v>44562</v>
      </c>
      <c r="G9" s="45">
        <v>12</v>
      </c>
      <c r="H9" s="45">
        <v>30</v>
      </c>
      <c r="I9" s="46">
        <f t="shared" si="1"/>
        <v>172.79999999999998</v>
      </c>
      <c r="J9" s="46">
        <v>2073.6</v>
      </c>
      <c r="K9" s="47"/>
      <c r="L9" s="41" t="s">
        <v>20</v>
      </c>
      <c r="M9" s="41"/>
      <c r="N9" s="48"/>
      <c r="O9" s="48"/>
      <c r="P9" s="48"/>
      <c r="Q9" s="49"/>
    </row>
    <row r="10" spans="1:112" ht="15" customHeight="1" x14ac:dyDescent="0.2">
      <c r="B10" s="40" t="s">
        <v>3127</v>
      </c>
      <c r="C10" s="41" t="s">
        <v>3128</v>
      </c>
      <c r="D10" s="42" t="s">
        <v>3129</v>
      </c>
      <c r="E10" s="43">
        <v>44204</v>
      </c>
      <c r="F10" s="44">
        <f t="shared" si="0"/>
        <v>44564</v>
      </c>
      <c r="G10" s="45">
        <v>12</v>
      </c>
      <c r="H10" s="45">
        <v>30</v>
      </c>
      <c r="I10" s="46">
        <f t="shared" si="1"/>
        <v>1988.2433333333331</v>
      </c>
      <c r="J10" s="46">
        <v>23858.92</v>
      </c>
      <c r="K10" s="47"/>
      <c r="L10" s="41" t="s">
        <v>3130</v>
      </c>
      <c r="M10" s="41"/>
      <c r="N10" s="48"/>
      <c r="O10" s="48"/>
      <c r="P10" s="48"/>
      <c r="Q10" s="49"/>
    </row>
    <row r="11" spans="1:112" ht="15" customHeight="1" x14ac:dyDescent="0.2">
      <c r="B11" s="40" t="s">
        <v>355</v>
      </c>
      <c r="C11" s="41"/>
      <c r="D11" s="42" t="s">
        <v>3131</v>
      </c>
      <c r="E11" s="43">
        <v>44231</v>
      </c>
      <c r="F11" s="44">
        <f t="shared" si="0"/>
        <v>44591</v>
      </c>
      <c r="G11" s="45">
        <v>12</v>
      </c>
      <c r="H11" s="45">
        <v>30</v>
      </c>
      <c r="I11" s="46">
        <f t="shared" si="1"/>
        <v>609.01</v>
      </c>
      <c r="J11" s="46">
        <v>7308.12</v>
      </c>
      <c r="K11" s="47"/>
      <c r="L11" s="41"/>
      <c r="M11" s="41"/>
      <c r="N11" s="48"/>
      <c r="O11" s="48"/>
      <c r="P11" s="48"/>
      <c r="Q11" s="49"/>
    </row>
    <row r="12" spans="1:112" s="65" customFormat="1" ht="15" customHeight="1" x14ac:dyDescent="0.2">
      <c r="A12" s="50"/>
      <c r="B12" s="59" t="s">
        <v>985</v>
      </c>
      <c r="C12" s="59" t="s">
        <v>3132</v>
      </c>
      <c r="D12" s="60" t="s">
        <v>3133</v>
      </c>
      <c r="E12" s="13">
        <v>44263</v>
      </c>
      <c r="F12" s="14">
        <f>IF(E12&lt;&gt;"",E12+(G12*H12),"")</f>
        <v>44277</v>
      </c>
      <c r="G12" s="12">
        <v>2</v>
      </c>
      <c r="H12" s="12">
        <v>7</v>
      </c>
      <c r="I12" s="74">
        <f>IF(G12&lt;&gt;"",(J12/G12),"")</f>
        <v>1355.9749999999999</v>
      </c>
      <c r="J12" s="74">
        <v>2711.95</v>
      </c>
      <c r="K12" s="328" t="s">
        <v>3134</v>
      </c>
      <c r="L12" s="59" t="s">
        <v>3135</v>
      </c>
      <c r="M12" s="59"/>
      <c r="N12" s="63"/>
      <c r="O12" s="63"/>
      <c r="P12" s="305"/>
      <c r="Q12" s="64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</row>
    <row r="13" spans="1:112" ht="15" customHeight="1" x14ac:dyDescent="0.2">
      <c r="B13" s="40" t="s">
        <v>275</v>
      </c>
      <c r="C13" s="41"/>
      <c r="D13" s="42" t="s">
        <v>3136</v>
      </c>
      <c r="E13" s="43">
        <v>44285</v>
      </c>
      <c r="F13" s="44">
        <f t="shared" si="0"/>
        <v>44375</v>
      </c>
      <c r="G13" s="45">
        <v>3</v>
      </c>
      <c r="H13" s="45">
        <v>30</v>
      </c>
      <c r="I13" s="46">
        <f t="shared" si="1"/>
        <v>1679.4533333333331</v>
      </c>
      <c r="J13" s="46">
        <v>5038.3599999999997</v>
      </c>
      <c r="K13" s="47"/>
      <c r="L13" s="41"/>
      <c r="M13" s="41"/>
      <c r="N13" s="48"/>
      <c r="O13" s="48"/>
      <c r="P13" s="48"/>
      <c r="Q13" s="49"/>
    </row>
    <row r="14" spans="1:112" ht="15" customHeight="1" x14ac:dyDescent="0.2">
      <c r="B14" s="40" t="s">
        <v>184</v>
      </c>
      <c r="C14" s="41"/>
      <c r="D14" s="42" t="s">
        <v>3137</v>
      </c>
      <c r="E14" s="43">
        <v>44285</v>
      </c>
      <c r="F14" s="44">
        <f t="shared" ref="F14" si="2">IF(E14&lt;&gt;"",E14+(G14*H14),"")</f>
        <v>44375</v>
      </c>
      <c r="G14" s="45">
        <v>3</v>
      </c>
      <c r="H14" s="45">
        <v>30</v>
      </c>
      <c r="I14" s="46">
        <f t="shared" ref="I14" si="3">IF(G14&lt;&gt;"",(J14/G14),"")</f>
        <v>0</v>
      </c>
      <c r="J14" s="46"/>
      <c r="K14" s="47"/>
      <c r="L14" s="41"/>
      <c r="M14" s="41"/>
      <c r="N14" s="48"/>
      <c r="O14" s="48"/>
      <c r="P14" s="48"/>
      <c r="Q14" s="49"/>
    </row>
    <row r="15" spans="1:112" ht="15" customHeight="1" x14ac:dyDescent="0.2">
      <c r="B15" s="40" t="s">
        <v>251</v>
      </c>
      <c r="C15" s="41"/>
      <c r="D15" s="42" t="s">
        <v>3138</v>
      </c>
      <c r="E15" s="43">
        <v>44288</v>
      </c>
      <c r="F15" s="44">
        <f t="shared" si="0"/>
        <v>44468</v>
      </c>
      <c r="G15" s="45">
        <v>6</v>
      </c>
      <c r="H15" s="45">
        <v>30</v>
      </c>
      <c r="I15" s="46">
        <f t="shared" si="1"/>
        <v>0</v>
      </c>
      <c r="J15" s="46"/>
      <c r="K15" s="47"/>
      <c r="L15" s="41"/>
      <c r="M15" s="41"/>
      <c r="N15" s="48"/>
      <c r="O15" s="48"/>
      <c r="P15" s="48"/>
      <c r="Q15" s="49"/>
    </row>
    <row r="16" spans="1:112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69427.179999999993</v>
      </c>
    </row>
    <row r="34" spans="10:11" x14ac:dyDescent="0.2">
      <c r="J34" s="39" t="s">
        <v>3139</v>
      </c>
      <c r="K34" s="57" t="s">
        <v>3140</v>
      </c>
    </row>
    <row r="35" spans="10:11" x14ac:dyDescent="0.2">
      <c r="J35" s="39" t="s">
        <v>3141</v>
      </c>
    </row>
  </sheetData>
  <phoneticPr fontId="0" type="noConversion"/>
  <dataValidations count="1">
    <dataValidation type="list" allowBlank="1" showInputMessage="1" showErrorMessage="1" sqref="H3:H30" xr:uid="{6C01E566-687C-47E6-967B-4CC7DD76BC25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90332-56ED-4A9C-A17B-D6F95EC72F8F}">
  <sheetPr>
    <tabColor rgb="FF70AD47"/>
    <pageSetUpPr fitToPage="1"/>
  </sheetPr>
  <dimension ref="B2:Q35"/>
  <sheetViews>
    <sheetView workbookViewId="0">
      <selection activeCell="E10" sqref="E10"/>
    </sheetView>
  </sheetViews>
  <sheetFormatPr defaultColWidth="9.140625" defaultRowHeight="12.75" x14ac:dyDescent="0.2"/>
  <cols>
    <col min="1" max="1" width="1.7109375" style="50" customWidth="1"/>
    <col min="2" max="2" width="31" style="53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28515625" style="39" bestFit="1" customWidth="1"/>
    <col min="11" max="11" width="35.7109375" style="57" customWidth="1"/>
    <col min="12" max="12" width="13.140625" style="33" customWidth="1"/>
    <col min="13" max="13" width="7.140625" style="33" customWidth="1"/>
    <col min="14" max="14" width="6.5703125" style="38" customWidth="1"/>
    <col min="15" max="15" width="5" style="38" customWidth="1"/>
    <col min="16" max="16" width="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40" t="s">
        <v>3142</v>
      </c>
      <c r="C3" s="41" t="s">
        <v>3143</v>
      </c>
      <c r="D3" s="42" t="s">
        <v>3144</v>
      </c>
      <c r="E3" s="43">
        <v>44116</v>
      </c>
      <c r="F3" s="44">
        <f t="shared" ref="F3:F30" si="0">IF(E3&lt;&gt;"",E3+(G3*H3),"")</f>
        <v>44296</v>
      </c>
      <c r="G3" s="45">
        <v>6</v>
      </c>
      <c r="H3" s="45">
        <v>30</v>
      </c>
      <c r="I3" s="46">
        <f t="shared" ref="I3:I10" si="1">IF(G3&lt;&gt;"",(J3/G3),"")</f>
        <v>1023.1183333333333</v>
      </c>
      <c r="J3" s="46">
        <v>6138.71</v>
      </c>
      <c r="K3" s="47"/>
      <c r="L3" s="41"/>
      <c r="M3" s="41"/>
      <c r="N3" s="48"/>
      <c r="O3" s="48"/>
      <c r="P3" s="48"/>
      <c r="Q3" s="49"/>
    </row>
    <row r="4" spans="2:17" ht="15" customHeight="1" x14ac:dyDescent="0.2">
      <c r="B4" s="58" t="s">
        <v>3145</v>
      </c>
      <c r="C4" s="59" t="s">
        <v>3146</v>
      </c>
      <c r="D4" s="60" t="s">
        <v>3147</v>
      </c>
      <c r="E4" s="13">
        <v>44116</v>
      </c>
      <c r="F4" s="14">
        <f t="shared" ref="F4:F5" si="2">IF(E4&lt;&gt;"",E4+(G4*H4),"")</f>
        <v>44266</v>
      </c>
      <c r="G4" s="12">
        <v>5</v>
      </c>
      <c r="H4" s="12">
        <v>30</v>
      </c>
      <c r="I4" s="61">
        <f t="shared" si="1"/>
        <v>759.19399999999996</v>
      </c>
      <c r="J4" s="61">
        <v>3795.97</v>
      </c>
      <c r="K4" s="62" t="s">
        <v>3148</v>
      </c>
      <c r="L4" s="59" t="s">
        <v>3149</v>
      </c>
      <c r="M4" s="59"/>
      <c r="N4" s="63"/>
      <c r="O4" s="63"/>
      <c r="P4" s="63"/>
      <c r="Q4" s="64"/>
    </row>
    <row r="5" spans="2:17" ht="15" customHeight="1" x14ac:dyDescent="0.2">
      <c r="B5" s="58" t="s">
        <v>3145</v>
      </c>
      <c r="C5" s="59" t="s">
        <v>3150</v>
      </c>
      <c r="D5" s="60" t="s">
        <v>3151</v>
      </c>
      <c r="E5" s="13">
        <v>44116</v>
      </c>
      <c r="F5" s="14">
        <f t="shared" si="2"/>
        <v>44146</v>
      </c>
      <c r="G5" s="12">
        <v>1</v>
      </c>
      <c r="H5" s="12">
        <v>30</v>
      </c>
      <c r="I5" s="61">
        <f t="shared" si="1"/>
        <v>792.07</v>
      </c>
      <c r="J5" s="61">
        <v>792.07</v>
      </c>
      <c r="K5" s="62" t="s">
        <v>3152</v>
      </c>
      <c r="L5" s="59" t="s">
        <v>3153</v>
      </c>
      <c r="M5" s="59"/>
      <c r="N5" s="63"/>
      <c r="O5" s="63"/>
      <c r="P5" s="305"/>
      <c r="Q5" s="64"/>
    </row>
    <row r="6" spans="2:17" ht="15" customHeight="1" x14ac:dyDescent="0.2">
      <c r="B6" s="58" t="s">
        <v>400</v>
      </c>
      <c r="C6" s="59" t="s">
        <v>3154</v>
      </c>
      <c r="D6" s="60" t="s">
        <v>3155</v>
      </c>
      <c r="E6" s="13">
        <v>44118</v>
      </c>
      <c r="F6" s="14">
        <f t="shared" si="0"/>
        <v>44238</v>
      </c>
      <c r="G6" s="12">
        <v>4</v>
      </c>
      <c r="H6" s="12">
        <v>30</v>
      </c>
      <c r="I6" s="61">
        <f t="shared" si="1"/>
        <v>2077.21</v>
      </c>
      <c r="J6" s="61">
        <v>8308.84</v>
      </c>
      <c r="K6" s="62" t="s">
        <v>3156</v>
      </c>
      <c r="L6" s="59" t="s">
        <v>3157</v>
      </c>
      <c r="M6" s="59"/>
      <c r="N6" s="63"/>
      <c r="O6" s="63"/>
      <c r="P6" s="63"/>
      <c r="Q6" s="64"/>
    </row>
    <row r="7" spans="2:17" ht="15" customHeight="1" x14ac:dyDescent="0.2">
      <c r="B7" s="58" t="s">
        <v>3145</v>
      </c>
      <c r="C7" s="59" t="s">
        <v>3158</v>
      </c>
      <c r="D7" s="60" t="s">
        <v>3159</v>
      </c>
      <c r="E7" s="13">
        <v>44120</v>
      </c>
      <c r="F7" s="14">
        <f t="shared" si="0"/>
        <v>44240</v>
      </c>
      <c r="G7" s="12">
        <v>4</v>
      </c>
      <c r="H7" s="12">
        <v>30</v>
      </c>
      <c r="I7" s="61">
        <f t="shared" si="1"/>
        <v>661.89</v>
      </c>
      <c r="J7" s="61">
        <v>2647.56</v>
      </c>
      <c r="K7" s="62" t="s">
        <v>3156</v>
      </c>
      <c r="L7" s="59" t="s">
        <v>3160</v>
      </c>
      <c r="M7" s="59"/>
      <c r="N7" s="63"/>
      <c r="O7" s="63"/>
      <c r="P7" s="63"/>
      <c r="Q7" s="64"/>
    </row>
    <row r="8" spans="2:17" ht="15" customHeight="1" x14ac:dyDescent="0.2">
      <c r="B8" s="58" t="s">
        <v>3145</v>
      </c>
      <c r="C8" s="59" t="s">
        <v>3161</v>
      </c>
      <c r="D8" s="60" t="s">
        <v>3162</v>
      </c>
      <c r="E8" s="13">
        <v>44120</v>
      </c>
      <c r="F8" s="14">
        <f t="shared" ref="F8" si="3">IF(E8&lt;&gt;"",E8+(G8*H8),"")</f>
        <v>44270</v>
      </c>
      <c r="G8" s="12">
        <v>5</v>
      </c>
      <c r="H8" s="12">
        <v>30</v>
      </c>
      <c r="I8" s="61">
        <f t="shared" si="1"/>
        <v>737.74599999999998</v>
      </c>
      <c r="J8" s="61">
        <v>3688.73</v>
      </c>
      <c r="K8" s="62" t="s">
        <v>3163</v>
      </c>
      <c r="L8" s="59" t="s">
        <v>3164</v>
      </c>
      <c r="M8" s="59"/>
      <c r="N8" s="63"/>
      <c r="O8" s="63"/>
      <c r="P8" s="63"/>
      <c r="Q8" s="64"/>
    </row>
    <row r="9" spans="2:17" ht="15" customHeight="1" x14ac:dyDescent="0.2">
      <c r="B9" s="58" t="s">
        <v>3145</v>
      </c>
      <c r="C9" s="59" t="s">
        <v>3165</v>
      </c>
      <c r="D9" s="60" t="s">
        <v>3166</v>
      </c>
      <c r="E9" s="13">
        <v>44130</v>
      </c>
      <c r="F9" s="14">
        <f t="shared" si="0"/>
        <v>44160</v>
      </c>
      <c r="G9" s="12">
        <v>1</v>
      </c>
      <c r="H9" s="12">
        <v>30</v>
      </c>
      <c r="I9" s="61">
        <f t="shared" si="1"/>
        <v>779.05</v>
      </c>
      <c r="J9" s="61">
        <v>779.05</v>
      </c>
      <c r="K9" s="62" t="s">
        <v>3152</v>
      </c>
      <c r="L9" s="59" t="s">
        <v>3167</v>
      </c>
      <c r="M9" s="59"/>
      <c r="N9" s="63"/>
      <c r="O9" s="63"/>
      <c r="P9" s="305"/>
      <c r="Q9" s="64"/>
    </row>
    <row r="10" spans="2:17" ht="15" customHeight="1" x14ac:dyDescent="0.2">
      <c r="B10" s="58" t="s">
        <v>3145</v>
      </c>
      <c r="C10" s="59" t="s">
        <v>3168</v>
      </c>
      <c r="D10" s="60" t="s">
        <v>3169</v>
      </c>
      <c r="E10" s="13">
        <v>44130</v>
      </c>
      <c r="F10" s="14">
        <f t="shared" si="0"/>
        <v>44250</v>
      </c>
      <c r="G10" s="12">
        <v>4</v>
      </c>
      <c r="H10" s="12">
        <v>30</v>
      </c>
      <c r="I10" s="61">
        <f t="shared" si="1"/>
        <v>920.09249999999997</v>
      </c>
      <c r="J10" s="61">
        <v>3680.37</v>
      </c>
      <c r="K10" s="62" t="s">
        <v>3163</v>
      </c>
      <c r="L10" s="59" t="s">
        <v>3170</v>
      </c>
      <c r="M10" s="59"/>
      <c r="N10" s="63"/>
      <c r="O10" s="63"/>
      <c r="P10" s="63"/>
      <c r="Q10" s="64"/>
    </row>
    <row r="11" spans="2:17" ht="15" customHeight="1" x14ac:dyDescent="0.2">
      <c r="B11" s="40" t="s">
        <v>683</v>
      </c>
      <c r="C11" s="41" t="s">
        <v>3171</v>
      </c>
      <c r="D11" s="42" t="s">
        <v>3172</v>
      </c>
      <c r="E11" s="43">
        <v>44147</v>
      </c>
      <c r="F11" s="44">
        <f t="shared" si="0"/>
        <v>44297</v>
      </c>
      <c r="G11" s="45">
        <v>5</v>
      </c>
      <c r="H11" s="45">
        <v>30</v>
      </c>
      <c r="I11" s="46">
        <f t="shared" ref="I11:I30" si="4">IF(G11&lt;&gt;"",(J11/G11),"")</f>
        <v>400.452</v>
      </c>
      <c r="J11" s="46">
        <v>2002.26</v>
      </c>
      <c r="K11" s="47"/>
      <c r="L11" s="41" t="s">
        <v>43</v>
      </c>
      <c r="M11" s="41"/>
      <c r="N11" s="48"/>
      <c r="O11" s="48"/>
      <c r="P11" s="48"/>
      <c r="Q11" s="49"/>
    </row>
    <row r="12" spans="2:17" ht="15" customHeight="1" x14ac:dyDescent="0.2">
      <c r="B12" s="40" t="s">
        <v>683</v>
      </c>
      <c r="C12" s="41" t="s">
        <v>3173</v>
      </c>
      <c r="D12" s="42" t="s">
        <v>3174</v>
      </c>
      <c r="E12" s="43">
        <v>44147</v>
      </c>
      <c r="F12" s="44">
        <f t="shared" ref="F12" si="5">IF(E12&lt;&gt;"",E12+(G12*H12),"")</f>
        <v>44297</v>
      </c>
      <c r="G12" s="45">
        <v>5</v>
      </c>
      <c r="H12" s="45">
        <v>30</v>
      </c>
      <c r="I12" s="46">
        <f t="shared" si="4"/>
        <v>337.66800000000001</v>
      </c>
      <c r="J12" s="46">
        <v>1688.34</v>
      </c>
      <c r="K12" s="47"/>
      <c r="L12" s="41" t="s">
        <v>43</v>
      </c>
      <c r="M12" s="41"/>
      <c r="N12" s="48"/>
      <c r="O12" s="48"/>
      <c r="P12" s="48"/>
      <c r="Q12" s="49"/>
    </row>
    <row r="13" spans="2:17" ht="15" customHeight="1" x14ac:dyDescent="0.2">
      <c r="B13" s="58" t="s">
        <v>3145</v>
      </c>
      <c r="C13" s="59" t="s">
        <v>3175</v>
      </c>
      <c r="D13" s="60" t="s">
        <v>3176</v>
      </c>
      <c r="E13" s="13">
        <v>44173</v>
      </c>
      <c r="F13" s="14">
        <f t="shared" si="0"/>
        <v>44203</v>
      </c>
      <c r="G13" s="12">
        <v>1</v>
      </c>
      <c r="H13" s="12">
        <v>30</v>
      </c>
      <c r="I13" s="61">
        <f t="shared" si="4"/>
        <v>1733.1</v>
      </c>
      <c r="J13" s="61">
        <v>1733.1</v>
      </c>
      <c r="K13" s="62" t="s">
        <v>3177</v>
      </c>
      <c r="L13" s="59" t="s">
        <v>3178</v>
      </c>
      <c r="M13" s="59"/>
      <c r="N13" s="63"/>
      <c r="O13" s="63"/>
      <c r="P13" s="305"/>
      <c r="Q13" s="64"/>
    </row>
    <row r="14" spans="2:17" ht="15" customHeight="1" x14ac:dyDescent="0.2">
      <c r="B14" s="58" t="s">
        <v>3145</v>
      </c>
      <c r="C14" s="59" t="s">
        <v>3179</v>
      </c>
      <c r="D14" s="60" t="s">
        <v>3180</v>
      </c>
      <c r="E14" s="13">
        <v>44173</v>
      </c>
      <c r="F14" s="14">
        <f t="shared" si="0"/>
        <v>44203</v>
      </c>
      <c r="G14" s="12">
        <v>1</v>
      </c>
      <c r="H14" s="12">
        <v>30</v>
      </c>
      <c r="I14" s="61">
        <f t="shared" si="4"/>
        <v>1440.82</v>
      </c>
      <c r="J14" s="61">
        <v>1440.82</v>
      </c>
      <c r="K14" s="62" t="s">
        <v>3177</v>
      </c>
      <c r="L14" s="59" t="s">
        <v>3181</v>
      </c>
      <c r="M14" s="59"/>
      <c r="N14" s="63"/>
      <c r="O14" s="63"/>
      <c r="P14" s="305"/>
      <c r="Q14" s="64"/>
    </row>
    <row r="15" spans="2:17" ht="15" customHeight="1" x14ac:dyDescent="0.2">
      <c r="B15" s="58" t="s">
        <v>3145</v>
      </c>
      <c r="C15" s="59" t="s">
        <v>3182</v>
      </c>
      <c r="D15" s="60" t="s">
        <v>3183</v>
      </c>
      <c r="E15" s="13">
        <v>44173</v>
      </c>
      <c r="F15" s="14">
        <f t="shared" si="0"/>
        <v>44203</v>
      </c>
      <c r="G15" s="12">
        <v>1</v>
      </c>
      <c r="H15" s="12">
        <v>30</v>
      </c>
      <c r="I15" s="61">
        <f t="shared" si="4"/>
        <v>1440.82</v>
      </c>
      <c r="J15" s="61">
        <v>1440.82</v>
      </c>
      <c r="K15" s="62" t="s">
        <v>3177</v>
      </c>
      <c r="L15" s="59" t="s">
        <v>3184</v>
      </c>
      <c r="M15" s="59"/>
      <c r="N15" s="63"/>
      <c r="O15" s="63"/>
      <c r="P15" s="305"/>
      <c r="Q15" s="64"/>
    </row>
    <row r="16" spans="2:17" ht="15" customHeight="1" x14ac:dyDescent="0.2">
      <c r="B16" s="58" t="s">
        <v>3145</v>
      </c>
      <c r="C16" s="59" t="s">
        <v>3185</v>
      </c>
      <c r="D16" s="60" t="s">
        <v>3186</v>
      </c>
      <c r="E16" s="13">
        <v>44173</v>
      </c>
      <c r="F16" s="14">
        <f t="shared" si="0"/>
        <v>44203</v>
      </c>
      <c r="G16" s="12">
        <v>1</v>
      </c>
      <c r="H16" s="12">
        <v>30</v>
      </c>
      <c r="I16" s="61">
        <f t="shared" si="4"/>
        <v>1440.82</v>
      </c>
      <c r="J16" s="61">
        <v>1440.82</v>
      </c>
      <c r="K16" s="62" t="s">
        <v>3177</v>
      </c>
      <c r="L16" s="59" t="s">
        <v>3187</v>
      </c>
      <c r="M16" s="59"/>
      <c r="N16" s="63"/>
      <c r="O16" s="63"/>
      <c r="P16" s="305"/>
      <c r="Q16" s="64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4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4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4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4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4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4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4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4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4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4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4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4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4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4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4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39577.459999999992</v>
      </c>
    </row>
    <row r="34" spans="10:11" x14ac:dyDescent="0.2">
      <c r="J34" s="39" t="s">
        <v>3139</v>
      </c>
      <c r="K34" s="57" t="s">
        <v>3188</v>
      </c>
    </row>
    <row r="35" spans="10:11" x14ac:dyDescent="0.2">
      <c r="J35" s="39" t="s">
        <v>3141</v>
      </c>
      <c r="K35" s="57" t="s">
        <v>3189</v>
      </c>
    </row>
  </sheetData>
  <phoneticPr fontId="0" type="noConversion"/>
  <dataValidations count="1">
    <dataValidation type="list" allowBlank="1" showInputMessage="1" showErrorMessage="1" sqref="H3:H30" xr:uid="{7B373026-6D1C-4B45-BE56-42F886FA6BDB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F93D7-B801-41D6-8E16-B6E518EEF30F}">
  <sheetPr>
    <tabColor rgb="FF4472C4"/>
  </sheetPr>
  <dimension ref="B2:J87"/>
  <sheetViews>
    <sheetView workbookViewId="0">
      <selection activeCell="B16" sqref="B16"/>
    </sheetView>
  </sheetViews>
  <sheetFormatPr defaultRowHeight="12.75" x14ac:dyDescent="0.2"/>
  <cols>
    <col min="1" max="1" width="3.28515625" customWidth="1"/>
    <col min="2" max="2" width="12" customWidth="1"/>
    <col min="3" max="3" width="10.140625" customWidth="1"/>
    <col min="4" max="4" width="6.7109375" customWidth="1"/>
    <col min="5" max="5" width="35.5703125" customWidth="1"/>
    <col min="6" max="6" width="1.140625" customWidth="1"/>
    <col min="7" max="7" width="25.85546875" customWidth="1"/>
    <col min="8" max="8" width="21.7109375" customWidth="1"/>
    <col min="10" max="10" width="18.140625" customWidth="1"/>
  </cols>
  <sheetData>
    <row r="2" spans="2:10" x14ac:dyDescent="0.2">
      <c r="B2" s="696" t="s">
        <v>3190</v>
      </c>
      <c r="C2" s="695" t="s">
        <v>3191</v>
      </c>
      <c r="D2" s="694" t="s">
        <v>3192</v>
      </c>
      <c r="E2" s="694" t="s">
        <v>3108</v>
      </c>
      <c r="F2" s="494"/>
      <c r="G2" s="699" t="s">
        <v>3193</v>
      </c>
      <c r="H2" s="697" t="s">
        <v>3194</v>
      </c>
      <c r="I2" s="690" t="s">
        <v>3195</v>
      </c>
      <c r="J2" s="691"/>
    </row>
    <row r="3" spans="2:10" ht="16.5" customHeight="1" x14ac:dyDescent="0.2">
      <c r="B3" s="696"/>
      <c r="C3" s="695"/>
      <c r="D3" s="694"/>
      <c r="E3" s="694"/>
      <c r="F3" s="494"/>
      <c r="G3" s="700"/>
      <c r="H3" s="698"/>
      <c r="I3" s="692"/>
      <c r="J3" s="693"/>
    </row>
    <row r="4" spans="2:10" x14ac:dyDescent="0.2">
      <c r="B4" s="598">
        <v>44348</v>
      </c>
      <c r="C4" s="598">
        <v>44356</v>
      </c>
      <c r="D4" s="599" t="s">
        <v>3196</v>
      </c>
      <c r="E4" s="599"/>
      <c r="F4" s="492"/>
      <c r="G4" s="470" t="s">
        <v>3107</v>
      </c>
      <c r="H4" s="464" t="s">
        <v>3197</v>
      </c>
      <c r="I4" s="357" t="s">
        <v>3198</v>
      </c>
      <c r="J4" s="487" t="s">
        <v>3199</v>
      </c>
    </row>
    <row r="5" spans="2:10" x14ac:dyDescent="0.2">
      <c r="B5" s="598">
        <v>44363</v>
      </c>
      <c r="C5" s="598">
        <v>44367</v>
      </c>
      <c r="D5" s="599" t="s">
        <v>3200</v>
      </c>
      <c r="E5" s="599" t="s">
        <v>3201</v>
      </c>
      <c r="F5" s="492"/>
      <c r="G5" s="471" t="s">
        <v>3202</v>
      </c>
      <c r="H5" s="465" t="s">
        <v>3203</v>
      </c>
      <c r="I5" s="357" t="s">
        <v>3204</v>
      </c>
      <c r="J5" s="487" t="s">
        <v>3205</v>
      </c>
    </row>
    <row r="6" spans="2:10" x14ac:dyDescent="0.2">
      <c r="B6" s="598">
        <v>44397</v>
      </c>
      <c r="C6" s="598">
        <v>44399</v>
      </c>
      <c r="D6" s="599" t="s">
        <v>3196</v>
      </c>
      <c r="E6" s="599"/>
      <c r="F6" s="492"/>
      <c r="G6" s="472" t="s">
        <v>3206</v>
      </c>
      <c r="H6" s="466" t="s">
        <v>3207</v>
      </c>
      <c r="I6" s="357" t="s">
        <v>3208</v>
      </c>
      <c r="J6" s="487" t="s">
        <v>3209</v>
      </c>
    </row>
    <row r="7" spans="2:10" x14ac:dyDescent="0.2">
      <c r="B7" s="598">
        <v>44417</v>
      </c>
      <c r="C7" s="598">
        <v>44417</v>
      </c>
      <c r="D7" s="599" t="s">
        <v>3196</v>
      </c>
      <c r="E7" s="599"/>
      <c r="F7" s="492"/>
      <c r="G7" s="473"/>
      <c r="H7" s="467" t="s">
        <v>3210</v>
      </c>
      <c r="I7" s="357" t="s">
        <v>3211</v>
      </c>
      <c r="J7" s="487" t="s">
        <v>3212</v>
      </c>
    </row>
    <row r="8" spans="2:10" x14ac:dyDescent="0.2">
      <c r="B8" s="598">
        <v>44455</v>
      </c>
      <c r="C8" s="598">
        <v>44455</v>
      </c>
      <c r="D8" s="599" t="s">
        <v>3196</v>
      </c>
      <c r="E8" s="599"/>
      <c r="F8" s="492"/>
      <c r="G8" s="473"/>
      <c r="H8" s="468" t="s">
        <v>3213</v>
      </c>
      <c r="I8" s="357" t="s">
        <v>3214</v>
      </c>
      <c r="J8" s="487" t="s">
        <v>3215</v>
      </c>
    </row>
    <row r="9" spans="2:10" x14ac:dyDescent="0.2">
      <c r="B9" s="598">
        <v>44474</v>
      </c>
      <c r="C9" s="598">
        <v>44475</v>
      </c>
      <c r="D9" s="599" t="s">
        <v>3196</v>
      </c>
      <c r="E9" s="600" t="s">
        <v>3216</v>
      </c>
      <c r="F9" s="493"/>
      <c r="G9" s="474"/>
      <c r="H9" s="475" t="s">
        <v>3217</v>
      </c>
      <c r="I9" s="357" t="s">
        <v>3218</v>
      </c>
      <c r="J9" s="487" t="s">
        <v>3219</v>
      </c>
    </row>
    <row r="10" spans="2:10" x14ac:dyDescent="0.2">
      <c r="B10" s="598">
        <v>44483</v>
      </c>
      <c r="C10" s="598">
        <v>44494</v>
      </c>
      <c r="D10" s="599" t="s">
        <v>3196</v>
      </c>
      <c r="E10" s="599" t="s">
        <v>3220</v>
      </c>
      <c r="F10" s="492"/>
      <c r="G10" s="474"/>
      <c r="I10" s="357" t="s">
        <v>3221</v>
      </c>
      <c r="J10" s="487" t="s">
        <v>3222</v>
      </c>
    </row>
    <row r="11" spans="2:10" x14ac:dyDescent="0.2">
      <c r="B11" s="598">
        <v>44504</v>
      </c>
      <c r="C11" s="598">
        <v>44511</v>
      </c>
      <c r="D11" s="599" t="s">
        <v>3196</v>
      </c>
      <c r="E11" s="599"/>
      <c r="F11" s="492"/>
      <c r="G11" s="474"/>
      <c r="I11" s="357" t="s">
        <v>3223</v>
      </c>
      <c r="J11" s="487" t="s">
        <v>3224</v>
      </c>
    </row>
    <row r="12" spans="2:10" x14ac:dyDescent="0.2">
      <c r="B12" s="598">
        <v>44539</v>
      </c>
      <c r="C12" s="598">
        <v>44550</v>
      </c>
      <c r="D12" s="599" t="s">
        <v>3196</v>
      </c>
      <c r="E12" s="599"/>
      <c r="F12" s="492"/>
      <c r="G12" s="474"/>
      <c r="I12" s="357" t="s">
        <v>3225</v>
      </c>
      <c r="J12" s="487" t="s">
        <v>3226</v>
      </c>
    </row>
    <row r="13" spans="2:10" x14ac:dyDescent="0.2">
      <c r="B13" s="598">
        <v>44573</v>
      </c>
      <c r="C13" s="598">
        <v>44574</v>
      </c>
      <c r="D13" s="599" t="s">
        <v>3196</v>
      </c>
      <c r="E13" s="599" t="s">
        <v>3227</v>
      </c>
      <c r="F13" s="492"/>
      <c r="G13" s="474"/>
      <c r="I13" s="357" t="s">
        <v>3228</v>
      </c>
      <c r="J13" s="487" t="s">
        <v>3229</v>
      </c>
    </row>
    <row r="14" spans="2:10" x14ac:dyDescent="0.2">
      <c r="B14" s="598">
        <v>44608</v>
      </c>
      <c r="C14" s="598">
        <v>44610</v>
      </c>
      <c r="D14" s="599" t="s">
        <v>3196</v>
      </c>
      <c r="E14" s="599"/>
      <c r="F14" s="492"/>
      <c r="G14" s="474"/>
      <c r="I14" s="357" t="s">
        <v>3230</v>
      </c>
      <c r="J14" s="487" t="s">
        <v>3231</v>
      </c>
    </row>
    <row r="15" spans="2:10" x14ac:dyDescent="0.2">
      <c r="B15" s="598">
        <v>44653</v>
      </c>
      <c r="C15" s="598">
        <v>44666</v>
      </c>
      <c r="D15" s="599" t="s">
        <v>3196</v>
      </c>
      <c r="E15" s="599"/>
      <c r="F15" s="492"/>
      <c r="G15" s="474"/>
      <c r="I15" s="357" t="s">
        <v>3232</v>
      </c>
      <c r="J15" s="487" t="s">
        <v>3233</v>
      </c>
    </row>
    <row r="16" spans="2:10" x14ac:dyDescent="0.2">
      <c r="B16" s="598">
        <v>44720</v>
      </c>
      <c r="C16" s="598">
        <v>44720</v>
      </c>
      <c r="D16" s="599" t="s">
        <v>3196</v>
      </c>
      <c r="E16" s="599"/>
      <c r="F16" s="492"/>
      <c r="G16" s="474"/>
      <c r="I16" s="488" t="s">
        <v>3234</v>
      </c>
      <c r="J16" s="489" t="s">
        <v>3235</v>
      </c>
    </row>
    <row r="17" spans="2:10" x14ac:dyDescent="0.2">
      <c r="B17" s="357"/>
      <c r="C17" s="357"/>
      <c r="D17" s="357"/>
      <c r="E17" s="357"/>
      <c r="F17" s="492"/>
      <c r="G17" s="474"/>
      <c r="I17" s="488" t="s">
        <v>3236</v>
      </c>
      <c r="J17" s="489" t="s">
        <v>3237</v>
      </c>
    </row>
    <row r="18" spans="2:10" x14ac:dyDescent="0.2">
      <c r="B18" s="357"/>
      <c r="C18" s="357"/>
      <c r="D18" s="357"/>
      <c r="E18" s="357"/>
      <c r="F18" s="492"/>
      <c r="G18" s="476"/>
      <c r="H18" s="477"/>
      <c r="I18" s="490" t="s">
        <v>3238</v>
      </c>
      <c r="J18" s="491" t="s">
        <v>3239</v>
      </c>
    </row>
    <row r="19" spans="2:10" x14ac:dyDescent="0.2">
      <c r="B19" s="357"/>
      <c r="C19" s="357"/>
      <c r="D19" s="357"/>
      <c r="E19" s="357"/>
      <c r="F19" s="492"/>
    </row>
    <row r="20" spans="2:10" x14ac:dyDescent="0.2">
      <c r="B20" s="357"/>
      <c r="C20" s="357"/>
      <c r="D20" s="357"/>
      <c r="E20" s="357"/>
      <c r="F20" s="492"/>
    </row>
    <row r="21" spans="2:10" x14ac:dyDescent="0.2">
      <c r="B21" s="357"/>
      <c r="C21" s="357"/>
      <c r="D21" s="357"/>
      <c r="E21" s="357"/>
      <c r="F21" s="492"/>
    </row>
    <row r="22" spans="2:10" x14ac:dyDescent="0.2">
      <c r="B22" s="357"/>
      <c r="C22" s="357"/>
      <c r="D22" s="357"/>
      <c r="E22" s="357"/>
      <c r="F22" s="492"/>
    </row>
    <row r="23" spans="2:10" x14ac:dyDescent="0.2">
      <c r="B23" s="357"/>
      <c r="C23" s="357"/>
      <c r="D23" s="357"/>
      <c r="E23" s="357"/>
      <c r="F23" s="492"/>
    </row>
    <row r="24" spans="2:10" x14ac:dyDescent="0.2">
      <c r="B24" s="357"/>
      <c r="C24" s="357"/>
      <c r="D24" s="357"/>
      <c r="E24" s="357"/>
      <c r="F24" s="492"/>
    </row>
    <row r="25" spans="2:10" x14ac:dyDescent="0.2">
      <c r="B25" s="357"/>
      <c r="C25" s="357"/>
      <c r="D25" s="357"/>
      <c r="E25" s="357"/>
      <c r="F25" s="492"/>
    </row>
    <row r="26" spans="2:10" x14ac:dyDescent="0.2">
      <c r="B26" s="357"/>
      <c r="C26" s="357"/>
      <c r="D26" s="357"/>
      <c r="E26" s="357"/>
      <c r="F26" s="492"/>
    </row>
    <row r="27" spans="2:10" x14ac:dyDescent="0.2">
      <c r="B27" s="357"/>
      <c r="C27" s="357"/>
      <c r="D27" s="357"/>
      <c r="E27" s="357"/>
      <c r="F27" s="492"/>
    </row>
    <row r="28" spans="2:10" x14ac:dyDescent="0.2">
      <c r="B28" s="357"/>
      <c r="C28" s="357"/>
      <c r="D28" s="357"/>
      <c r="E28" s="357"/>
      <c r="F28" s="492"/>
    </row>
    <row r="29" spans="2:10" x14ac:dyDescent="0.2">
      <c r="B29" s="357"/>
      <c r="C29" s="357"/>
      <c r="D29" s="357"/>
      <c r="E29" s="357"/>
      <c r="F29" s="492"/>
    </row>
    <row r="30" spans="2:10" x14ac:dyDescent="0.2">
      <c r="B30" s="357"/>
      <c r="C30" s="357"/>
      <c r="D30" s="357"/>
      <c r="E30" s="357"/>
      <c r="F30" s="492"/>
    </row>
    <row r="31" spans="2:10" x14ac:dyDescent="0.2">
      <c r="B31" s="357"/>
      <c r="C31" s="357"/>
      <c r="D31" s="357"/>
      <c r="E31" s="357"/>
      <c r="F31" s="492"/>
    </row>
    <row r="32" spans="2:10" x14ac:dyDescent="0.2">
      <c r="B32" s="357"/>
      <c r="C32" s="357"/>
      <c r="D32" s="357"/>
      <c r="E32" s="357"/>
      <c r="F32" s="492"/>
    </row>
    <row r="33" spans="2:6" x14ac:dyDescent="0.2">
      <c r="B33" s="357"/>
      <c r="C33" s="357"/>
      <c r="D33" s="357"/>
      <c r="E33" s="357"/>
      <c r="F33" s="492"/>
    </row>
    <row r="34" spans="2:6" x14ac:dyDescent="0.2">
      <c r="B34" s="357"/>
      <c r="C34" s="357"/>
      <c r="D34" s="357"/>
      <c r="E34" s="357"/>
      <c r="F34" s="492"/>
    </row>
    <row r="35" spans="2:6" x14ac:dyDescent="0.2">
      <c r="B35" s="357"/>
      <c r="C35" s="357"/>
      <c r="D35" s="357"/>
      <c r="E35" s="357"/>
      <c r="F35" s="492"/>
    </row>
    <row r="36" spans="2:6" x14ac:dyDescent="0.2">
      <c r="B36" s="357"/>
      <c r="C36" s="357"/>
      <c r="D36" s="357"/>
      <c r="E36" s="357"/>
      <c r="F36" s="492"/>
    </row>
    <row r="37" spans="2:6" x14ac:dyDescent="0.2">
      <c r="B37" s="357"/>
      <c r="C37" s="357"/>
      <c r="D37" s="357"/>
      <c r="E37" s="357"/>
      <c r="F37" s="492"/>
    </row>
    <row r="38" spans="2:6" x14ac:dyDescent="0.2">
      <c r="B38" s="357"/>
      <c r="C38" s="357"/>
      <c r="D38" s="357"/>
      <c r="E38" s="357"/>
      <c r="F38" s="492"/>
    </row>
    <row r="39" spans="2:6" x14ac:dyDescent="0.2">
      <c r="B39" s="357"/>
      <c r="C39" s="357"/>
      <c r="D39" s="357"/>
      <c r="E39" s="357"/>
      <c r="F39" s="492"/>
    </row>
    <row r="40" spans="2:6" x14ac:dyDescent="0.2">
      <c r="B40" s="357"/>
      <c r="C40" s="357"/>
      <c r="D40" s="357"/>
      <c r="E40" s="357"/>
      <c r="F40" s="492"/>
    </row>
    <row r="41" spans="2:6" x14ac:dyDescent="0.2">
      <c r="B41" s="357"/>
      <c r="C41" s="357"/>
      <c r="D41" s="357"/>
      <c r="E41" s="357"/>
      <c r="F41" s="492"/>
    </row>
    <row r="42" spans="2:6" x14ac:dyDescent="0.2">
      <c r="B42" s="357"/>
      <c r="C42" s="357"/>
      <c r="D42" s="357"/>
      <c r="E42" s="357"/>
      <c r="F42" s="492"/>
    </row>
    <row r="43" spans="2:6" x14ac:dyDescent="0.2">
      <c r="B43" s="357"/>
      <c r="C43" s="357"/>
      <c r="D43" s="357"/>
      <c r="E43" s="357"/>
      <c r="F43" s="492"/>
    </row>
    <row r="44" spans="2:6" x14ac:dyDescent="0.2">
      <c r="B44" s="357"/>
      <c r="C44" s="357"/>
      <c r="D44" s="357"/>
      <c r="E44" s="357"/>
      <c r="F44" s="492"/>
    </row>
    <row r="45" spans="2:6" x14ac:dyDescent="0.2">
      <c r="B45" s="357"/>
      <c r="C45" s="357"/>
      <c r="D45" s="357"/>
      <c r="E45" s="357"/>
      <c r="F45" s="492"/>
    </row>
    <row r="46" spans="2:6" x14ac:dyDescent="0.2">
      <c r="B46" s="357"/>
      <c r="C46" s="357"/>
      <c r="D46" s="357"/>
      <c r="E46" s="357"/>
      <c r="F46" s="492"/>
    </row>
    <row r="47" spans="2:6" x14ac:dyDescent="0.2">
      <c r="B47" s="357"/>
      <c r="C47" s="357"/>
      <c r="D47" s="357"/>
      <c r="E47" s="357"/>
      <c r="F47" s="492"/>
    </row>
    <row r="48" spans="2:6" x14ac:dyDescent="0.2">
      <c r="B48" s="357"/>
      <c r="C48" s="357"/>
      <c r="D48" s="357"/>
      <c r="E48" s="357"/>
      <c r="F48" s="492"/>
    </row>
    <row r="49" spans="2:6" x14ac:dyDescent="0.2">
      <c r="B49" s="357"/>
      <c r="C49" s="357"/>
      <c r="D49" s="357"/>
      <c r="E49" s="357"/>
      <c r="F49" s="492"/>
    </row>
    <row r="50" spans="2:6" x14ac:dyDescent="0.2">
      <c r="B50" s="357"/>
      <c r="C50" s="357"/>
      <c r="D50" s="357"/>
      <c r="E50" s="357"/>
      <c r="F50" s="492"/>
    </row>
    <row r="51" spans="2:6" x14ac:dyDescent="0.2">
      <c r="B51" s="357"/>
      <c r="C51" s="357"/>
      <c r="D51" s="357"/>
      <c r="E51" s="357"/>
      <c r="F51" s="492"/>
    </row>
    <row r="52" spans="2:6" x14ac:dyDescent="0.2">
      <c r="B52" s="357"/>
      <c r="C52" s="357"/>
      <c r="D52" s="357"/>
      <c r="E52" s="357"/>
      <c r="F52" s="492"/>
    </row>
    <row r="53" spans="2:6" x14ac:dyDescent="0.2">
      <c r="B53" s="357"/>
      <c r="C53" s="357"/>
      <c r="D53" s="357"/>
      <c r="E53" s="357"/>
      <c r="F53" s="492"/>
    </row>
    <row r="54" spans="2:6" x14ac:dyDescent="0.2">
      <c r="B54" s="357"/>
      <c r="C54" s="357"/>
      <c r="D54" s="357"/>
      <c r="E54" s="357"/>
      <c r="F54" s="492"/>
    </row>
    <row r="55" spans="2:6" x14ac:dyDescent="0.2">
      <c r="B55" s="357"/>
      <c r="C55" s="357"/>
      <c r="D55" s="357"/>
      <c r="E55" s="357"/>
      <c r="F55" s="492"/>
    </row>
    <row r="56" spans="2:6" x14ac:dyDescent="0.2">
      <c r="B56" s="357"/>
      <c r="C56" s="357"/>
      <c r="D56" s="357"/>
      <c r="E56" s="357"/>
      <c r="F56" s="492"/>
    </row>
    <row r="57" spans="2:6" x14ac:dyDescent="0.2">
      <c r="B57" s="357"/>
      <c r="C57" s="357"/>
      <c r="D57" s="357"/>
      <c r="E57" s="357"/>
      <c r="F57" s="492"/>
    </row>
    <row r="58" spans="2:6" x14ac:dyDescent="0.2">
      <c r="B58" s="357"/>
      <c r="C58" s="357"/>
      <c r="D58" s="357"/>
      <c r="E58" s="357"/>
      <c r="F58" s="492"/>
    </row>
    <row r="59" spans="2:6" x14ac:dyDescent="0.2">
      <c r="B59" s="357"/>
      <c r="C59" s="357"/>
      <c r="D59" s="357"/>
      <c r="E59" s="357"/>
      <c r="F59" s="492"/>
    </row>
    <row r="60" spans="2:6" x14ac:dyDescent="0.2">
      <c r="B60" s="357"/>
      <c r="C60" s="357"/>
      <c r="D60" s="357"/>
      <c r="E60" s="357"/>
      <c r="F60" s="492"/>
    </row>
    <row r="61" spans="2:6" x14ac:dyDescent="0.2">
      <c r="B61" s="357"/>
      <c r="C61" s="357"/>
      <c r="D61" s="357"/>
      <c r="E61" s="357"/>
      <c r="F61" s="492"/>
    </row>
    <row r="62" spans="2:6" x14ac:dyDescent="0.2">
      <c r="B62" s="357"/>
      <c r="C62" s="357"/>
      <c r="D62" s="357"/>
      <c r="E62" s="357"/>
      <c r="F62" s="492"/>
    </row>
    <row r="63" spans="2:6" x14ac:dyDescent="0.2">
      <c r="B63" s="357"/>
      <c r="C63" s="357"/>
      <c r="D63" s="357"/>
      <c r="E63" s="357"/>
      <c r="F63" s="492"/>
    </row>
    <row r="64" spans="2:6" x14ac:dyDescent="0.2">
      <c r="B64" s="357"/>
      <c r="C64" s="357"/>
      <c r="D64" s="357"/>
      <c r="E64" s="357"/>
      <c r="F64" s="492"/>
    </row>
    <row r="65" spans="2:6" x14ac:dyDescent="0.2">
      <c r="B65" s="357"/>
      <c r="C65" s="357"/>
      <c r="D65" s="357"/>
      <c r="E65" s="357"/>
      <c r="F65" s="492"/>
    </row>
    <row r="66" spans="2:6" x14ac:dyDescent="0.2">
      <c r="B66" s="357"/>
      <c r="C66" s="357"/>
      <c r="D66" s="357"/>
      <c r="E66" s="357"/>
      <c r="F66" s="492"/>
    </row>
    <row r="67" spans="2:6" x14ac:dyDescent="0.2">
      <c r="B67" s="357"/>
      <c r="C67" s="357"/>
      <c r="D67" s="357"/>
      <c r="E67" s="357"/>
      <c r="F67" s="492"/>
    </row>
    <row r="68" spans="2:6" x14ac:dyDescent="0.2">
      <c r="B68" s="357"/>
      <c r="C68" s="357"/>
      <c r="D68" s="357"/>
      <c r="E68" s="357"/>
      <c r="F68" s="492"/>
    </row>
    <row r="69" spans="2:6" x14ac:dyDescent="0.2">
      <c r="B69" s="357"/>
      <c r="C69" s="357"/>
      <c r="D69" s="357"/>
      <c r="E69" s="357"/>
      <c r="F69" s="492"/>
    </row>
    <row r="70" spans="2:6" x14ac:dyDescent="0.2">
      <c r="B70" s="357"/>
      <c r="C70" s="357"/>
      <c r="D70" s="357"/>
      <c r="E70" s="357"/>
      <c r="F70" s="492"/>
    </row>
    <row r="71" spans="2:6" x14ac:dyDescent="0.2">
      <c r="B71" s="357"/>
      <c r="C71" s="357"/>
      <c r="D71" s="357"/>
      <c r="E71" s="357"/>
      <c r="F71" s="492"/>
    </row>
    <row r="72" spans="2:6" x14ac:dyDescent="0.2">
      <c r="B72" s="357"/>
      <c r="C72" s="357"/>
      <c r="D72" s="357"/>
      <c r="E72" s="357"/>
      <c r="F72" s="492"/>
    </row>
    <row r="73" spans="2:6" x14ac:dyDescent="0.2">
      <c r="B73" s="357"/>
      <c r="C73" s="357"/>
      <c r="D73" s="357"/>
      <c r="E73" s="357"/>
      <c r="F73" s="492"/>
    </row>
    <row r="74" spans="2:6" x14ac:dyDescent="0.2">
      <c r="B74" s="357"/>
      <c r="C74" s="357"/>
      <c r="D74" s="357"/>
      <c r="E74" s="357"/>
      <c r="F74" s="492"/>
    </row>
    <row r="75" spans="2:6" x14ac:dyDescent="0.2">
      <c r="B75" s="357"/>
      <c r="C75" s="357"/>
      <c r="D75" s="357"/>
      <c r="E75" s="357"/>
      <c r="F75" s="492"/>
    </row>
    <row r="76" spans="2:6" x14ac:dyDescent="0.2">
      <c r="B76" s="357"/>
      <c r="C76" s="357"/>
      <c r="D76" s="357"/>
      <c r="E76" s="357"/>
      <c r="F76" s="492"/>
    </row>
    <row r="77" spans="2:6" x14ac:dyDescent="0.2">
      <c r="B77" s="357"/>
      <c r="C77" s="357"/>
      <c r="D77" s="357"/>
      <c r="E77" s="357"/>
      <c r="F77" s="492"/>
    </row>
    <row r="78" spans="2:6" x14ac:dyDescent="0.2">
      <c r="B78" s="357"/>
      <c r="C78" s="357"/>
      <c r="D78" s="357"/>
      <c r="E78" s="357"/>
      <c r="F78" s="492"/>
    </row>
    <row r="79" spans="2:6" x14ac:dyDescent="0.2">
      <c r="B79" s="357"/>
      <c r="C79" s="357"/>
      <c r="D79" s="357"/>
      <c r="E79" s="357"/>
      <c r="F79" s="492"/>
    </row>
    <row r="80" spans="2:6" x14ac:dyDescent="0.2">
      <c r="B80" s="357"/>
      <c r="C80" s="357"/>
      <c r="D80" s="357"/>
      <c r="E80" s="357"/>
      <c r="F80" s="492"/>
    </row>
    <row r="81" spans="2:6" x14ac:dyDescent="0.2">
      <c r="B81" s="357"/>
      <c r="C81" s="357"/>
      <c r="D81" s="357"/>
      <c r="E81" s="357"/>
      <c r="F81" s="492"/>
    </row>
    <row r="82" spans="2:6" x14ac:dyDescent="0.2">
      <c r="B82" s="357"/>
      <c r="C82" s="357"/>
      <c r="D82" s="357"/>
      <c r="E82" s="357"/>
      <c r="F82" s="492"/>
    </row>
    <row r="83" spans="2:6" x14ac:dyDescent="0.2">
      <c r="B83" s="357"/>
      <c r="C83" s="357"/>
      <c r="D83" s="357"/>
      <c r="E83" s="357"/>
      <c r="F83" s="492"/>
    </row>
    <row r="84" spans="2:6" x14ac:dyDescent="0.2">
      <c r="B84" s="357"/>
      <c r="C84" s="357"/>
      <c r="D84" s="357"/>
      <c r="E84" s="357"/>
      <c r="F84" s="492"/>
    </row>
    <row r="85" spans="2:6" x14ac:dyDescent="0.2">
      <c r="B85" s="357"/>
      <c r="C85" s="357"/>
      <c r="D85" s="357"/>
      <c r="E85" s="357"/>
      <c r="F85" s="492"/>
    </row>
    <row r="86" spans="2:6" x14ac:dyDescent="0.2">
      <c r="B86" s="357"/>
      <c r="C86" s="357"/>
      <c r="D86" s="357"/>
      <c r="E86" s="357"/>
      <c r="F86" s="492"/>
    </row>
    <row r="87" spans="2:6" x14ac:dyDescent="0.2">
      <c r="B87" s="357"/>
      <c r="C87" s="357"/>
      <c r="D87" s="357"/>
      <c r="E87" s="357"/>
      <c r="F87" s="492"/>
    </row>
  </sheetData>
  <mergeCells count="7">
    <mergeCell ref="I2:J3"/>
    <mergeCell ref="D2:D3"/>
    <mergeCell ref="C2:C3"/>
    <mergeCell ref="B2:B3"/>
    <mergeCell ref="H2:H3"/>
    <mergeCell ref="G2:G3"/>
    <mergeCell ref="E2:E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D444B-0279-426C-9F52-EB02E49BD6B6}">
  <sheetPr>
    <tabColor rgb="FF70AD47"/>
    <pageSetUpPr fitToPage="1"/>
  </sheetPr>
  <dimension ref="B2:O34"/>
  <sheetViews>
    <sheetView topLeftCell="A4" workbookViewId="0">
      <selection activeCell="B3" sqref="B3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55.28515625" style="57" bestFit="1" customWidth="1"/>
    <col min="12" max="12" width="8" style="33" bestFit="1" customWidth="1"/>
    <col min="13" max="13" width="15.7109375" style="33" customWidth="1"/>
    <col min="14" max="14" width="5.42578125" style="38" customWidth="1"/>
    <col min="15" max="15" width="30.5703125" style="33" bestFit="1" customWidth="1"/>
    <col min="16" max="16" width="2.7109375" style="50" customWidth="1"/>
    <col min="17" max="16384" width="9.140625" style="50"/>
  </cols>
  <sheetData>
    <row r="2" spans="2:15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3107</v>
      </c>
      <c r="O2" s="8" t="s">
        <v>15</v>
      </c>
    </row>
    <row r="3" spans="2:15" ht="15" customHeight="1" x14ac:dyDescent="0.2">
      <c r="B3" s="603" t="s">
        <v>1805</v>
      </c>
      <c r="C3" s="604" t="s">
        <v>3240</v>
      </c>
      <c r="D3" s="605" t="s">
        <v>3241</v>
      </c>
      <c r="E3" s="606">
        <v>44531</v>
      </c>
      <c r="F3" s="607">
        <f t="shared" ref="F3:F30" si="0">IF(E3&lt;&gt;"",E3+(G3*H3),"")</f>
        <v>44587</v>
      </c>
      <c r="G3" s="608">
        <v>2</v>
      </c>
      <c r="H3" s="608">
        <v>28</v>
      </c>
      <c r="I3" s="609">
        <f t="shared" ref="I3:I30" si="1">IF(G3&lt;&gt;"",(J3/G3),"")</f>
        <v>884.005</v>
      </c>
      <c r="J3" s="609">
        <v>1768.01</v>
      </c>
      <c r="K3" s="610"/>
      <c r="L3" s="41" t="s">
        <v>3242</v>
      </c>
      <c r="M3" s="41" t="s">
        <v>3243</v>
      </c>
      <c r="N3" s="48"/>
      <c r="O3" s="509" t="s">
        <v>3244</v>
      </c>
    </row>
    <row r="4" spans="2:15" ht="15" customHeight="1" x14ac:dyDescent="0.2">
      <c r="B4" s="40" t="s">
        <v>3245</v>
      </c>
      <c r="C4" s="41"/>
      <c r="D4" s="42" t="s">
        <v>3246</v>
      </c>
      <c r="E4" s="43">
        <v>44531</v>
      </c>
      <c r="F4" s="44">
        <f t="shared" si="0"/>
        <v>44561</v>
      </c>
      <c r="G4" s="45">
        <v>1</v>
      </c>
      <c r="H4" s="45">
        <v>30</v>
      </c>
      <c r="I4" s="562">
        <f t="shared" si="1"/>
        <v>718.25</v>
      </c>
      <c r="J4" s="562">
        <v>718.25</v>
      </c>
      <c r="K4" s="47" t="s">
        <v>3247</v>
      </c>
      <c r="L4" s="41" t="s">
        <v>3242</v>
      </c>
      <c r="M4" s="41" t="s">
        <v>3243</v>
      </c>
      <c r="N4" s="48"/>
      <c r="O4" s="509" t="s">
        <v>3244</v>
      </c>
    </row>
    <row r="5" spans="2:15" ht="15" customHeight="1" x14ac:dyDescent="0.2">
      <c r="B5" s="40" t="s">
        <v>3248</v>
      </c>
      <c r="C5" s="41"/>
      <c r="D5" s="42" t="s">
        <v>3249</v>
      </c>
      <c r="E5" s="43">
        <v>44539</v>
      </c>
      <c r="F5" s="44">
        <f t="shared" si="0"/>
        <v>44569</v>
      </c>
      <c r="G5" s="45">
        <v>1</v>
      </c>
      <c r="H5" s="45">
        <v>30</v>
      </c>
      <c r="I5" s="562">
        <f t="shared" si="1"/>
        <v>2154.7600000000002</v>
      </c>
      <c r="J5" s="562">
        <v>2154.7600000000002</v>
      </c>
      <c r="K5" s="47"/>
      <c r="L5" s="41" t="s">
        <v>3242</v>
      </c>
      <c r="M5" s="41" t="s">
        <v>3243</v>
      </c>
      <c r="N5" s="48"/>
      <c r="O5" s="509" t="s">
        <v>3244</v>
      </c>
    </row>
    <row r="6" spans="2:15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562" t="str">
        <f t="shared" si="1"/>
        <v/>
      </c>
      <c r="J6" s="562"/>
      <c r="K6" s="47"/>
      <c r="L6" s="41"/>
      <c r="M6" s="41"/>
      <c r="N6" s="48"/>
      <c r="O6" s="49"/>
    </row>
    <row r="7" spans="2:15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562" t="str">
        <f t="shared" si="1"/>
        <v/>
      </c>
      <c r="J7" s="562"/>
      <c r="K7" s="47"/>
      <c r="L7" s="41"/>
      <c r="M7" s="41"/>
      <c r="N7" s="48"/>
      <c r="O7" s="49"/>
    </row>
    <row r="8" spans="2:15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562" t="str">
        <f t="shared" si="1"/>
        <v/>
      </c>
      <c r="J8" s="562"/>
      <c r="K8" s="47"/>
      <c r="L8" s="41"/>
      <c r="M8" s="41"/>
      <c r="N8" s="48"/>
      <c r="O8" s="49"/>
    </row>
    <row r="9" spans="2:15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562" t="str">
        <f t="shared" si="1"/>
        <v/>
      </c>
      <c r="J9" s="562"/>
      <c r="K9" s="47"/>
      <c r="L9" s="41"/>
      <c r="M9" s="41"/>
      <c r="N9" s="48"/>
      <c r="O9" s="49"/>
    </row>
    <row r="10" spans="2:15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562" t="str">
        <f t="shared" si="1"/>
        <v/>
      </c>
      <c r="J10" s="562"/>
      <c r="K10" s="47"/>
      <c r="L10" s="41"/>
      <c r="M10" s="41"/>
      <c r="N10" s="48"/>
      <c r="O10" s="49"/>
    </row>
    <row r="11" spans="2:15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562" t="str">
        <f t="shared" si="1"/>
        <v/>
      </c>
      <c r="J11" s="562"/>
      <c r="K11" s="47"/>
      <c r="L11" s="41"/>
      <c r="M11" s="41"/>
      <c r="N11" s="48"/>
      <c r="O11" s="49"/>
    </row>
    <row r="12" spans="2:15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562" t="str">
        <f t="shared" si="1"/>
        <v/>
      </c>
      <c r="J12" s="562"/>
      <c r="K12" s="47"/>
      <c r="L12" s="41"/>
      <c r="M12" s="41"/>
      <c r="N12" s="48"/>
      <c r="O12" s="49"/>
    </row>
    <row r="13" spans="2:15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562" t="str">
        <f t="shared" si="1"/>
        <v/>
      </c>
      <c r="J13" s="562"/>
      <c r="K13" s="47"/>
      <c r="L13" s="41"/>
      <c r="M13" s="41"/>
      <c r="N13" s="48"/>
      <c r="O13" s="49"/>
    </row>
    <row r="14" spans="2:15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562" t="str">
        <f t="shared" si="1"/>
        <v/>
      </c>
      <c r="J14" s="562"/>
      <c r="K14" s="47"/>
      <c r="L14" s="41"/>
      <c r="M14" s="41"/>
      <c r="N14" s="48"/>
      <c r="O14" s="49"/>
    </row>
    <row r="15" spans="2:15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562" t="str">
        <f t="shared" si="1"/>
        <v/>
      </c>
      <c r="J15" s="562"/>
      <c r="K15" s="47"/>
      <c r="L15" s="41"/>
      <c r="M15" s="41"/>
      <c r="N15" s="48"/>
      <c r="O15" s="49"/>
    </row>
    <row r="16" spans="2:15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562" t="str">
        <f t="shared" si="1"/>
        <v/>
      </c>
      <c r="J16" s="562"/>
      <c r="K16" s="47"/>
      <c r="L16" s="41"/>
      <c r="M16" s="41"/>
      <c r="N16" s="48"/>
      <c r="O16" s="49"/>
    </row>
    <row r="17" spans="2:15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562" t="str">
        <f t="shared" si="1"/>
        <v/>
      </c>
      <c r="J17" s="562"/>
      <c r="K17" s="47"/>
      <c r="L17" s="41"/>
      <c r="M17" s="41"/>
      <c r="N17" s="48"/>
      <c r="O17" s="49"/>
    </row>
    <row r="18" spans="2:15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562" t="str">
        <f t="shared" si="1"/>
        <v/>
      </c>
      <c r="J18" s="562"/>
      <c r="K18" s="47"/>
      <c r="L18" s="41"/>
      <c r="M18" s="41"/>
      <c r="N18" s="48"/>
      <c r="O18" s="49"/>
    </row>
    <row r="19" spans="2:15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562" t="str">
        <f t="shared" si="1"/>
        <v/>
      </c>
      <c r="J19" s="562"/>
      <c r="K19" s="47"/>
      <c r="L19" s="41"/>
      <c r="M19" s="41"/>
      <c r="N19" s="48"/>
      <c r="O19" s="49"/>
    </row>
    <row r="20" spans="2:15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562" t="str">
        <f t="shared" si="1"/>
        <v/>
      </c>
      <c r="J20" s="562"/>
      <c r="K20" s="47"/>
      <c r="L20" s="41"/>
      <c r="M20" s="41"/>
      <c r="N20" s="48"/>
      <c r="O20" s="49"/>
    </row>
    <row r="21" spans="2:15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562" t="str">
        <f t="shared" si="1"/>
        <v/>
      </c>
      <c r="J21" s="562"/>
      <c r="K21" s="47"/>
      <c r="L21" s="41"/>
      <c r="M21" s="41"/>
      <c r="N21" s="48"/>
      <c r="O21" s="49"/>
    </row>
    <row r="22" spans="2:15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562" t="str">
        <f t="shared" si="1"/>
        <v/>
      </c>
      <c r="J22" s="562"/>
      <c r="K22" s="47"/>
      <c r="L22" s="41"/>
      <c r="M22" s="41"/>
      <c r="N22" s="48"/>
      <c r="O22" s="49"/>
    </row>
    <row r="23" spans="2:15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562" t="str">
        <f t="shared" si="1"/>
        <v/>
      </c>
      <c r="J23" s="562"/>
      <c r="K23" s="47"/>
      <c r="L23" s="41"/>
      <c r="M23" s="41"/>
      <c r="N23" s="48"/>
      <c r="O23" s="49"/>
    </row>
    <row r="24" spans="2:15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562" t="str">
        <f t="shared" si="1"/>
        <v/>
      </c>
      <c r="J24" s="562"/>
      <c r="K24" s="47"/>
      <c r="L24" s="41"/>
      <c r="M24" s="41"/>
      <c r="N24" s="48"/>
      <c r="O24" s="49"/>
    </row>
    <row r="25" spans="2:15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562" t="str">
        <f t="shared" si="1"/>
        <v/>
      </c>
      <c r="J25" s="562"/>
      <c r="K25" s="47"/>
      <c r="L25" s="41"/>
      <c r="M25" s="41"/>
      <c r="N25" s="48"/>
      <c r="O25" s="49"/>
    </row>
    <row r="26" spans="2:15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562" t="str">
        <f t="shared" si="1"/>
        <v/>
      </c>
      <c r="J26" s="562"/>
      <c r="K26" s="47"/>
      <c r="L26" s="41"/>
      <c r="M26" s="41"/>
      <c r="N26" s="48"/>
      <c r="O26" s="49"/>
    </row>
    <row r="27" spans="2:15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562" t="str">
        <f t="shared" si="1"/>
        <v/>
      </c>
      <c r="J27" s="562"/>
      <c r="K27" s="47"/>
      <c r="L27" s="41"/>
      <c r="M27" s="41"/>
      <c r="N27" s="48"/>
      <c r="O27" s="49"/>
    </row>
    <row r="28" spans="2:15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562" t="str">
        <f t="shared" si="1"/>
        <v/>
      </c>
      <c r="J28" s="562"/>
      <c r="K28" s="47"/>
      <c r="L28" s="41"/>
      <c r="M28" s="41"/>
      <c r="N28" s="48"/>
      <c r="O28" s="49"/>
    </row>
    <row r="29" spans="2:15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562" t="str">
        <f t="shared" si="1"/>
        <v/>
      </c>
      <c r="J29" s="562"/>
      <c r="K29" s="47"/>
      <c r="L29" s="41"/>
      <c r="M29" s="41"/>
      <c r="N29" s="48"/>
      <c r="O29" s="49"/>
    </row>
    <row r="30" spans="2:15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562" t="str">
        <f t="shared" si="1"/>
        <v/>
      </c>
      <c r="J30" s="562"/>
      <c r="K30" s="239"/>
      <c r="L30" s="233"/>
      <c r="M30" s="233"/>
      <c r="N30" s="240"/>
      <c r="O30" s="241"/>
    </row>
    <row r="31" spans="2:15" x14ac:dyDescent="0.2">
      <c r="I31" s="36" t="s">
        <v>8</v>
      </c>
      <c r="J31" s="56">
        <f>SUM(J3:J30)</f>
        <v>4641.0200000000004</v>
      </c>
    </row>
    <row r="32" spans="2:15" x14ac:dyDescent="0.2">
      <c r="E32" s="421" t="s">
        <v>3139</v>
      </c>
      <c r="F32" s="422"/>
    </row>
    <row r="33" spans="2:6" x14ac:dyDescent="0.2">
      <c r="E33" s="427" t="s">
        <v>3141</v>
      </c>
      <c r="F33" s="422"/>
    </row>
    <row r="34" spans="2:6" x14ac:dyDescent="0.2">
      <c r="B34" s="399"/>
      <c r="C34" s="400"/>
      <c r="E34" s="425">
        <f>COUNTBLANK(M3:M30)-COUNTBLANK(D3:D30)</f>
        <v>0</v>
      </c>
      <c r="F34" s="426" t="s">
        <v>3250</v>
      </c>
    </row>
  </sheetData>
  <phoneticPr fontId="0" type="noConversion"/>
  <conditionalFormatting sqref="B3:O30">
    <cfRule type="expression" dxfId="1962" priority="2" stopIfTrue="1">
      <formula>$K3&lt;&gt;""</formula>
    </cfRule>
    <cfRule type="expression" dxfId="1961" priority="3" stopIfTrue="1">
      <formula>AND($B3&lt;&gt;"",$K3="",$F3&lt;TODAY())</formula>
    </cfRule>
    <cfRule type="expression" dxfId="1960" priority="4">
      <formula>AND($B3&lt;&gt;"",$K3="",$F3&lt;(TODAY()+30))</formula>
    </cfRule>
  </conditionalFormatting>
  <conditionalFormatting sqref="C1:E1048576 G1:H1048576 J1:J1048576 L1:M1048576 O1:O1048576">
    <cfRule type="expression" dxfId="1959" priority="1">
      <formula>AND($B1&lt;&gt;"",C1="")</formula>
    </cfRule>
  </conditionalFormatting>
  <dataValidations disablePrompts="1" count="1">
    <dataValidation type="list" allowBlank="1" showInputMessage="1" showErrorMessage="1" sqref="H3:H30" xr:uid="{65886AC6-B8A3-4928-BDFF-4C33F9775E87}">
      <formula1>"1, 7, 28, 30"</formula1>
    </dataValidation>
  </dataValidations>
  <hyperlinks>
    <hyperlink ref="O4" r:id="rId1" xr:uid="{B9311FF5-F8FD-4D29-92AD-234A23FC7CE9}"/>
    <hyperlink ref="O3" r:id="rId2" xr:uid="{47F6D85D-3DA1-4F4C-9501-CB10021E5502}"/>
    <hyperlink ref="O5" r:id="rId3" xr:uid="{38EE2332-B610-4C25-AFF2-7611B6F51B73}"/>
  </hyperlinks>
  <printOptions horizontalCentered="1"/>
  <pageMargins left="0.5" right="0.5" top="0.75" bottom="0.75" header="0.5" footer="0.5"/>
  <pageSetup scale="47" fitToHeight="0" orientation="landscape" horizontalDpi="1200" verticalDpi="1200" r:id="rId4"/>
  <headerFooter alignWithMargins="0"/>
  <legacyDrawing r:id="rId5"/>
  <tableParts count="1">
    <tablePart r:id="rId6"/>
  </tableParts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D980C-532B-48F8-AAC1-B089DF3F0A0D}">
  <sheetPr>
    <tabColor rgb="FF70AD47"/>
    <pageSetUpPr fitToPage="1"/>
  </sheetPr>
  <dimension ref="B2:P34"/>
  <sheetViews>
    <sheetView workbookViewId="0">
      <selection activeCell="M17" sqref="M17"/>
    </sheetView>
  </sheetViews>
  <sheetFormatPr defaultColWidth="9.140625" defaultRowHeight="12.75" x14ac:dyDescent="0.2"/>
  <cols>
    <col min="1" max="1" width="1.7109375" style="50" customWidth="1"/>
    <col min="2" max="2" width="27.5703125" style="53" customWidth="1"/>
    <col min="3" max="3" width="15.140625" style="54" customWidth="1"/>
    <col min="4" max="4" width="24.140625" style="55" customWidth="1"/>
    <col min="5" max="5" width="11.140625" style="35" customWidth="1"/>
    <col min="6" max="6" width="25.140625" style="35" customWidth="1"/>
    <col min="7" max="7" width="9" style="34" customWidth="1"/>
    <col min="8" max="8" width="8.140625" style="34" bestFit="1" customWidth="1"/>
    <col min="9" max="9" width="12.7109375" style="39" customWidth="1"/>
    <col min="10" max="10" width="13.42578125" style="39" customWidth="1"/>
    <col min="11" max="11" width="5.85546875" style="57" customWidth="1"/>
    <col min="12" max="12" width="19.5703125" style="33" bestFit="1" customWidth="1"/>
    <col min="13" max="13" width="19" style="33" customWidth="1"/>
    <col min="14" max="14" width="5.42578125" style="38" customWidth="1"/>
    <col min="15" max="15" width="22.42578125" style="33" customWidth="1"/>
    <col min="16" max="16" width="2.7109375" style="50" customWidth="1"/>
    <col min="17" max="16384" width="9.140625" style="50"/>
  </cols>
  <sheetData>
    <row r="2" spans="2:16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2" t="s">
        <v>3251</v>
      </c>
      <c r="M2" s="2" t="s">
        <v>3252</v>
      </c>
      <c r="N2" s="7" t="s">
        <v>3107</v>
      </c>
      <c r="O2" s="8" t="s">
        <v>3253</v>
      </c>
    </row>
    <row r="3" spans="2:16" ht="15" customHeight="1" x14ac:dyDescent="0.2">
      <c r="B3" s="657" t="s">
        <v>87</v>
      </c>
      <c r="C3" s="331" t="s">
        <v>3254</v>
      </c>
      <c r="D3" s="332" t="s">
        <v>3255</v>
      </c>
      <c r="E3" s="333">
        <v>44599</v>
      </c>
      <c r="F3" s="334">
        <f t="shared" ref="F3:F15" si="0">IF(E3&lt;&gt;"",E3+(G3*H3),"")</f>
        <v>44879</v>
      </c>
      <c r="G3" s="335">
        <v>10</v>
      </c>
      <c r="H3" s="335">
        <v>28</v>
      </c>
      <c r="I3" s="612">
        <f t="shared" ref="I3:I30" si="1">IF(G3&lt;&gt;"",(J3/G3),"")</f>
        <v>2519.62</v>
      </c>
      <c r="J3" s="612">
        <v>25196.2</v>
      </c>
      <c r="K3" s="331" t="s">
        <v>3214</v>
      </c>
      <c r="L3" s="601" t="s">
        <v>3256</v>
      </c>
      <c r="M3" s="601" t="s">
        <v>3257</v>
      </c>
      <c r="N3" s="48" t="s">
        <v>3258</v>
      </c>
      <c r="O3" s="339" t="s">
        <v>3259</v>
      </c>
      <c r="P3" s="611"/>
    </row>
    <row r="4" spans="2:16" ht="15" customHeight="1" x14ac:dyDescent="0.2">
      <c r="B4" s="331" t="s">
        <v>373</v>
      </c>
      <c r="C4" s="331" t="s">
        <v>3260</v>
      </c>
      <c r="D4" s="332" t="s">
        <v>3261</v>
      </c>
      <c r="E4" s="333">
        <v>44599</v>
      </c>
      <c r="F4" s="334">
        <f t="shared" si="0"/>
        <v>44879</v>
      </c>
      <c r="G4" s="335">
        <v>10</v>
      </c>
      <c r="H4" s="335">
        <v>28</v>
      </c>
      <c r="I4" s="612">
        <f t="shared" si="1"/>
        <v>1552.9</v>
      </c>
      <c r="J4" s="612">
        <v>15529</v>
      </c>
      <c r="K4" s="331" t="s">
        <v>3214</v>
      </c>
      <c r="L4" s="601" t="s">
        <v>3256</v>
      </c>
      <c r="M4" s="601" t="s">
        <v>3257</v>
      </c>
      <c r="N4" s="48" t="s">
        <v>3258</v>
      </c>
      <c r="O4" s="331" t="s">
        <v>3259</v>
      </c>
    </row>
    <row r="5" spans="2:16" ht="15" customHeight="1" x14ac:dyDescent="0.2">
      <c r="B5" s="41" t="s">
        <v>3262</v>
      </c>
      <c r="C5" s="41" t="s">
        <v>3263</v>
      </c>
      <c r="D5" s="42" t="s">
        <v>3264</v>
      </c>
      <c r="E5" s="43">
        <v>44693</v>
      </c>
      <c r="F5" s="334">
        <f t="shared" si="0"/>
        <v>44749</v>
      </c>
      <c r="G5" s="45">
        <v>2</v>
      </c>
      <c r="H5" s="45">
        <v>28</v>
      </c>
      <c r="I5" s="612">
        <f t="shared" si="1"/>
        <v>1187.2</v>
      </c>
      <c r="J5" s="612">
        <v>2374.4</v>
      </c>
      <c r="K5" s="41" t="s">
        <v>3214</v>
      </c>
      <c r="L5" s="601" t="s">
        <v>3265</v>
      </c>
      <c r="M5" s="601" t="s">
        <v>3266</v>
      </c>
      <c r="N5" s="48" t="s">
        <v>3258</v>
      </c>
      <c r="O5" s="41" t="s">
        <v>3259</v>
      </c>
    </row>
    <row r="6" spans="2:16" ht="15" customHeight="1" x14ac:dyDescent="0.2">
      <c r="B6" s="41" t="s">
        <v>117</v>
      </c>
      <c r="C6" s="41" t="s">
        <v>3267</v>
      </c>
      <c r="D6" s="42" t="s">
        <v>3268</v>
      </c>
      <c r="E6" s="43">
        <v>44705</v>
      </c>
      <c r="F6" s="334">
        <f t="shared" si="0"/>
        <v>44712</v>
      </c>
      <c r="G6" s="45">
        <v>1</v>
      </c>
      <c r="H6" s="45">
        <v>7</v>
      </c>
      <c r="I6" s="612">
        <f t="shared" si="1"/>
        <v>1306.98</v>
      </c>
      <c r="J6" s="612">
        <v>1306.98</v>
      </c>
      <c r="K6" s="41" t="s">
        <v>3214</v>
      </c>
      <c r="L6" s="601" t="s">
        <v>3256</v>
      </c>
      <c r="M6" s="601" t="s">
        <v>3269</v>
      </c>
      <c r="N6" s="48" t="s">
        <v>3258</v>
      </c>
      <c r="O6" s="41" t="s">
        <v>3259</v>
      </c>
    </row>
    <row r="7" spans="2:16" ht="15" customHeight="1" x14ac:dyDescent="0.2">
      <c r="B7" s="230" t="s">
        <v>242</v>
      </c>
      <c r="C7" s="41" t="s">
        <v>3270</v>
      </c>
      <c r="D7" s="231" t="s">
        <v>3271</v>
      </c>
      <c r="E7" s="236">
        <v>44597</v>
      </c>
      <c r="F7" s="31">
        <f t="shared" si="0"/>
        <v>44867</v>
      </c>
      <c r="G7" s="235">
        <v>9</v>
      </c>
      <c r="H7" s="235">
        <v>30</v>
      </c>
      <c r="I7" s="612">
        <f t="shared" si="1"/>
        <v>1402.9855555555557</v>
      </c>
      <c r="J7" s="612">
        <v>12626.87</v>
      </c>
      <c r="K7" s="41" t="s">
        <v>3214</v>
      </c>
      <c r="L7" s="601" t="s">
        <v>3256</v>
      </c>
      <c r="M7" s="601" t="s">
        <v>3272</v>
      </c>
      <c r="N7" s="48" t="s">
        <v>3258</v>
      </c>
      <c r="O7" s="233" t="s">
        <v>3259</v>
      </c>
    </row>
    <row r="8" spans="2:16" ht="15" customHeight="1" x14ac:dyDescent="0.2">
      <c r="B8" s="233" t="s">
        <v>3273</v>
      </c>
      <c r="C8" s="41" t="s">
        <v>3274</v>
      </c>
      <c r="D8" s="231" t="s">
        <v>3275</v>
      </c>
      <c r="E8" s="236">
        <v>44768</v>
      </c>
      <c r="F8" s="386">
        <f t="shared" si="0"/>
        <v>44796</v>
      </c>
      <c r="G8" s="235">
        <v>1</v>
      </c>
      <c r="H8" s="235">
        <v>28</v>
      </c>
      <c r="I8" s="612">
        <f t="shared" si="1"/>
        <v>1515.12</v>
      </c>
      <c r="J8" s="612">
        <v>1515.12</v>
      </c>
      <c r="K8" s="41" t="s">
        <v>3214</v>
      </c>
      <c r="L8" s="601" t="s">
        <v>3276</v>
      </c>
      <c r="M8" s="601" t="s">
        <v>3277</v>
      </c>
      <c r="N8" s="48" t="s">
        <v>3258</v>
      </c>
      <c r="O8" s="233" t="s">
        <v>3278</v>
      </c>
    </row>
    <row r="9" spans="2:16" ht="15" customHeight="1" x14ac:dyDescent="0.2">
      <c r="B9" s="233" t="s">
        <v>3279</v>
      </c>
      <c r="C9" s="41" t="s">
        <v>3280</v>
      </c>
      <c r="D9" s="231" t="s">
        <v>3281</v>
      </c>
      <c r="E9" s="236">
        <v>44768</v>
      </c>
      <c r="F9" s="386">
        <f t="shared" si="0"/>
        <v>44796</v>
      </c>
      <c r="G9" s="235">
        <v>1</v>
      </c>
      <c r="H9" s="235">
        <v>28</v>
      </c>
      <c r="I9" s="612">
        <f t="shared" si="1"/>
        <v>2039.46</v>
      </c>
      <c r="J9" s="612">
        <v>2039.46</v>
      </c>
      <c r="K9" s="239" t="s">
        <v>3214</v>
      </c>
      <c r="L9" s="510" t="s">
        <v>3276</v>
      </c>
      <c r="M9" s="510" t="s">
        <v>3282</v>
      </c>
      <c r="N9" s="48"/>
      <c r="O9" s="233" t="s">
        <v>3278</v>
      </c>
    </row>
    <row r="10" spans="2:16" ht="15" customHeight="1" x14ac:dyDescent="0.2">
      <c r="B10" s="668" t="s">
        <v>328</v>
      </c>
      <c r="C10" s="604" t="s">
        <v>335</v>
      </c>
      <c r="D10" s="658" t="s">
        <v>3283</v>
      </c>
      <c r="E10" s="659">
        <v>44586</v>
      </c>
      <c r="F10" s="607">
        <f t="shared" si="0"/>
        <v>45034</v>
      </c>
      <c r="G10" s="608">
        <v>16</v>
      </c>
      <c r="H10" s="608">
        <v>28</v>
      </c>
      <c r="I10" s="609">
        <f t="shared" si="1"/>
        <v>163.66562500000001</v>
      </c>
      <c r="J10" s="609">
        <v>2618.65</v>
      </c>
      <c r="K10" s="610" t="s">
        <v>3208</v>
      </c>
      <c r="L10" s="41"/>
      <c r="M10" s="41"/>
      <c r="N10" s="48"/>
      <c r="O10" s="41" t="s">
        <v>3284</v>
      </c>
    </row>
    <row r="11" spans="2:16" ht="15" customHeight="1" x14ac:dyDescent="0.2">
      <c r="B11" s="41" t="s">
        <v>51</v>
      </c>
      <c r="C11" s="41" t="s">
        <v>3285</v>
      </c>
      <c r="D11" s="42" t="s">
        <v>3286</v>
      </c>
      <c r="E11" s="43">
        <v>44586</v>
      </c>
      <c r="F11" s="44">
        <f t="shared" si="0"/>
        <v>44866</v>
      </c>
      <c r="G11" s="45">
        <v>10</v>
      </c>
      <c r="H11" s="45">
        <v>28</v>
      </c>
      <c r="I11" s="612">
        <f t="shared" si="1"/>
        <v>162.1</v>
      </c>
      <c r="J11" s="612">
        <v>1621</v>
      </c>
      <c r="K11" s="41" t="s">
        <v>3214</v>
      </c>
      <c r="L11" s="601"/>
      <c r="M11" s="601"/>
      <c r="N11" s="48"/>
      <c r="O11" s="41" t="s">
        <v>3259</v>
      </c>
    </row>
    <row r="12" spans="2:16" ht="15" customHeight="1" x14ac:dyDescent="0.2">
      <c r="B12" s="41" t="s">
        <v>328</v>
      </c>
      <c r="C12" s="41" t="s">
        <v>3287</v>
      </c>
      <c r="D12" s="42" t="s">
        <v>3288</v>
      </c>
      <c r="E12" s="43">
        <v>44601</v>
      </c>
      <c r="F12" s="44">
        <f t="shared" si="0"/>
        <v>45049</v>
      </c>
      <c r="G12" s="45">
        <v>16</v>
      </c>
      <c r="H12" s="45">
        <v>28</v>
      </c>
      <c r="I12" s="612">
        <f t="shared" si="1"/>
        <v>163.66562500000001</v>
      </c>
      <c r="J12" s="612">
        <v>2618.65</v>
      </c>
      <c r="K12" s="41" t="s">
        <v>3208</v>
      </c>
      <c r="L12" s="601"/>
      <c r="M12" s="601"/>
      <c r="N12" s="48"/>
      <c r="O12" s="41" t="s">
        <v>3284</v>
      </c>
    </row>
    <row r="13" spans="2:16" ht="15" customHeight="1" x14ac:dyDescent="0.2">
      <c r="B13" s="41" t="s">
        <v>51</v>
      </c>
      <c r="C13" s="41" t="s">
        <v>3289</v>
      </c>
      <c r="D13" s="42" t="s">
        <v>3290</v>
      </c>
      <c r="E13" s="43">
        <v>44593</v>
      </c>
      <c r="F13" s="44">
        <f t="shared" si="0"/>
        <v>44929</v>
      </c>
      <c r="G13" s="45">
        <v>12</v>
      </c>
      <c r="H13" s="45">
        <v>28</v>
      </c>
      <c r="I13" s="612">
        <f t="shared" si="1"/>
        <v>106</v>
      </c>
      <c r="J13" s="612">
        <v>1272</v>
      </c>
      <c r="K13" s="41" t="s">
        <v>3214</v>
      </c>
      <c r="L13" s="601" t="s">
        <v>3276</v>
      </c>
      <c r="M13" s="601" t="s">
        <v>3291</v>
      </c>
      <c r="N13" s="48"/>
      <c r="O13" s="41" t="s">
        <v>3259</v>
      </c>
    </row>
    <row r="14" spans="2:16" ht="15" customHeight="1" x14ac:dyDescent="0.2">
      <c r="B14" s="40" t="s">
        <v>1468</v>
      </c>
      <c r="C14" s="41" t="s">
        <v>3292</v>
      </c>
      <c r="D14" s="42" t="s">
        <v>3293</v>
      </c>
      <c r="E14" s="43">
        <v>44598</v>
      </c>
      <c r="F14" s="44">
        <f t="shared" si="0"/>
        <v>45158</v>
      </c>
      <c r="G14" s="45">
        <v>20</v>
      </c>
      <c r="H14" s="45">
        <v>28</v>
      </c>
      <c r="I14" s="612">
        <f t="shared" si="1"/>
        <v>702.91000000000008</v>
      </c>
      <c r="J14" s="612">
        <v>14058.2</v>
      </c>
      <c r="K14" s="41" t="s">
        <v>3225</v>
      </c>
      <c r="L14" s="601"/>
      <c r="M14" s="601"/>
      <c r="N14" s="48"/>
      <c r="O14" s="49"/>
    </row>
    <row r="15" spans="2:16" ht="15" customHeight="1" x14ac:dyDescent="0.2">
      <c r="B15" s="40" t="s">
        <v>87</v>
      </c>
      <c r="C15" s="41" t="s">
        <v>3294</v>
      </c>
      <c r="D15" s="42" t="s">
        <v>3295</v>
      </c>
      <c r="E15" s="43">
        <v>44881</v>
      </c>
      <c r="F15" s="334">
        <f t="shared" si="0"/>
        <v>44941</v>
      </c>
      <c r="G15" s="45">
        <v>2</v>
      </c>
      <c r="H15" s="45">
        <v>30</v>
      </c>
      <c r="I15" s="612">
        <f t="shared" si="1"/>
        <v>2814</v>
      </c>
      <c r="J15" s="612">
        <v>5628</v>
      </c>
      <c r="K15" s="47" t="s">
        <v>3214</v>
      </c>
      <c r="L15" s="510" t="s">
        <v>3276</v>
      </c>
      <c r="M15" s="510" t="s">
        <v>3296</v>
      </c>
      <c r="N15" s="48" t="s">
        <v>3297</v>
      </c>
      <c r="O15" s="49" t="s">
        <v>3259</v>
      </c>
    </row>
    <row r="16" spans="2:16" ht="15" customHeight="1" x14ac:dyDescent="0.2">
      <c r="B16" s="40" t="s">
        <v>394</v>
      </c>
      <c r="C16" s="41" t="s">
        <v>3298</v>
      </c>
      <c r="D16" s="42" t="s">
        <v>3299</v>
      </c>
      <c r="E16" s="333">
        <v>44979</v>
      </c>
      <c r="F16" s="334">
        <f>IF(E17&lt;&gt;"",E17+(G16*H16),"")</f>
        <v>45009</v>
      </c>
      <c r="G16" s="45">
        <v>1</v>
      </c>
      <c r="H16" s="45">
        <v>30</v>
      </c>
      <c r="I16" s="612">
        <f t="shared" si="1"/>
        <v>2743.08</v>
      </c>
      <c r="J16" s="612">
        <v>2743.08</v>
      </c>
      <c r="K16" s="47" t="s">
        <v>3198</v>
      </c>
      <c r="L16" s="510" t="s">
        <v>3300</v>
      </c>
      <c r="M16" s="510" t="s">
        <v>3301</v>
      </c>
      <c r="N16" s="48"/>
      <c r="O16" s="49" t="s">
        <v>3302</v>
      </c>
    </row>
    <row r="17" spans="2:15" ht="15" customHeight="1" x14ac:dyDescent="0.2">
      <c r="B17" s="40" t="s">
        <v>87</v>
      </c>
      <c r="C17" s="41"/>
      <c r="D17" s="42" t="s">
        <v>3303</v>
      </c>
      <c r="E17" s="43">
        <v>44979</v>
      </c>
      <c r="F17" s="334">
        <f>IF(E18&lt;&gt;"",E18+(G17*H17),"")</f>
        <v>45032</v>
      </c>
      <c r="G17" s="45">
        <v>1</v>
      </c>
      <c r="H17" s="45">
        <v>30</v>
      </c>
      <c r="I17" s="612">
        <f t="shared" si="1"/>
        <v>0</v>
      </c>
      <c r="J17" s="612"/>
      <c r="K17" s="47" t="s">
        <v>3198</v>
      </c>
      <c r="L17" s="510"/>
      <c r="M17" s="510"/>
      <c r="N17" s="48"/>
      <c r="O17" s="49" t="s">
        <v>3302</v>
      </c>
    </row>
    <row r="18" spans="2:15" ht="15" customHeight="1" x14ac:dyDescent="0.2">
      <c r="B18" s="40" t="s">
        <v>2119</v>
      </c>
      <c r="C18" s="41" t="s">
        <v>3304</v>
      </c>
      <c r="D18" s="42" t="s">
        <v>3305</v>
      </c>
      <c r="E18" s="43">
        <v>45002</v>
      </c>
      <c r="F18" s="334">
        <f t="shared" ref="F18:F30" si="2">IF(E18&lt;&gt;"",E18+(G18*H18),"")</f>
        <v>45062</v>
      </c>
      <c r="G18" s="45">
        <v>2</v>
      </c>
      <c r="H18" s="45">
        <v>30</v>
      </c>
      <c r="I18" s="612">
        <f t="shared" si="1"/>
        <v>1160</v>
      </c>
      <c r="J18" s="612">
        <v>2320</v>
      </c>
      <c r="K18" s="47" t="s">
        <v>3214</v>
      </c>
      <c r="L18" s="510"/>
      <c r="M18" s="510"/>
      <c r="N18" s="48"/>
      <c r="O18" s="49" t="s">
        <v>3259</v>
      </c>
    </row>
    <row r="19" spans="2:15" ht="15" customHeight="1" x14ac:dyDescent="0.2">
      <c r="B19" s="40" t="s">
        <v>2119</v>
      </c>
      <c r="C19" s="41" t="s">
        <v>3306</v>
      </c>
      <c r="D19" s="42" t="s">
        <v>3307</v>
      </c>
      <c r="E19" s="43">
        <v>45002</v>
      </c>
      <c r="F19" s="334">
        <f t="shared" si="2"/>
        <v>45062</v>
      </c>
      <c r="G19" s="45">
        <v>2</v>
      </c>
      <c r="H19" s="45">
        <v>30</v>
      </c>
      <c r="I19" s="612">
        <f t="shared" si="1"/>
        <v>1160</v>
      </c>
      <c r="J19" s="612">
        <v>2320</v>
      </c>
      <c r="K19" s="47" t="s">
        <v>3214</v>
      </c>
      <c r="L19" s="510"/>
      <c r="M19" s="510"/>
      <c r="N19" s="48"/>
      <c r="O19" s="49" t="s">
        <v>3259</v>
      </c>
    </row>
    <row r="20" spans="2:15" ht="15" customHeight="1" x14ac:dyDescent="0.2">
      <c r="B20" s="40"/>
      <c r="C20" s="41"/>
      <c r="D20" s="42"/>
      <c r="E20" s="43"/>
      <c r="F20" s="334" t="str">
        <f t="shared" si="2"/>
        <v/>
      </c>
      <c r="G20" s="45"/>
      <c r="H20" s="45"/>
      <c r="I20" s="612" t="str">
        <f t="shared" si="1"/>
        <v/>
      </c>
      <c r="J20" s="612"/>
      <c r="K20" s="47"/>
      <c r="L20" s="510"/>
      <c r="M20" s="510"/>
      <c r="N20" s="48"/>
      <c r="O20" s="49"/>
    </row>
    <row r="21" spans="2:15" ht="15" customHeight="1" x14ac:dyDescent="0.2">
      <c r="B21" s="40"/>
      <c r="C21" s="41"/>
      <c r="D21" s="42"/>
      <c r="E21" s="43"/>
      <c r="F21" s="334" t="str">
        <f t="shared" si="2"/>
        <v/>
      </c>
      <c r="G21" s="45"/>
      <c r="H21" s="45"/>
      <c r="I21" s="612" t="str">
        <f t="shared" si="1"/>
        <v/>
      </c>
      <c r="J21" s="612"/>
      <c r="K21" s="47"/>
      <c r="L21" s="510"/>
      <c r="M21" s="510"/>
      <c r="N21" s="48"/>
      <c r="O21" s="49"/>
    </row>
    <row r="22" spans="2:15" ht="15" customHeight="1" x14ac:dyDescent="0.2">
      <c r="B22" s="40"/>
      <c r="C22" s="41"/>
      <c r="D22" s="42"/>
      <c r="E22" s="43"/>
      <c r="F22" s="334" t="str">
        <f t="shared" si="2"/>
        <v/>
      </c>
      <c r="G22" s="45"/>
      <c r="H22" s="45"/>
      <c r="I22" s="612" t="str">
        <f t="shared" si="1"/>
        <v/>
      </c>
      <c r="J22" s="612"/>
      <c r="K22" s="47"/>
      <c r="L22" s="510"/>
      <c r="M22" s="510"/>
      <c r="N22" s="48"/>
      <c r="O22" s="49"/>
    </row>
    <row r="23" spans="2:15" ht="15" customHeight="1" x14ac:dyDescent="0.2">
      <c r="B23" s="40"/>
      <c r="C23" s="41"/>
      <c r="D23" s="42"/>
      <c r="E23" s="43"/>
      <c r="F23" s="334" t="str">
        <f t="shared" si="2"/>
        <v/>
      </c>
      <c r="G23" s="45"/>
      <c r="H23" s="45"/>
      <c r="I23" s="612" t="str">
        <f t="shared" si="1"/>
        <v/>
      </c>
      <c r="J23" s="612"/>
      <c r="K23" s="47"/>
      <c r="L23" s="510"/>
      <c r="M23" s="510"/>
      <c r="N23" s="48"/>
      <c r="O23" s="49"/>
    </row>
    <row r="24" spans="2:15" ht="15" customHeight="1" x14ac:dyDescent="0.2">
      <c r="B24" s="40"/>
      <c r="C24" s="41"/>
      <c r="D24" s="42"/>
      <c r="E24" s="43"/>
      <c r="F24" s="334" t="str">
        <f t="shared" si="2"/>
        <v/>
      </c>
      <c r="G24" s="45"/>
      <c r="H24" s="45"/>
      <c r="I24" s="612" t="str">
        <f t="shared" si="1"/>
        <v/>
      </c>
      <c r="J24" s="612"/>
      <c r="K24" s="47"/>
      <c r="L24" s="510"/>
      <c r="M24" s="510"/>
      <c r="N24" s="48"/>
      <c r="O24" s="49"/>
    </row>
    <row r="25" spans="2:15" ht="15" customHeight="1" x14ac:dyDescent="0.2">
      <c r="B25" s="40"/>
      <c r="C25" s="41"/>
      <c r="D25" s="42"/>
      <c r="E25" s="43"/>
      <c r="F25" s="334" t="str">
        <f t="shared" si="2"/>
        <v/>
      </c>
      <c r="G25" s="45"/>
      <c r="H25" s="45"/>
      <c r="I25" s="612" t="str">
        <f t="shared" si="1"/>
        <v/>
      </c>
      <c r="J25" s="612"/>
      <c r="K25" s="47"/>
      <c r="L25" s="510"/>
      <c r="M25" s="510"/>
      <c r="N25" s="48"/>
      <c r="O25" s="49"/>
    </row>
    <row r="26" spans="2:15" ht="15" customHeight="1" x14ac:dyDescent="0.2">
      <c r="B26" s="40"/>
      <c r="C26" s="41"/>
      <c r="D26" s="42"/>
      <c r="E26" s="43"/>
      <c r="F26" s="334" t="str">
        <f t="shared" si="2"/>
        <v/>
      </c>
      <c r="G26" s="45"/>
      <c r="H26" s="45"/>
      <c r="I26" s="612" t="str">
        <f t="shared" si="1"/>
        <v/>
      </c>
      <c r="J26" s="612"/>
      <c r="K26" s="47"/>
      <c r="L26" s="510"/>
      <c r="M26" s="510"/>
      <c r="N26" s="48"/>
      <c r="O26" s="49"/>
    </row>
    <row r="27" spans="2:15" ht="15" customHeight="1" x14ac:dyDescent="0.2">
      <c r="B27" s="40"/>
      <c r="C27" s="41"/>
      <c r="D27" s="42"/>
      <c r="E27" s="43"/>
      <c r="F27" s="334" t="str">
        <f t="shared" si="2"/>
        <v/>
      </c>
      <c r="G27" s="45"/>
      <c r="H27" s="45"/>
      <c r="I27" s="612" t="str">
        <f t="shared" si="1"/>
        <v/>
      </c>
      <c r="J27" s="612"/>
      <c r="K27" s="47"/>
      <c r="L27" s="510"/>
      <c r="M27" s="510"/>
      <c r="N27" s="48"/>
      <c r="O27" s="49"/>
    </row>
    <row r="28" spans="2:15" ht="15" customHeight="1" x14ac:dyDescent="0.2">
      <c r="B28" s="40"/>
      <c r="C28" s="41"/>
      <c r="D28" s="42"/>
      <c r="E28" s="43"/>
      <c r="F28" s="334" t="str">
        <f t="shared" si="2"/>
        <v/>
      </c>
      <c r="G28" s="45"/>
      <c r="H28" s="45"/>
      <c r="I28" s="612" t="str">
        <f t="shared" si="1"/>
        <v/>
      </c>
      <c r="J28" s="612"/>
      <c r="K28" s="47"/>
      <c r="L28" s="510"/>
      <c r="M28" s="510"/>
      <c r="N28" s="48"/>
      <c r="O28" s="49"/>
    </row>
    <row r="29" spans="2:15" ht="15" customHeight="1" x14ac:dyDescent="0.2">
      <c r="B29" s="40"/>
      <c r="C29" s="41"/>
      <c r="D29" s="42"/>
      <c r="E29" s="43"/>
      <c r="F29" s="334" t="str">
        <f t="shared" si="2"/>
        <v/>
      </c>
      <c r="G29" s="45"/>
      <c r="H29" s="45"/>
      <c r="I29" s="612" t="str">
        <f t="shared" si="1"/>
        <v/>
      </c>
      <c r="J29" s="612"/>
      <c r="K29" s="47"/>
      <c r="L29" s="510"/>
      <c r="M29" s="510"/>
      <c r="N29" s="48"/>
      <c r="O29" s="49"/>
    </row>
    <row r="30" spans="2:15" x14ac:dyDescent="0.2">
      <c r="B30" s="40"/>
      <c r="C30" s="41"/>
      <c r="D30" s="42"/>
      <c r="E30" s="43"/>
      <c r="F30" s="334" t="str">
        <f t="shared" si="2"/>
        <v/>
      </c>
      <c r="G30" s="45"/>
      <c r="H30" s="45"/>
      <c r="I30" s="612" t="str">
        <f t="shared" si="1"/>
        <v/>
      </c>
      <c r="J30" s="612"/>
      <c r="K30" s="239"/>
      <c r="L30" s="511"/>
      <c r="M30" s="511"/>
      <c r="N30" s="240"/>
      <c r="O30" s="241"/>
    </row>
    <row r="31" spans="2:15" x14ac:dyDescent="0.2">
      <c r="I31" s="36" t="s">
        <v>8</v>
      </c>
      <c r="J31" s="56">
        <f>SUM(J3:J30)</f>
        <v>95787.61</v>
      </c>
    </row>
    <row r="32" spans="2:15" x14ac:dyDescent="0.2">
      <c r="E32" s="421" t="s">
        <v>3139</v>
      </c>
      <c r="F32" s="422" t="s">
        <v>3308</v>
      </c>
    </row>
    <row r="33" spans="2:6" x14ac:dyDescent="0.2">
      <c r="E33" s="427" t="s">
        <v>3141</v>
      </c>
      <c r="F33" s="422" t="s">
        <v>3309</v>
      </c>
    </row>
    <row r="34" spans="2:6" x14ac:dyDescent="0.2">
      <c r="B34" s="399"/>
      <c r="C34" s="400"/>
      <c r="E34" s="425">
        <f>COUNTBLANK(M3:M30)-COUNTBLANK(D3:D30)</f>
        <v>7</v>
      </c>
      <c r="F34" s="426" t="s">
        <v>3250</v>
      </c>
    </row>
  </sheetData>
  <phoneticPr fontId="0" type="noConversion"/>
  <conditionalFormatting sqref="F4:F30">
    <cfRule type="expression" dxfId="1939" priority="29" stopIfTrue="1">
      <formula>AND($B4&lt;&gt;"",#REF!="",$F4&lt;TODAY())</formula>
    </cfRule>
    <cfRule type="expression" dxfId="1938" priority="30">
      <formula>AND($B4&lt;&gt;"",#REF!="",$F4&lt;(TODAY()+30))</formula>
    </cfRule>
  </conditionalFormatting>
  <conditionalFormatting sqref="C1:E15 C18:E1048576 C16:D17 J1:K1048576 O1:O1048576 G1:H1048576">
    <cfRule type="expression" dxfId="1937" priority="2">
      <formula>AND($B1&lt;&gt;"",C1="")</formula>
    </cfRule>
  </conditionalFormatting>
  <conditionalFormatting sqref="B3:O15 B18:O30 B16:D17 F16:O17">
    <cfRule type="expression" dxfId="1936" priority="1" stopIfTrue="1">
      <formula>$M3&lt;&gt;""</formula>
    </cfRule>
    <cfRule type="expression" dxfId="1935" priority="3" stopIfTrue="1">
      <formula>AND($B3&lt;&gt;"",$M3="",$F3&lt;TODAY())</formula>
    </cfRule>
    <cfRule type="expression" dxfId="1934" priority="4">
      <formula>AND($B3&lt;&gt;"",$M3="",$F3&lt;(TODAY()+30))</formula>
    </cfRule>
  </conditionalFormatting>
  <conditionalFormatting sqref="E17">
    <cfRule type="expression" dxfId="1933" priority="65">
      <formula>AND($B16&lt;&gt;"",E17="")</formula>
    </cfRule>
  </conditionalFormatting>
  <conditionalFormatting sqref="E17">
    <cfRule type="expression" dxfId="1932" priority="72" stopIfTrue="1">
      <formula>$M16&lt;&gt;""</formula>
    </cfRule>
    <cfRule type="expression" dxfId="1931" priority="73" stopIfTrue="1">
      <formula>AND($B16&lt;&gt;"",$M16="",$F16&lt;TODAY())</formula>
    </cfRule>
    <cfRule type="expression" dxfId="1930" priority="74">
      <formula>AND($B16&lt;&gt;"",$M16="",$F16&lt;(TODAY()+30))</formula>
    </cfRule>
  </conditionalFormatting>
  <dataValidations count="1">
    <dataValidation type="list" allowBlank="1" showInputMessage="1" showErrorMessage="1" sqref="H3:H30" xr:uid="{16361431-FA98-463D-8186-953FA53208BE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177B9-1CE3-4615-8F94-F53305E51CB2}">
  <sheetPr>
    <tabColor rgb="FF70AD47"/>
    <pageSetUpPr fitToPage="1"/>
  </sheetPr>
  <dimension ref="B2:O36"/>
  <sheetViews>
    <sheetView workbookViewId="0">
      <selection activeCell="D8" sqref="D8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3.7109375" style="54" customWidth="1"/>
    <col min="4" max="4" width="14.7109375" style="55" customWidth="1"/>
    <col min="5" max="5" width="10.42578125" style="35" customWidth="1"/>
    <col min="6" max="6" width="26" style="35" bestFit="1" customWidth="1"/>
    <col min="7" max="7" width="7.42578125" style="34" customWidth="1"/>
    <col min="8" max="8" width="8.85546875" style="34" customWidth="1"/>
    <col min="9" max="9" width="10.28515625" style="39" customWidth="1"/>
    <col min="10" max="10" width="10.5703125" style="39" bestFit="1" customWidth="1"/>
    <col min="11" max="11" width="49.42578125" style="57" customWidth="1"/>
    <col min="12" max="12" width="7.7109375" style="33" customWidth="1"/>
    <col min="13" max="13" width="15.7109375" style="33" customWidth="1"/>
    <col min="14" max="14" width="3.7109375" style="38" customWidth="1"/>
    <col min="15" max="15" width="22.42578125" style="33" customWidth="1"/>
    <col min="16" max="16" width="2.7109375" style="50" customWidth="1"/>
    <col min="17" max="16384" width="9.140625" style="50"/>
  </cols>
  <sheetData>
    <row r="2" spans="2:15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3107</v>
      </c>
      <c r="O2" s="8" t="s">
        <v>15</v>
      </c>
    </row>
    <row r="3" spans="2:15" ht="15" customHeight="1" x14ac:dyDescent="0.2">
      <c r="B3" s="603" t="s">
        <v>736</v>
      </c>
      <c r="C3" s="604" t="s">
        <v>3310</v>
      </c>
      <c r="D3" s="605" t="s">
        <v>3311</v>
      </c>
      <c r="E3" s="606">
        <v>44432</v>
      </c>
      <c r="F3" s="607">
        <f t="shared" ref="F3:F31" si="0">IF(E3&lt;&gt;"",E3+(G3*H3),"")</f>
        <v>44656</v>
      </c>
      <c r="G3" s="608">
        <v>8</v>
      </c>
      <c r="H3" s="608">
        <v>28</v>
      </c>
      <c r="I3" s="609">
        <f t="shared" ref="I3:I31" si="1">IF(G3&lt;&gt;"",(J3/G3),"")</f>
        <v>177.88749999999999</v>
      </c>
      <c r="J3" s="609">
        <v>1423.1</v>
      </c>
      <c r="K3" s="610" t="s">
        <v>3312</v>
      </c>
      <c r="L3" s="41" t="s">
        <v>3208</v>
      </c>
      <c r="M3" s="41"/>
      <c r="N3" s="63" t="s">
        <v>3258</v>
      </c>
      <c r="O3" s="64"/>
    </row>
    <row r="4" spans="2:15" ht="15" customHeight="1" x14ac:dyDescent="0.2">
      <c r="B4" s="58" t="s">
        <v>736</v>
      </c>
      <c r="C4" s="378" t="s">
        <v>3313</v>
      </c>
      <c r="D4" s="60" t="s">
        <v>3314</v>
      </c>
      <c r="E4" s="13">
        <v>44491</v>
      </c>
      <c r="F4" s="14">
        <f t="shared" si="0"/>
        <v>44687</v>
      </c>
      <c r="G4" s="12">
        <v>7</v>
      </c>
      <c r="H4" s="12">
        <v>28</v>
      </c>
      <c r="I4" s="535">
        <f t="shared" si="1"/>
        <v>93.242857142857147</v>
      </c>
      <c r="J4" s="535">
        <v>652.70000000000005</v>
      </c>
      <c r="K4" s="340" t="s">
        <v>3312</v>
      </c>
      <c r="L4" s="59" t="s">
        <v>3208</v>
      </c>
      <c r="M4" s="59"/>
      <c r="N4" s="63" t="s">
        <v>3258</v>
      </c>
      <c r="O4" s="64"/>
    </row>
    <row r="5" spans="2:15" ht="15" customHeight="1" x14ac:dyDescent="0.2">
      <c r="B5" s="58" t="s">
        <v>3315</v>
      </c>
      <c r="C5" s="59" t="s">
        <v>3316</v>
      </c>
      <c r="D5" s="60" t="s">
        <v>3317</v>
      </c>
      <c r="E5" s="13">
        <v>44580</v>
      </c>
      <c r="F5" s="14">
        <f t="shared" si="0"/>
        <v>44640</v>
      </c>
      <c r="G5" s="12">
        <v>2</v>
      </c>
      <c r="H5" s="12">
        <v>30</v>
      </c>
      <c r="I5" s="535">
        <f t="shared" si="1"/>
        <v>1037.0350000000001</v>
      </c>
      <c r="J5" s="535">
        <v>2074.0700000000002</v>
      </c>
      <c r="K5" s="340" t="s">
        <v>3318</v>
      </c>
      <c r="L5" s="59" t="s">
        <v>3198</v>
      </c>
      <c r="M5" s="59"/>
      <c r="N5" s="305" t="s">
        <v>3258</v>
      </c>
      <c r="O5" s="64"/>
    </row>
    <row r="6" spans="2:15" ht="15" customHeight="1" x14ac:dyDescent="0.2">
      <c r="B6" s="58" t="s">
        <v>373</v>
      </c>
      <c r="C6" s="59" t="s">
        <v>3319</v>
      </c>
      <c r="D6" s="60" t="s">
        <v>3320</v>
      </c>
      <c r="E6" s="13">
        <v>44691</v>
      </c>
      <c r="F6" s="14">
        <f t="shared" si="0"/>
        <v>44698</v>
      </c>
      <c r="G6" s="12">
        <v>1</v>
      </c>
      <c r="H6" s="12">
        <v>7</v>
      </c>
      <c r="I6" s="61">
        <f t="shared" si="1"/>
        <v>1375.37</v>
      </c>
      <c r="J6" s="61">
        <v>1375.37</v>
      </c>
      <c r="K6" s="340" t="s">
        <v>3321</v>
      </c>
      <c r="L6" s="59" t="s">
        <v>3198</v>
      </c>
      <c r="M6" s="59"/>
      <c r="N6" s="63" t="s">
        <v>3258</v>
      </c>
      <c r="O6" s="64"/>
    </row>
    <row r="7" spans="2:15" ht="15" customHeight="1" x14ac:dyDescent="0.2">
      <c r="B7" s="40"/>
      <c r="C7" s="41"/>
      <c r="D7" s="42" t="s">
        <v>3322</v>
      </c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9"/>
    </row>
    <row r="8" spans="2:15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9"/>
    </row>
    <row r="9" spans="2:15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9"/>
    </row>
    <row r="10" spans="2:15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9"/>
    </row>
    <row r="11" spans="2:15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9"/>
    </row>
    <row r="12" spans="2:15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9"/>
    </row>
    <row r="13" spans="2:15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9"/>
    </row>
    <row r="14" spans="2:15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9"/>
    </row>
    <row r="15" spans="2:15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9"/>
    </row>
    <row r="16" spans="2:15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9"/>
    </row>
    <row r="17" spans="2:15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9"/>
    </row>
    <row r="18" spans="2:15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9"/>
    </row>
    <row r="19" spans="2:15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9"/>
    </row>
    <row r="20" spans="2:15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9"/>
    </row>
    <row r="21" spans="2:15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9"/>
    </row>
    <row r="22" spans="2:15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9"/>
    </row>
    <row r="23" spans="2:15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9"/>
    </row>
    <row r="24" spans="2:15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9"/>
    </row>
    <row r="25" spans="2:15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9"/>
    </row>
    <row r="26" spans="2:15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9"/>
    </row>
    <row r="27" spans="2:15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9"/>
    </row>
    <row r="28" spans="2:15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9"/>
    </row>
    <row r="29" spans="2:15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9"/>
    </row>
    <row r="30" spans="2:15" x14ac:dyDescent="0.2">
      <c r="B30" s="230"/>
      <c r="C30" s="233"/>
      <c r="D30" s="231"/>
      <c r="E30" s="236"/>
      <c r="F30" s="44" t="str">
        <f t="shared" si="0"/>
        <v/>
      </c>
      <c r="G30" s="235"/>
      <c r="H30" s="235"/>
      <c r="I30" s="46" t="str">
        <f t="shared" si="1"/>
        <v/>
      </c>
      <c r="J30" s="51"/>
      <c r="K30" s="239"/>
      <c r="L30" s="233"/>
      <c r="M30" s="233"/>
      <c r="N30" s="240"/>
      <c r="O30" s="241"/>
    </row>
    <row r="31" spans="2:15" x14ac:dyDescent="0.2">
      <c r="B31" s="40"/>
      <c r="C31" s="41"/>
      <c r="D31" s="42"/>
      <c r="E31" s="43"/>
      <c r="F31" s="44" t="str">
        <f t="shared" si="0"/>
        <v/>
      </c>
      <c r="G31" s="45"/>
      <c r="H31" s="45"/>
      <c r="I31" s="46" t="str">
        <f t="shared" si="1"/>
        <v/>
      </c>
      <c r="J31" s="46"/>
      <c r="K31" s="47"/>
      <c r="L31" s="41"/>
      <c r="M31" s="41"/>
      <c r="N31" s="48"/>
      <c r="O31" s="49"/>
    </row>
    <row r="32" spans="2:15" x14ac:dyDescent="0.2">
      <c r="I32" s="36" t="s">
        <v>8</v>
      </c>
      <c r="J32" s="291">
        <f>SUM(J3:J31)</f>
        <v>5525.2400000000007</v>
      </c>
    </row>
    <row r="34" spans="5:6" x14ac:dyDescent="0.2">
      <c r="E34" s="421" t="s">
        <v>3139</v>
      </c>
      <c r="F34" s="422" t="s">
        <v>3323</v>
      </c>
    </row>
    <row r="35" spans="5:6" x14ac:dyDescent="0.2">
      <c r="E35" s="421" t="s">
        <v>3141</v>
      </c>
      <c r="F35" s="422"/>
    </row>
    <row r="36" spans="5:6" x14ac:dyDescent="0.2">
      <c r="E36" s="457">
        <f>COUNTBLANK(K3:K31)-COUNTBLANK(B3:B31)</f>
        <v>0</v>
      </c>
      <c r="F36" s="423" t="s">
        <v>3250</v>
      </c>
    </row>
  </sheetData>
  <phoneticPr fontId="0" type="noConversion"/>
  <conditionalFormatting sqref="C1:E1048576 G1:H1048576 J1:J1048576 L1:M1048576 O1:O1048576">
    <cfRule type="expression" dxfId="1909" priority="2">
      <formula>AND($B1&lt;&gt;"",C1="")</formula>
    </cfRule>
  </conditionalFormatting>
  <conditionalFormatting sqref="B3:O31">
    <cfRule type="expression" dxfId="1908" priority="1" stopIfTrue="1">
      <formula>$K3&lt;&gt;""</formula>
    </cfRule>
    <cfRule type="expression" dxfId="1907" priority="3" stopIfTrue="1">
      <formula>AND($B3&lt;&gt;"",$K3="",$F3&lt;TODAY())</formula>
    </cfRule>
    <cfRule type="expression" dxfId="1906" priority="4">
      <formula>AND($B3&lt;&gt;"",$K3="",$F3&lt;(TODAY()+30))</formula>
    </cfRule>
  </conditionalFormatting>
  <dataValidations count="1">
    <dataValidation type="list" allowBlank="1" showInputMessage="1" showErrorMessage="1" sqref="H3:H31" xr:uid="{B48F8C05-E7C4-4841-924B-1E4BC7F410F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25D66-A749-4E71-A91C-F531CC218CE5}">
  <sheetPr>
    <tabColor rgb="FF70AD47"/>
    <pageSetUpPr fitToPage="1"/>
  </sheetPr>
  <dimension ref="B2:Q34"/>
  <sheetViews>
    <sheetView workbookViewId="0">
      <selection activeCell="K15" sqref="K15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1.140625" style="35" customWidth="1"/>
    <col min="6" max="6" width="25.140625" style="35" customWidth="1"/>
    <col min="7" max="7" width="9" style="34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5.85546875" style="57" customWidth="1"/>
    <col min="12" max="12" width="19.5703125" style="33" bestFit="1" customWidth="1"/>
    <col min="13" max="13" width="22.42578125" style="33" customWidth="1"/>
    <col min="14" max="14" width="5.42578125" style="38" customWidth="1"/>
    <col min="15" max="15" width="22.42578125" style="33" customWidth="1"/>
    <col min="16" max="16" width="2.7109375" style="50" customWidth="1"/>
    <col min="17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2" t="s">
        <v>3251</v>
      </c>
      <c r="M2" s="2" t="s">
        <v>3252</v>
      </c>
      <c r="N2" s="7" t="s">
        <v>3107</v>
      </c>
      <c r="O2" s="8" t="s">
        <v>3253</v>
      </c>
    </row>
    <row r="3" spans="2:17" ht="15" customHeight="1" x14ac:dyDescent="0.2">
      <c r="B3" s="603" t="s">
        <v>3324</v>
      </c>
      <c r="C3" s="604" t="s">
        <v>3325</v>
      </c>
      <c r="D3" s="605" t="s">
        <v>3326</v>
      </c>
      <c r="E3" s="606">
        <v>44613</v>
      </c>
      <c r="F3" s="607">
        <f t="shared" ref="F3:F30" si="0">IF(E3&lt;&gt;"",E3+(G3*H3),"")</f>
        <v>44703</v>
      </c>
      <c r="G3" s="608">
        <v>3</v>
      </c>
      <c r="H3" s="608">
        <v>30</v>
      </c>
      <c r="I3" s="609">
        <f t="shared" ref="I3:I30" si="1">IF(G3&lt;&gt;"",(J3/G3),"")</f>
        <v>1317.9333333333334</v>
      </c>
      <c r="J3" s="609">
        <v>3953.8</v>
      </c>
      <c r="K3" s="610" t="s">
        <v>3198</v>
      </c>
      <c r="L3" s="510" t="s">
        <v>3327</v>
      </c>
      <c r="M3" s="510" t="s">
        <v>3328</v>
      </c>
      <c r="N3" s="305" t="s">
        <v>3258</v>
      </c>
      <c r="O3" s="64" t="s">
        <v>3302</v>
      </c>
    </row>
    <row r="4" spans="2:17" ht="15" customHeight="1" x14ac:dyDescent="0.2">
      <c r="B4" s="40" t="s">
        <v>736</v>
      </c>
      <c r="C4" s="510" t="s">
        <v>3329</v>
      </c>
      <c r="D4" s="42" t="s">
        <v>3330</v>
      </c>
      <c r="E4" s="43">
        <v>44638</v>
      </c>
      <c r="F4" s="44">
        <f t="shared" si="0"/>
        <v>45058</v>
      </c>
      <c r="G4" s="45">
        <v>15</v>
      </c>
      <c r="H4" s="45">
        <v>28</v>
      </c>
      <c r="I4" s="536">
        <f t="shared" si="1"/>
        <v>162.72733333333332</v>
      </c>
      <c r="J4" s="536">
        <v>2440.91</v>
      </c>
      <c r="K4" s="47" t="s">
        <v>3208</v>
      </c>
      <c r="L4" s="41"/>
      <c r="M4" s="41"/>
      <c r="N4" s="48" t="s">
        <v>3258</v>
      </c>
      <c r="O4" s="49"/>
      <c r="Q4" s="50" t="s">
        <v>3331</v>
      </c>
    </row>
    <row r="5" spans="2:17" ht="15" customHeight="1" x14ac:dyDescent="0.2">
      <c r="B5" s="40" t="s">
        <v>736</v>
      </c>
      <c r="C5" s="41" t="s">
        <v>3332</v>
      </c>
      <c r="D5" s="42" t="s">
        <v>3333</v>
      </c>
      <c r="E5" s="43">
        <v>44677</v>
      </c>
      <c r="F5" s="44">
        <f t="shared" si="0"/>
        <v>44957</v>
      </c>
      <c r="G5" s="45">
        <v>10</v>
      </c>
      <c r="H5" s="45">
        <v>28</v>
      </c>
      <c r="I5" s="536">
        <f t="shared" si="1"/>
        <v>142.04500000000002</v>
      </c>
      <c r="J5" s="536">
        <v>1420.45</v>
      </c>
      <c r="K5" s="47" t="s">
        <v>3208</v>
      </c>
      <c r="L5" s="41"/>
      <c r="M5" s="41"/>
      <c r="N5" s="48"/>
      <c r="O5" s="49"/>
    </row>
    <row r="6" spans="2:17" ht="15" customHeight="1" x14ac:dyDescent="0.2">
      <c r="B6" s="40" t="s">
        <v>2047</v>
      </c>
      <c r="C6" s="41"/>
      <c r="D6" s="42" t="s">
        <v>3334</v>
      </c>
      <c r="E6" s="43">
        <v>44938</v>
      </c>
      <c r="F6" s="44">
        <f t="shared" si="0"/>
        <v>44966</v>
      </c>
      <c r="G6" s="45">
        <v>1</v>
      </c>
      <c r="H6" s="45">
        <v>28</v>
      </c>
      <c r="I6" s="536">
        <f t="shared" si="1"/>
        <v>0</v>
      </c>
      <c r="J6" s="536"/>
      <c r="K6" s="47" t="s">
        <v>3335</v>
      </c>
      <c r="L6" s="41"/>
      <c r="M6" s="41"/>
      <c r="N6" s="48"/>
      <c r="O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536" t="str">
        <f t="shared" si="1"/>
        <v/>
      </c>
      <c r="J7" s="536"/>
      <c r="K7" s="47"/>
      <c r="L7" s="41"/>
      <c r="M7" s="41"/>
      <c r="N7" s="48"/>
      <c r="O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536" t="str">
        <f t="shared" si="1"/>
        <v/>
      </c>
      <c r="J8" s="536"/>
      <c r="K8" s="47"/>
      <c r="L8" s="41"/>
      <c r="M8" s="41"/>
      <c r="N8" s="48"/>
      <c r="O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536" t="str">
        <f t="shared" si="1"/>
        <v/>
      </c>
      <c r="J9" s="536"/>
      <c r="K9" s="47"/>
      <c r="L9" s="41"/>
      <c r="M9" s="41"/>
      <c r="N9" s="48"/>
      <c r="O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536" t="str">
        <f t="shared" si="1"/>
        <v/>
      </c>
      <c r="J10" s="536"/>
      <c r="K10" s="47"/>
      <c r="L10" s="41"/>
      <c r="M10" s="41"/>
      <c r="N10" s="48"/>
      <c r="O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536" t="str">
        <f t="shared" si="1"/>
        <v/>
      </c>
      <c r="J11" s="536"/>
      <c r="K11" s="47"/>
      <c r="L11" s="41"/>
      <c r="M11" s="41"/>
      <c r="N11" s="48"/>
      <c r="O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536" t="str">
        <f t="shared" si="1"/>
        <v/>
      </c>
      <c r="J12" s="536"/>
      <c r="K12" s="47"/>
      <c r="L12" s="41"/>
      <c r="M12" s="41"/>
      <c r="N12" s="48"/>
      <c r="O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536" t="str">
        <f t="shared" si="1"/>
        <v/>
      </c>
      <c r="J13" s="536"/>
      <c r="K13" s="47"/>
      <c r="L13" s="41"/>
      <c r="M13" s="41"/>
      <c r="N13" s="48"/>
      <c r="O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536" t="str">
        <f t="shared" si="1"/>
        <v/>
      </c>
      <c r="J14" s="536"/>
      <c r="K14" s="47"/>
      <c r="L14" s="41"/>
      <c r="M14" s="41"/>
      <c r="N14" s="48"/>
      <c r="O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536" t="str">
        <f t="shared" si="1"/>
        <v/>
      </c>
      <c r="J15" s="536"/>
      <c r="K15" s="47"/>
      <c r="L15" s="41"/>
      <c r="M15" s="41"/>
      <c r="N15" s="48"/>
      <c r="O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536" t="str">
        <f t="shared" si="1"/>
        <v/>
      </c>
      <c r="J16" s="536"/>
      <c r="K16" s="47"/>
      <c r="L16" s="41"/>
      <c r="M16" s="41"/>
      <c r="N16" s="48"/>
      <c r="O16" s="49"/>
    </row>
    <row r="17" spans="2:15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536" t="str">
        <f t="shared" si="1"/>
        <v/>
      </c>
      <c r="J17" s="536"/>
      <c r="K17" s="47"/>
      <c r="L17" s="41"/>
      <c r="M17" s="41"/>
      <c r="N17" s="48"/>
      <c r="O17" s="49"/>
    </row>
    <row r="18" spans="2:15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536" t="str">
        <f t="shared" si="1"/>
        <v/>
      </c>
      <c r="J18" s="536"/>
      <c r="K18" s="47"/>
      <c r="L18" s="41"/>
      <c r="M18" s="41"/>
      <c r="N18" s="48"/>
      <c r="O18" s="49"/>
    </row>
    <row r="19" spans="2:15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536" t="str">
        <f t="shared" si="1"/>
        <v/>
      </c>
      <c r="J19" s="536"/>
      <c r="K19" s="47"/>
      <c r="L19" s="41"/>
      <c r="M19" s="41"/>
      <c r="N19" s="48"/>
      <c r="O19" s="49"/>
    </row>
    <row r="20" spans="2:15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536" t="str">
        <f t="shared" si="1"/>
        <v/>
      </c>
      <c r="J20" s="536"/>
      <c r="K20" s="47"/>
      <c r="L20" s="41"/>
      <c r="M20" s="41"/>
      <c r="N20" s="48"/>
      <c r="O20" s="49"/>
    </row>
    <row r="21" spans="2:15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536" t="str">
        <f t="shared" si="1"/>
        <v/>
      </c>
      <c r="J21" s="536"/>
      <c r="K21" s="47"/>
      <c r="L21" s="41"/>
      <c r="M21" s="41"/>
      <c r="N21" s="48"/>
      <c r="O21" s="49"/>
    </row>
    <row r="22" spans="2:15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536" t="str">
        <f t="shared" si="1"/>
        <v/>
      </c>
      <c r="J22" s="536"/>
      <c r="K22" s="47"/>
      <c r="L22" s="41"/>
      <c r="M22" s="41"/>
      <c r="N22" s="48"/>
      <c r="O22" s="49"/>
    </row>
    <row r="23" spans="2:15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536" t="str">
        <f t="shared" si="1"/>
        <v/>
      </c>
      <c r="J23" s="536"/>
      <c r="K23" s="47"/>
      <c r="L23" s="41"/>
      <c r="M23" s="41"/>
      <c r="N23" s="48"/>
      <c r="O23" s="49"/>
    </row>
    <row r="24" spans="2:15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536" t="str">
        <f t="shared" si="1"/>
        <v/>
      </c>
      <c r="J24" s="536"/>
      <c r="K24" s="47"/>
      <c r="L24" s="41"/>
      <c r="M24" s="41"/>
      <c r="N24" s="48"/>
      <c r="O24" s="49"/>
    </row>
    <row r="25" spans="2:15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536" t="str">
        <f t="shared" si="1"/>
        <v/>
      </c>
      <c r="J25" s="536"/>
      <c r="K25" s="47"/>
      <c r="L25" s="41"/>
      <c r="M25" s="41"/>
      <c r="N25" s="48"/>
      <c r="O25" s="49"/>
    </row>
    <row r="26" spans="2:15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536" t="str">
        <f t="shared" si="1"/>
        <v/>
      </c>
      <c r="J26" s="536"/>
      <c r="K26" s="47"/>
      <c r="L26" s="41"/>
      <c r="M26" s="41"/>
      <c r="N26" s="48"/>
      <c r="O26" s="49"/>
    </row>
    <row r="27" spans="2:15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536" t="str">
        <f t="shared" si="1"/>
        <v/>
      </c>
      <c r="J27" s="536"/>
      <c r="K27" s="47"/>
      <c r="L27" s="41"/>
      <c r="M27" s="41"/>
      <c r="N27" s="48"/>
      <c r="O27" s="49"/>
    </row>
    <row r="28" spans="2:15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536" t="str">
        <f t="shared" si="1"/>
        <v/>
      </c>
      <c r="J28" s="536"/>
      <c r="K28" s="47"/>
      <c r="L28" s="41"/>
      <c r="M28" s="41"/>
      <c r="N28" s="48"/>
      <c r="O28" s="49"/>
    </row>
    <row r="29" spans="2:15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536" t="str">
        <f t="shared" si="1"/>
        <v/>
      </c>
      <c r="J29" s="536"/>
      <c r="K29" s="47"/>
      <c r="L29" s="41"/>
      <c r="M29" s="41"/>
      <c r="N29" s="48"/>
      <c r="O29" s="49"/>
    </row>
    <row r="30" spans="2:15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536" t="str">
        <f t="shared" si="1"/>
        <v/>
      </c>
      <c r="J30" s="536"/>
      <c r="K30" s="239"/>
      <c r="L30" s="233"/>
      <c r="M30" s="233"/>
      <c r="N30" s="240"/>
      <c r="O30" s="241"/>
    </row>
    <row r="31" spans="2:15" x14ac:dyDescent="0.2">
      <c r="I31" s="36" t="s">
        <v>8</v>
      </c>
      <c r="J31" s="56">
        <f>SUM(J3:J30)</f>
        <v>7815.16</v>
      </c>
    </row>
    <row r="32" spans="2:15" x14ac:dyDescent="0.2">
      <c r="E32" s="421" t="s">
        <v>3139</v>
      </c>
      <c r="F32" s="422" t="s">
        <v>3323</v>
      </c>
    </row>
    <row r="33" spans="2:6" x14ac:dyDescent="0.2">
      <c r="E33" s="427" t="s">
        <v>3141</v>
      </c>
      <c r="F33" s="422"/>
    </row>
    <row r="34" spans="2:6" x14ac:dyDescent="0.2">
      <c r="B34" s="399"/>
      <c r="C34" s="400"/>
      <c r="E34" s="425">
        <f>COUNTBLANK(M3:M30)-COUNTBLANK(D3:D30)</f>
        <v>3</v>
      </c>
      <c r="F34" s="426" t="s">
        <v>3250</v>
      </c>
    </row>
  </sheetData>
  <phoneticPr fontId="0" type="noConversion"/>
  <conditionalFormatting sqref="C1:E1048576 G1:H1048576 J1:K1048576 O1:O1048576">
    <cfRule type="expression" dxfId="1886" priority="2">
      <formula>AND($B1&lt;&gt;"",C1="")</formula>
    </cfRule>
  </conditionalFormatting>
  <conditionalFormatting sqref="B3:O30">
    <cfRule type="expression" dxfId="1885" priority="1" stopIfTrue="1">
      <formula>$K3&lt;&gt;""</formula>
    </cfRule>
    <cfRule type="expression" dxfId="1884" priority="3" stopIfTrue="1">
      <formula>AND($B3&lt;&gt;"",$K3="",$F3&lt;TODAY())</formula>
    </cfRule>
    <cfRule type="expression" dxfId="1883" priority="4">
      <formula>AND($B3&lt;&gt;"",$K3="",$F3&lt;(TODAY()+30))</formula>
    </cfRule>
  </conditionalFormatting>
  <dataValidations count="1">
    <dataValidation type="list" allowBlank="1" showInputMessage="1" showErrorMessage="1" sqref="H3:H30" xr:uid="{4339FCFF-4789-4D81-8200-35D1CBFFDFF6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78D9C-1C79-4887-9B08-C527D7FA0CCA}">
  <sheetPr>
    <tabColor rgb="FF70AD47"/>
    <pageSetUpPr fitToPage="1"/>
  </sheetPr>
  <dimension ref="B2:O36"/>
  <sheetViews>
    <sheetView workbookViewId="0">
      <selection activeCell="D3" sqref="D3:D10"/>
    </sheetView>
  </sheetViews>
  <sheetFormatPr defaultColWidth="9.140625" defaultRowHeight="12.75" x14ac:dyDescent="0.2"/>
  <cols>
    <col min="1" max="1" width="1.7109375" style="50" customWidth="1"/>
    <col min="2" max="2" width="26.7109375" style="53" bestFit="1" customWidth="1"/>
    <col min="3" max="3" width="16.85546875" style="54" customWidth="1"/>
    <col min="4" max="4" width="14.7109375" style="55" customWidth="1"/>
    <col min="5" max="5" width="13.42578125" style="35" bestFit="1" customWidth="1"/>
    <col min="6" max="6" width="26" style="35" bestFit="1" customWidth="1"/>
    <col min="7" max="7" width="12" style="34" bestFit="1" customWidth="1"/>
    <col min="8" max="8" width="10.42578125" style="34" bestFit="1" customWidth="1"/>
    <col min="9" max="9" width="15" style="39" customWidth="1"/>
    <col min="10" max="10" width="12.28515625" style="39" bestFit="1" customWidth="1"/>
    <col min="11" max="11" width="49.85546875" style="57" customWidth="1"/>
    <col min="12" max="12" width="8.140625" style="33" customWidth="1"/>
    <col min="13" max="13" width="17.140625" style="33" customWidth="1"/>
    <col min="14" max="14" width="3.85546875" style="38" customWidth="1"/>
    <col min="15" max="15" width="26.42578125" style="33" customWidth="1"/>
    <col min="16" max="16" width="2.7109375" style="50" customWidth="1"/>
    <col min="17" max="16384" width="9.140625" style="50"/>
  </cols>
  <sheetData>
    <row r="2" spans="2:15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3107</v>
      </c>
      <c r="O2" s="8" t="s">
        <v>15</v>
      </c>
    </row>
    <row r="3" spans="2:15" ht="15" customHeight="1" x14ac:dyDescent="0.2">
      <c r="B3" s="436" t="s">
        <v>3336</v>
      </c>
      <c r="C3" s="378" t="s">
        <v>3337</v>
      </c>
      <c r="D3" s="437" t="s">
        <v>3338</v>
      </c>
      <c r="E3" s="13">
        <v>44446</v>
      </c>
      <c r="F3" s="14">
        <f t="shared" ref="F3:F31" si="0">IF(E3&lt;&gt;"",E3+(G3*H3),"")</f>
        <v>44626</v>
      </c>
      <c r="G3" s="12">
        <v>6</v>
      </c>
      <c r="H3" s="12">
        <v>30</v>
      </c>
      <c r="I3" s="535">
        <f t="shared" ref="I3:I31" si="1">IF(G3&lt;&gt;"",(J3/G3),"")</f>
        <v>5042.63</v>
      </c>
      <c r="J3" s="535">
        <v>30255.78</v>
      </c>
      <c r="K3" s="328" t="s">
        <v>3339</v>
      </c>
      <c r="L3" s="378" t="s">
        <v>3198</v>
      </c>
      <c r="M3" s="378" t="s">
        <v>3340</v>
      </c>
      <c r="N3" s="438" t="s">
        <v>3258</v>
      </c>
      <c r="O3" s="439"/>
    </row>
    <row r="4" spans="2:15" ht="15" customHeight="1" x14ac:dyDescent="0.2">
      <c r="B4" s="436" t="s">
        <v>184</v>
      </c>
      <c r="C4" s="378" t="s">
        <v>3341</v>
      </c>
      <c r="D4" s="437" t="s">
        <v>3342</v>
      </c>
      <c r="E4" s="13">
        <v>44434</v>
      </c>
      <c r="F4" s="14">
        <f t="shared" si="0"/>
        <v>44438</v>
      </c>
      <c r="G4" s="12">
        <v>4</v>
      </c>
      <c r="H4" s="12">
        <v>1</v>
      </c>
      <c r="I4" s="535">
        <f t="shared" si="1"/>
        <v>74.332499999999996</v>
      </c>
      <c r="J4" s="535">
        <v>297.33</v>
      </c>
      <c r="K4" s="328" t="s">
        <v>3343</v>
      </c>
      <c r="L4" s="378" t="s">
        <v>3198</v>
      </c>
      <c r="M4" s="378" t="s">
        <v>3340</v>
      </c>
      <c r="N4" s="440" t="s">
        <v>3258</v>
      </c>
      <c r="O4" s="439"/>
    </row>
    <row r="5" spans="2:15" ht="15" customHeight="1" x14ac:dyDescent="0.2">
      <c r="B5" s="436" t="s">
        <v>373</v>
      </c>
      <c r="C5" s="378" t="s">
        <v>3344</v>
      </c>
      <c r="D5" s="437" t="s">
        <v>3345</v>
      </c>
      <c r="E5" s="13">
        <v>44397</v>
      </c>
      <c r="F5" s="361">
        <f t="shared" si="0"/>
        <v>44517</v>
      </c>
      <c r="G5" s="362">
        <v>4</v>
      </c>
      <c r="H5" s="362">
        <v>30</v>
      </c>
      <c r="I5" s="535">
        <f t="shared" si="1"/>
        <v>1303.8</v>
      </c>
      <c r="J5" s="535">
        <v>5215.2</v>
      </c>
      <c r="K5" s="499" t="s">
        <v>3346</v>
      </c>
      <c r="L5" s="500" t="s">
        <v>3198</v>
      </c>
      <c r="M5" s="500" t="s">
        <v>3340</v>
      </c>
      <c r="N5" s="503" t="s">
        <v>3258</v>
      </c>
      <c r="O5" s="501"/>
    </row>
    <row r="6" spans="2:15" ht="15" customHeight="1" x14ac:dyDescent="0.2">
      <c r="B6" s="436" t="s">
        <v>3347</v>
      </c>
      <c r="C6" s="378" t="s">
        <v>3348</v>
      </c>
      <c r="D6" s="437" t="s">
        <v>3349</v>
      </c>
      <c r="E6" s="13">
        <v>44438</v>
      </c>
      <c r="F6" s="14">
        <f t="shared" si="0"/>
        <v>44528</v>
      </c>
      <c r="G6" s="12">
        <v>3</v>
      </c>
      <c r="H6" s="12">
        <v>30</v>
      </c>
      <c r="I6" s="535">
        <f t="shared" si="1"/>
        <v>1134.9066666666665</v>
      </c>
      <c r="J6" s="535">
        <v>3404.72</v>
      </c>
      <c r="K6" s="499" t="s">
        <v>3350</v>
      </c>
      <c r="L6" s="378" t="s">
        <v>3198</v>
      </c>
      <c r="M6" s="378" t="s">
        <v>3340</v>
      </c>
      <c r="N6" s="440" t="s">
        <v>3258</v>
      </c>
      <c r="O6" s="439"/>
    </row>
    <row r="7" spans="2:15" ht="15" customHeight="1" x14ac:dyDescent="0.2">
      <c r="B7" s="436" t="s">
        <v>3351</v>
      </c>
      <c r="C7" s="378" t="s">
        <v>3352</v>
      </c>
      <c r="D7" s="437" t="s">
        <v>3353</v>
      </c>
      <c r="E7" s="13">
        <v>44368</v>
      </c>
      <c r="F7" s="14">
        <f t="shared" si="0"/>
        <v>44648</v>
      </c>
      <c r="G7" s="12">
        <v>10</v>
      </c>
      <c r="H7" s="12">
        <v>28</v>
      </c>
      <c r="I7" s="535">
        <f t="shared" si="1"/>
        <v>2054.2190000000001</v>
      </c>
      <c r="J7" s="535">
        <v>20542.189999999999</v>
      </c>
      <c r="K7" s="328" t="s">
        <v>3354</v>
      </c>
      <c r="L7" s="378" t="s">
        <v>3225</v>
      </c>
      <c r="M7" s="526" t="s">
        <v>3355</v>
      </c>
      <c r="N7" s="438" t="s">
        <v>3258</v>
      </c>
      <c r="O7" s="525" t="s">
        <v>3356</v>
      </c>
    </row>
    <row r="8" spans="2:15" ht="15" customHeight="1" x14ac:dyDescent="0.2">
      <c r="B8" s="436" t="s">
        <v>3357</v>
      </c>
      <c r="C8" s="378" t="s">
        <v>3301</v>
      </c>
      <c r="D8" s="437" t="s">
        <v>3358</v>
      </c>
      <c r="E8" s="13">
        <v>44454</v>
      </c>
      <c r="F8" s="14">
        <f t="shared" si="0"/>
        <v>44622</v>
      </c>
      <c r="G8" s="12">
        <v>6</v>
      </c>
      <c r="H8" s="12">
        <v>28</v>
      </c>
      <c r="I8" s="535">
        <f t="shared" si="1"/>
        <v>785.63666666666666</v>
      </c>
      <c r="J8" s="535">
        <v>4713.82</v>
      </c>
      <c r="K8" s="328" t="s">
        <v>3359</v>
      </c>
      <c r="L8" s="378" t="s">
        <v>3218</v>
      </c>
      <c r="M8" s="524" t="s">
        <v>3360</v>
      </c>
      <c r="N8" s="438"/>
      <c r="O8" s="525"/>
    </row>
    <row r="9" spans="2:15" ht="15" customHeight="1" x14ac:dyDescent="0.2">
      <c r="B9" s="368" t="s">
        <v>328</v>
      </c>
      <c r="C9" s="327" t="s">
        <v>3361</v>
      </c>
      <c r="D9" s="369" t="s">
        <v>3362</v>
      </c>
      <c r="E9" s="43">
        <v>44413</v>
      </c>
      <c r="F9" s="44">
        <f t="shared" si="0"/>
        <v>44637</v>
      </c>
      <c r="G9" s="45">
        <v>8</v>
      </c>
      <c r="H9" s="45">
        <v>28</v>
      </c>
      <c r="I9" s="536">
        <f t="shared" si="1"/>
        <v>148.4</v>
      </c>
      <c r="J9" s="536">
        <v>1187.2</v>
      </c>
      <c r="K9" s="445"/>
      <c r="L9" s="327" t="s">
        <v>3208</v>
      </c>
      <c r="M9" s="327" t="s">
        <v>3284</v>
      </c>
      <c r="N9" s="371"/>
      <c r="O9" s="372"/>
    </row>
    <row r="10" spans="2:15" ht="15" customHeight="1" x14ac:dyDescent="0.2">
      <c r="B10" s="436" t="s">
        <v>2207</v>
      </c>
      <c r="C10" s="378" t="s">
        <v>3363</v>
      </c>
      <c r="D10" s="437" t="s">
        <v>3364</v>
      </c>
      <c r="E10" s="13">
        <v>44417</v>
      </c>
      <c r="F10" s="14">
        <f t="shared" si="0"/>
        <v>44717</v>
      </c>
      <c r="G10" s="12">
        <v>10</v>
      </c>
      <c r="H10" s="12">
        <v>30</v>
      </c>
      <c r="I10" s="535">
        <f t="shared" si="1"/>
        <v>116.6</v>
      </c>
      <c r="J10" s="535">
        <v>1166</v>
      </c>
      <c r="K10" s="328" t="s">
        <v>3365</v>
      </c>
      <c r="L10" s="378" t="s">
        <v>3198</v>
      </c>
      <c r="M10" s="378" t="s">
        <v>3340</v>
      </c>
      <c r="N10" s="440" t="s">
        <v>3258</v>
      </c>
      <c r="O10" s="439"/>
    </row>
    <row r="11" spans="2:15" ht="15" customHeight="1" x14ac:dyDescent="0.2">
      <c r="B11" s="368"/>
      <c r="C11" s="327"/>
      <c r="D11" s="369"/>
      <c r="E11" s="43"/>
      <c r="F11" s="44" t="str">
        <f t="shared" si="0"/>
        <v/>
      </c>
      <c r="G11" s="45"/>
      <c r="H11" s="45"/>
      <c r="I11" s="536" t="str">
        <f t="shared" si="1"/>
        <v/>
      </c>
      <c r="J11" s="536"/>
      <c r="K11" s="370"/>
      <c r="L11" s="327"/>
      <c r="M11" s="327"/>
      <c r="N11" s="371"/>
      <c r="O11" s="372"/>
    </row>
    <row r="12" spans="2:15" ht="15" customHeight="1" x14ac:dyDescent="0.2">
      <c r="B12" s="368"/>
      <c r="C12" s="327"/>
      <c r="D12" s="369"/>
      <c r="E12" s="43"/>
      <c r="F12" s="44" t="str">
        <f t="shared" si="0"/>
        <v/>
      </c>
      <c r="G12" s="45"/>
      <c r="H12" s="45"/>
      <c r="I12" s="536" t="str">
        <f t="shared" si="1"/>
        <v/>
      </c>
      <c r="J12" s="536"/>
      <c r="K12" s="370"/>
      <c r="L12" s="327"/>
      <c r="M12" s="327"/>
      <c r="N12" s="371"/>
      <c r="O12" s="372"/>
    </row>
    <row r="13" spans="2:15" ht="15" customHeight="1" x14ac:dyDescent="0.2">
      <c r="B13" s="368"/>
      <c r="C13" s="327"/>
      <c r="D13" s="369"/>
      <c r="E13" s="43"/>
      <c r="F13" s="44" t="str">
        <f t="shared" si="0"/>
        <v/>
      </c>
      <c r="G13" s="45"/>
      <c r="H13" s="45"/>
      <c r="I13" s="536" t="str">
        <f t="shared" si="1"/>
        <v/>
      </c>
      <c r="J13" s="536"/>
      <c r="K13" s="370"/>
      <c r="L13" s="327"/>
      <c r="M13" s="327"/>
      <c r="N13" s="371"/>
      <c r="O13" s="372"/>
    </row>
    <row r="14" spans="2:15" ht="15" customHeight="1" x14ac:dyDescent="0.2">
      <c r="B14" s="368"/>
      <c r="C14" s="327"/>
      <c r="D14" s="369"/>
      <c r="E14" s="43"/>
      <c r="F14" s="44" t="str">
        <f t="shared" si="0"/>
        <v/>
      </c>
      <c r="G14" s="45"/>
      <c r="H14" s="45"/>
      <c r="I14" s="536" t="str">
        <f t="shared" si="1"/>
        <v/>
      </c>
      <c r="J14" s="536"/>
      <c r="K14" s="370"/>
      <c r="L14" s="327"/>
      <c r="M14" s="327"/>
      <c r="N14" s="371"/>
      <c r="O14" s="372"/>
    </row>
    <row r="15" spans="2:15" ht="15" customHeight="1" x14ac:dyDescent="0.2">
      <c r="B15" s="368"/>
      <c r="C15" s="327"/>
      <c r="D15" s="369"/>
      <c r="E15" s="43"/>
      <c r="F15" s="44" t="str">
        <f t="shared" si="0"/>
        <v/>
      </c>
      <c r="G15" s="45"/>
      <c r="H15" s="45"/>
      <c r="I15" s="536" t="str">
        <f t="shared" si="1"/>
        <v/>
      </c>
      <c r="J15" s="536"/>
      <c r="K15" s="370"/>
      <c r="L15" s="327"/>
      <c r="M15" s="327"/>
      <c r="N15" s="371"/>
      <c r="O15" s="372"/>
    </row>
    <row r="16" spans="2:15" ht="15" customHeight="1" x14ac:dyDescent="0.2">
      <c r="B16" s="368"/>
      <c r="C16" s="327"/>
      <c r="D16" s="369"/>
      <c r="E16" s="43"/>
      <c r="F16" s="44" t="str">
        <f t="shared" si="0"/>
        <v/>
      </c>
      <c r="G16" s="45"/>
      <c r="H16" s="45"/>
      <c r="I16" s="536" t="str">
        <f t="shared" si="1"/>
        <v/>
      </c>
      <c r="J16" s="536"/>
      <c r="K16" s="370"/>
      <c r="L16" s="327"/>
      <c r="M16" s="327"/>
      <c r="N16" s="371"/>
      <c r="O16" s="372"/>
    </row>
    <row r="17" spans="2:15" ht="15" customHeight="1" x14ac:dyDescent="0.2">
      <c r="B17" s="368"/>
      <c r="C17" s="327"/>
      <c r="D17" s="369"/>
      <c r="E17" s="43"/>
      <c r="F17" s="44" t="str">
        <f t="shared" si="0"/>
        <v/>
      </c>
      <c r="G17" s="45"/>
      <c r="H17" s="45"/>
      <c r="I17" s="536" t="str">
        <f t="shared" si="1"/>
        <v/>
      </c>
      <c r="J17" s="536"/>
      <c r="K17" s="370"/>
      <c r="L17" s="327"/>
      <c r="M17" s="327"/>
      <c r="N17" s="371"/>
      <c r="O17" s="372"/>
    </row>
    <row r="18" spans="2:15" ht="15" customHeight="1" x14ac:dyDescent="0.2">
      <c r="B18" s="368"/>
      <c r="C18" s="327"/>
      <c r="D18" s="369"/>
      <c r="E18" s="43"/>
      <c r="F18" s="44" t="str">
        <f t="shared" si="0"/>
        <v/>
      </c>
      <c r="G18" s="45"/>
      <c r="H18" s="45"/>
      <c r="I18" s="536" t="str">
        <f t="shared" si="1"/>
        <v/>
      </c>
      <c r="J18" s="536"/>
      <c r="K18" s="370"/>
      <c r="L18" s="327"/>
      <c r="M18" s="327"/>
      <c r="N18" s="371"/>
      <c r="O18" s="372"/>
    </row>
    <row r="19" spans="2:15" ht="15" customHeight="1" x14ac:dyDescent="0.2">
      <c r="B19" s="368"/>
      <c r="C19" s="327"/>
      <c r="D19" s="369"/>
      <c r="E19" s="43"/>
      <c r="F19" s="44" t="str">
        <f t="shared" si="0"/>
        <v/>
      </c>
      <c r="G19" s="45"/>
      <c r="H19" s="45"/>
      <c r="I19" s="536" t="str">
        <f t="shared" si="1"/>
        <v/>
      </c>
      <c r="J19" s="536"/>
      <c r="K19" s="370"/>
      <c r="L19" s="327"/>
      <c r="M19" s="327"/>
      <c r="N19" s="371"/>
      <c r="O19" s="372"/>
    </row>
    <row r="20" spans="2:15" ht="15" customHeight="1" x14ac:dyDescent="0.2">
      <c r="B20" s="368"/>
      <c r="C20" s="327"/>
      <c r="D20" s="369"/>
      <c r="E20" s="43"/>
      <c r="F20" s="44" t="str">
        <f t="shared" si="0"/>
        <v/>
      </c>
      <c r="G20" s="45"/>
      <c r="H20" s="45"/>
      <c r="I20" s="536" t="str">
        <f t="shared" si="1"/>
        <v/>
      </c>
      <c r="J20" s="536"/>
      <c r="K20" s="370"/>
      <c r="L20" s="327"/>
      <c r="M20" s="327"/>
      <c r="N20" s="371"/>
      <c r="O20" s="372"/>
    </row>
    <row r="21" spans="2:15" ht="15" customHeight="1" x14ac:dyDescent="0.2">
      <c r="B21" s="368"/>
      <c r="C21" s="327"/>
      <c r="D21" s="369"/>
      <c r="E21" s="43"/>
      <c r="F21" s="44" t="str">
        <f t="shared" si="0"/>
        <v/>
      </c>
      <c r="G21" s="45"/>
      <c r="H21" s="45"/>
      <c r="I21" s="536" t="str">
        <f t="shared" si="1"/>
        <v/>
      </c>
      <c r="J21" s="536"/>
      <c r="K21" s="370"/>
      <c r="L21" s="327"/>
      <c r="M21" s="327"/>
      <c r="N21" s="371"/>
      <c r="O21" s="372"/>
    </row>
    <row r="22" spans="2:15" ht="15" customHeight="1" x14ac:dyDescent="0.2">
      <c r="B22" s="368"/>
      <c r="C22" s="327"/>
      <c r="D22" s="369"/>
      <c r="E22" s="43"/>
      <c r="F22" s="44" t="str">
        <f t="shared" si="0"/>
        <v/>
      </c>
      <c r="G22" s="45"/>
      <c r="H22" s="45"/>
      <c r="I22" s="536" t="str">
        <f t="shared" si="1"/>
        <v/>
      </c>
      <c r="J22" s="536"/>
      <c r="K22" s="370"/>
      <c r="L22" s="327"/>
      <c r="M22" s="327"/>
      <c r="N22" s="371"/>
      <c r="O22" s="372"/>
    </row>
    <row r="23" spans="2:15" ht="15" customHeight="1" x14ac:dyDescent="0.2">
      <c r="B23" s="368"/>
      <c r="C23" s="327"/>
      <c r="D23" s="369"/>
      <c r="E23" s="43"/>
      <c r="F23" s="44" t="str">
        <f t="shared" si="0"/>
        <v/>
      </c>
      <c r="G23" s="45"/>
      <c r="H23" s="45"/>
      <c r="I23" s="536" t="str">
        <f t="shared" si="1"/>
        <v/>
      </c>
      <c r="J23" s="536"/>
      <c r="K23" s="370"/>
      <c r="L23" s="327"/>
      <c r="M23" s="327"/>
      <c r="N23" s="371"/>
      <c r="O23" s="372"/>
    </row>
    <row r="24" spans="2:15" ht="15" customHeight="1" x14ac:dyDescent="0.2">
      <c r="B24" s="368"/>
      <c r="C24" s="327"/>
      <c r="D24" s="369"/>
      <c r="E24" s="43"/>
      <c r="F24" s="44" t="str">
        <f t="shared" si="0"/>
        <v/>
      </c>
      <c r="G24" s="45"/>
      <c r="H24" s="45"/>
      <c r="I24" s="536" t="str">
        <f t="shared" si="1"/>
        <v/>
      </c>
      <c r="J24" s="536"/>
      <c r="K24" s="370"/>
      <c r="L24" s="327"/>
      <c r="M24" s="327"/>
      <c r="N24" s="371"/>
      <c r="O24" s="372"/>
    </row>
    <row r="25" spans="2:15" ht="15" customHeight="1" x14ac:dyDescent="0.2">
      <c r="B25" s="368"/>
      <c r="C25" s="327"/>
      <c r="D25" s="369"/>
      <c r="E25" s="43"/>
      <c r="F25" s="44" t="str">
        <f t="shared" si="0"/>
        <v/>
      </c>
      <c r="G25" s="45"/>
      <c r="H25" s="45"/>
      <c r="I25" s="536" t="str">
        <f t="shared" si="1"/>
        <v/>
      </c>
      <c r="J25" s="536"/>
      <c r="K25" s="370"/>
      <c r="L25" s="327"/>
      <c r="M25" s="327"/>
      <c r="N25" s="371"/>
      <c r="O25" s="372"/>
    </row>
    <row r="26" spans="2:15" ht="15" customHeight="1" x14ac:dyDescent="0.2">
      <c r="B26" s="368"/>
      <c r="C26" s="327"/>
      <c r="D26" s="369"/>
      <c r="E26" s="43"/>
      <c r="F26" s="44" t="str">
        <f t="shared" si="0"/>
        <v/>
      </c>
      <c r="G26" s="45"/>
      <c r="H26" s="45"/>
      <c r="I26" s="536" t="str">
        <f t="shared" si="1"/>
        <v/>
      </c>
      <c r="J26" s="536"/>
      <c r="K26" s="370"/>
      <c r="L26" s="327"/>
      <c r="M26" s="327"/>
      <c r="N26" s="371"/>
      <c r="O26" s="372"/>
    </row>
    <row r="27" spans="2:15" ht="15" customHeight="1" x14ac:dyDescent="0.2">
      <c r="B27" s="368"/>
      <c r="C27" s="327"/>
      <c r="D27" s="369"/>
      <c r="E27" s="43"/>
      <c r="F27" s="44" t="str">
        <f t="shared" si="0"/>
        <v/>
      </c>
      <c r="G27" s="45"/>
      <c r="H27" s="45"/>
      <c r="I27" s="536" t="str">
        <f t="shared" si="1"/>
        <v/>
      </c>
      <c r="J27" s="536"/>
      <c r="K27" s="370"/>
      <c r="L27" s="327"/>
      <c r="M27" s="327"/>
      <c r="N27" s="371"/>
      <c r="O27" s="372"/>
    </row>
    <row r="28" spans="2:15" ht="15" customHeight="1" x14ac:dyDescent="0.2">
      <c r="B28" s="368"/>
      <c r="C28" s="327"/>
      <c r="D28" s="369"/>
      <c r="E28" s="43"/>
      <c r="F28" s="44" t="str">
        <f t="shared" si="0"/>
        <v/>
      </c>
      <c r="G28" s="45"/>
      <c r="H28" s="45"/>
      <c r="I28" s="536" t="str">
        <f t="shared" si="1"/>
        <v/>
      </c>
      <c r="J28" s="536"/>
      <c r="K28" s="370"/>
      <c r="L28" s="327"/>
      <c r="M28" s="327"/>
      <c r="N28" s="371"/>
      <c r="O28" s="372"/>
    </row>
    <row r="29" spans="2:15" ht="15" customHeight="1" x14ac:dyDescent="0.2">
      <c r="B29" s="368"/>
      <c r="C29" s="327"/>
      <c r="D29" s="369"/>
      <c r="E29" s="43"/>
      <c r="F29" s="44" t="str">
        <f t="shared" si="0"/>
        <v/>
      </c>
      <c r="G29" s="45"/>
      <c r="H29" s="45"/>
      <c r="I29" s="536" t="str">
        <f t="shared" si="1"/>
        <v/>
      </c>
      <c r="J29" s="536"/>
      <c r="K29" s="370"/>
      <c r="L29" s="327"/>
      <c r="M29" s="327"/>
      <c r="N29" s="371"/>
      <c r="O29" s="372"/>
    </row>
    <row r="30" spans="2:15" ht="15" customHeight="1" x14ac:dyDescent="0.2">
      <c r="B30" s="368"/>
      <c r="C30" s="327"/>
      <c r="D30" s="369"/>
      <c r="E30" s="43"/>
      <c r="F30" s="44" t="str">
        <f t="shared" si="0"/>
        <v/>
      </c>
      <c r="G30" s="45"/>
      <c r="H30" s="45"/>
      <c r="I30" s="536" t="str">
        <f t="shared" si="1"/>
        <v/>
      </c>
      <c r="J30" s="536"/>
      <c r="K30" s="370"/>
      <c r="L30" s="327"/>
      <c r="M30" s="327"/>
      <c r="N30" s="371"/>
      <c r="O30" s="372"/>
    </row>
    <row r="31" spans="2:15" x14ac:dyDescent="0.2">
      <c r="B31" s="455"/>
      <c r="C31" s="374"/>
      <c r="D31" s="456"/>
      <c r="E31" s="236"/>
      <c r="F31" s="31" t="str">
        <f t="shared" si="0"/>
        <v/>
      </c>
      <c r="G31" s="235"/>
      <c r="H31" s="235"/>
      <c r="I31" s="536" t="str">
        <f t="shared" si="1"/>
        <v/>
      </c>
      <c r="J31" s="536"/>
      <c r="K31" s="373"/>
      <c r="L31" s="374"/>
      <c r="M31" s="374"/>
      <c r="N31" s="375"/>
      <c r="O31" s="376"/>
    </row>
    <row r="32" spans="2:15" x14ac:dyDescent="0.2">
      <c r="I32" s="36" t="s">
        <v>8</v>
      </c>
      <c r="J32" s="56">
        <f>SUM(J3:J31)</f>
        <v>66782.240000000005</v>
      </c>
    </row>
    <row r="34" spans="5:9" x14ac:dyDescent="0.2">
      <c r="E34" s="421" t="s">
        <v>3139</v>
      </c>
      <c r="F34" s="422" t="s">
        <v>3308</v>
      </c>
    </row>
    <row r="35" spans="5:9" x14ac:dyDescent="0.2">
      <c r="E35" s="421" t="s">
        <v>3141</v>
      </c>
      <c r="F35" s="422"/>
      <c r="I35" s="377">
        <v>20542.189999999999</v>
      </c>
    </row>
    <row r="36" spans="5:9" x14ac:dyDescent="0.2">
      <c r="E36" s="424" t="s">
        <v>3366</v>
      </c>
      <c r="F36" s="423" t="s">
        <v>3250</v>
      </c>
    </row>
  </sheetData>
  <phoneticPr fontId="0" type="noConversion"/>
  <conditionalFormatting sqref="F3:F31">
    <cfRule type="expression" dxfId="1863" priority="1" stopIfTrue="1">
      <formula>AND(B3&lt;&gt;"",K3="",F3&lt;TODAY())</formula>
    </cfRule>
    <cfRule type="expression" dxfId="1862" priority="2">
      <formula>AND(B3&lt;&gt;"",K3="",F3&lt;(TODAY()+30))</formula>
    </cfRule>
  </conditionalFormatting>
  <dataValidations count="1">
    <dataValidation type="list" allowBlank="1" showInputMessage="1" showErrorMessage="1" sqref="H3:H31" xr:uid="{8A7486D7-7B10-4BCB-A0FC-9ADB4D1B5B1C}">
      <formula1>"1, 7, 28, 30"</formula1>
    </dataValidation>
  </dataValidations>
  <hyperlinks>
    <hyperlink ref="O7" r:id="rId1" xr:uid="{202CD8A7-849A-4FD4-AF23-890076E7E986}"/>
    <hyperlink ref="M8" r:id="rId2" xr:uid="{C5755414-3366-446F-85D0-78687ACAE2FC}"/>
  </hyperlink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3"/>
  <tableParts count="1">
    <tablePart r:id="rId4"/>
  </tableParts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C0DD6-11CC-44CC-94D9-83791BF6FD1D}">
  <sheetPr>
    <tabColor theme="0" tint="-0.249977111117893"/>
    <pageSetUpPr fitToPage="1"/>
  </sheetPr>
  <dimension ref="B2:Q34"/>
  <sheetViews>
    <sheetView workbookViewId="0">
      <selection activeCell="D11" sqref="D1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5" width="15.7109375" style="38" hidden="1" customWidth="1"/>
    <col min="16" max="16" width="5.4257812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40" t="s">
        <v>462</v>
      </c>
      <c r="C3" s="41" t="s">
        <v>3367</v>
      </c>
      <c r="D3" s="42" t="s">
        <v>3368</v>
      </c>
      <c r="E3" s="43">
        <v>44300</v>
      </c>
      <c r="F3" s="44">
        <f t="shared" ref="F3:F10" si="0">IF(E3&lt;&gt;"",E3+(G3*H3),"")</f>
        <v>44540</v>
      </c>
      <c r="G3" s="45">
        <v>8</v>
      </c>
      <c r="H3" s="45">
        <v>30</v>
      </c>
      <c r="I3" s="46">
        <f t="shared" ref="I3:I7" si="1">IF(G3&lt;&gt;"",(J3/G3),"")</f>
        <v>238.5</v>
      </c>
      <c r="J3" s="46">
        <v>1908</v>
      </c>
      <c r="K3" s="47"/>
      <c r="L3" s="41" t="s">
        <v>3214</v>
      </c>
      <c r="M3" s="41" t="s">
        <v>3259</v>
      </c>
      <c r="N3" s="48"/>
      <c r="O3" s="48"/>
      <c r="P3" s="48"/>
      <c r="Q3" s="49"/>
    </row>
    <row r="4" spans="2:17" ht="15" customHeight="1" x14ac:dyDescent="0.2">
      <c r="B4" s="40" t="s">
        <v>3369</v>
      </c>
      <c r="C4" s="41" t="s">
        <v>3370</v>
      </c>
      <c r="D4" s="42" t="s">
        <v>3371</v>
      </c>
      <c r="E4" s="43">
        <v>44388</v>
      </c>
      <c r="F4" s="44">
        <f t="shared" si="0"/>
        <v>44556</v>
      </c>
      <c r="G4" s="45">
        <v>6</v>
      </c>
      <c r="H4" s="45">
        <v>28</v>
      </c>
      <c r="I4" s="46">
        <f t="shared" si="1"/>
        <v>81.266666666666666</v>
      </c>
      <c r="J4" s="46">
        <v>487.6</v>
      </c>
      <c r="K4" s="47"/>
      <c r="L4" s="41" t="s">
        <v>3372</v>
      </c>
      <c r="M4" s="41"/>
      <c r="N4" s="48"/>
      <c r="O4" s="48"/>
      <c r="P4" s="48"/>
      <c r="Q4" s="49"/>
    </row>
    <row r="5" spans="2:17" ht="15" customHeight="1" x14ac:dyDescent="0.2">
      <c r="B5" s="40" t="s">
        <v>3369</v>
      </c>
      <c r="C5" s="41" t="s">
        <v>3373</v>
      </c>
      <c r="D5" s="42" t="s">
        <v>3374</v>
      </c>
      <c r="E5" s="43">
        <v>44388</v>
      </c>
      <c r="F5" s="44">
        <f t="shared" si="0"/>
        <v>44556</v>
      </c>
      <c r="G5" s="45">
        <v>6</v>
      </c>
      <c r="H5" s="45">
        <v>28</v>
      </c>
      <c r="I5" s="46">
        <f t="shared" si="1"/>
        <v>81.266666666666666</v>
      </c>
      <c r="J5" s="46">
        <v>487.6</v>
      </c>
      <c r="K5" s="47"/>
      <c r="L5" s="41" t="s">
        <v>3372</v>
      </c>
      <c r="M5" s="41"/>
      <c r="N5" s="48"/>
      <c r="O5" s="48"/>
      <c r="P5" s="48"/>
      <c r="Q5" s="49"/>
    </row>
    <row r="6" spans="2:17" ht="15" customHeight="1" x14ac:dyDescent="0.2">
      <c r="B6" s="40" t="s">
        <v>3375</v>
      </c>
      <c r="C6" s="41">
        <v>10985828</v>
      </c>
      <c r="D6" s="42" t="s">
        <v>3376</v>
      </c>
      <c r="E6" s="43">
        <v>44505</v>
      </c>
      <c r="F6" s="44">
        <f t="shared" si="0"/>
        <v>44565</v>
      </c>
      <c r="G6" s="45">
        <v>2</v>
      </c>
      <c r="H6" s="45">
        <v>30</v>
      </c>
      <c r="I6" s="46">
        <f t="shared" si="1"/>
        <v>0</v>
      </c>
      <c r="J6" s="448"/>
      <c r="K6" s="47"/>
      <c r="L6" s="41" t="s">
        <v>3198</v>
      </c>
      <c r="M6" s="41" t="s">
        <v>3377</v>
      </c>
      <c r="N6" s="48"/>
      <c r="O6" s="48"/>
      <c r="P6" s="48"/>
      <c r="Q6" s="49"/>
    </row>
    <row r="7" spans="2:17" ht="15" customHeight="1" x14ac:dyDescent="0.2">
      <c r="B7" s="40" t="s">
        <v>3378</v>
      </c>
      <c r="C7" s="41">
        <v>10800961</v>
      </c>
      <c r="D7" s="42" t="s">
        <v>3379</v>
      </c>
      <c r="E7" s="43">
        <v>44529</v>
      </c>
      <c r="F7" s="44">
        <f t="shared" si="0"/>
        <v>44559</v>
      </c>
      <c r="G7" s="45">
        <v>1</v>
      </c>
      <c r="H7" s="45">
        <v>30</v>
      </c>
      <c r="I7" s="46">
        <f t="shared" si="1"/>
        <v>0</v>
      </c>
      <c r="J7" s="46"/>
      <c r="K7" s="47"/>
      <c r="L7" s="41" t="s">
        <v>3198</v>
      </c>
      <c r="M7" s="41" t="s">
        <v>3377</v>
      </c>
      <c r="N7" s="48"/>
      <c r="O7" s="48"/>
      <c r="P7" s="48"/>
      <c r="Q7" s="49"/>
    </row>
    <row r="8" spans="2:17" ht="15" customHeight="1" x14ac:dyDescent="0.2">
      <c r="B8" s="40" t="s">
        <v>736</v>
      </c>
      <c r="C8" s="41" t="s">
        <v>3380</v>
      </c>
      <c r="D8" s="42" t="s">
        <v>3381</v>
      </c>
      <c r="E8" s="43">
        <v>44529</v>
      </c>
      <c r="F8" s="44">
        <f t="shared" si="0"/>
        <v>44613</v>
      </c>
      <c r="G8" s="45">
        <v>3</v>
      </c>
      <c r="H8" s="45">
        <v>28</v>
      </c>
      <c r="I8" s="46">
        <f>IF(G8&lt;&gt;"",(J8/G8),"")</f>
        <v>0</v>
      </c>
      <c r="J8" s="46"/>
      <c r="K8" s="434"/>
      <c r="L8" s="41" t="s">
        <v>3372</v>
      </c>
      <c r="M8" s="41"/>
      <c r="N8" s="48"/>
      <c r="O8" s="48"/>
      <c r="P8" s="48"/>
      <c r="Q8" s="49"/>
    </row>
    <row r="9" spans="2:17" ht="15" customHeight="1" x14ac:dyDescent="0.2">
      <c r="B9" s="40" t="s">
        <v>3382</v>
      </c>
      <c r="C9" s="41" t="s">
        <v>3383</v>
      </c>
      <c r="D9" s="42" t="s">
        <v>3384</v>
      </c>
      <c r="E9" s="43">
        <v>44529</v>
      </c>
      <c r="F9" s="44">
        <f t="shared" si="0"/>
        <v>44613</v>
      </c>
      <c r="G9" s="45">
        <v>3</v>
      </c>
      <c r="H9" s="45">
        <v>28</v>
      </c>
      <c r="I9" s="46">
        <f t="shared" ref="I9" si="2">IF(G9&lt;&gt;"",(J9/G9),"")</f>
        <v>0</v>
      </c>
      <c r="J9" s="46"/>
      <c r="K9" s="435"/>
      <c r="L9" s="41" t="s">
        <v>3372</v>
      </c>
      <c r="M9" s="41"/>
      <c r="N9" s="48"/>
      <c r="O9" s="48"/>
      <c r="P9" s="48"/>
      <c r="Q9" s="49"/>
    </row>
    <row r="10" spans="2:17" ht="15" customHeight="1" x14ac:dyDescent="0.2">
      <c r="B10" s="40" t="s">
        <v>434</v>
      </c>
      <c r="C10" s="41" t="s">
        <v>2706</v>
      </c>
      <c r="D10" s="42" t="s">
        <v>3385</v>
      </c>
      <c r="E10" s="43">
        <v>44450</v>
      </c>
      <c r="F10" s="44">
        <f t="shared" si="0"/>
        <v>44540</v>
      </c>
      <c r="G10" s="45">
        <v>3</v>
      </c>
      <c r="H10" s="45">
        <v>30</v>
      </c>
      <c r="I10" s="46">
        <f t="shared" ref="I10:I30" si="3">IF(G10&lt;&gt;"",(J10/G10),"")</f>
        <v>632.82000000000005</v>
      </c>
      <c r="J10" s="46">
        <v>1898.46</v>
      </c>
      <c r="K10" s="434"/>
      <c r="L10" s="41" t="s">
        <v>3214</v>
      </c>
      <c r="M10" s="41" t="s">
        <v>3259</v>
      </c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ref="F11:F30" si="4">IF(E11&lt;&gt;"",E11+(G11*H11),"")</f>
        <v/>
      </c>
      <c r="G11" s="45"/>
      <c r="H11" s="45"/>
      <c r="I11" s="46" t="str">
        <f t="shared" si="3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4"/>
        <v/>
      </c>
      <c r="G12" s="45"/>
      <c r="H12" s="45"/>
      <c r="I12" s="46" t="str">
        <f t="shared" si="3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4"/>
        <v/>
      </c>
      <c r="G13" s="45"/>
      <c r="H13" s="45"/>
      <c r="I13" s="46" t="str">
        <f t="shared" si="3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4"/>
        <v/>
      </c>
      <c r="G14" s="45"/>
      <c r="H14" s="45"/>
      <c r="I14" s="46" t="str">
        <f t="shared" si="3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4"/>
        <v/>
      </c>
      <c r="G15" s="45"/>
      <c r="H15" s="45"/>
      <c r="I15" s="46" t="str">
        <f t="shared" si="3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4"/>
        <v/>
      </c>
      <c r="G16" s="45"/>
      <c r="H16" s="45"/>
      <c r="I16" s="46" t="str">
        <f t="shared" si="3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4"/>
        <v/>
      </c>
      <c r="G17" s="45"/>
      <c r="H17" s="45"/>
      <c r="I17" s="46" t="str">
        <f t="shared" si="3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4"/>
        <v/>
      </c>
      <c r="G18" s="45"/>
      <c r="H18" s="45"/>
      <c r="I18" s="46" t="str">
        <f t="shared" si="3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4"/>
        <v/>
      </c>
      <c r="G19" s="45"/>
      <c r="H19" s="45"/>
      <c r="I19" s="46" t="str">
        <f t="shared" si="3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4"/>
        <v/>
      </c>
      <c r="G20" s="45"/>
      <c r="H20" s="45"/>
      <c r="I20" s="46" t="str">
        <f t="shared" si="3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4"/>
        <v/>
      </c>
      <c r="G21" s="45"/>
      <c r="H21" s="45"/>
      <c r="I21" s="46" t="str">
        <f t="shared" si="3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4"/>
        <v/>
      </c>
      <c r="G22" s="45"/>
      <c r="H22" s="45"/>
      <c r="I22" s="46" t="str">
        <f t="shared" si="3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4"/>
        <v/>
      </c>
      <c r="G23" s="45"/>
      <c r="H23" s="45"/>
      <c r="I23" s="46" t="str">
        <f t="shared" si="3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4"/>
        <v/>
      </c>
      <c r="G24" s="45"/>
      <c r="H24" s="45"/>
      <c r="I24" s="46" t="str">
        <f t="shared" si="3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4"/>
        <v/>
      </c>
      <c r="G25" s="45"/>
      <c r="H25" s="45"/>
      <c r="I25" s="46" t="str">
        <f t="shared" si="3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4"/>
        <v/>
      </c>
      <c r="G26" s="45"/>
      <c r="H26" s="45"/>
      <c r="I26" s="46" t="str">
        <f t="shared" si="3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4"/>
        <v/>
      </c>
      <c r="G27" s="45"/>
      <c r="H27" s="45"/>
      <c r="I27" s="46" t="str">
        <f t="shared" si="3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4"/>
        <v/>
      </c>
      <c r="G28" s="45"/>
      <c r="H28" s="45"/>
      <c r="I28" s="46" t="str">
        <f t="shared" si="3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4"/>
        <v/>
      </c>
      <c r="G29" s="45"/>
      <c r="H29" s="45"/>
      <c r="I29" s="46" t="str">
        <f t="shared" si="3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40"/>
      <c r="C30" s="41"/>
      <c r="D30" s="42"/>
      <c r="E30" s="43"/>
      <c r="F30" s="44" t="str">
        <f t="shared" si="4"/>
        <v/>
      </c>
      <c r="G30" s="45"/>
      <c r="H30" s="45"/>
      <c r="I30" s="46" t="str">
        <f t="shared" si="3"/>
        <v/>
      </c>
      <c r="J30" s="46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4781.66</v>
      </c>
    </row>
    <row r="32" spans="2:17" x14ac:dyDescent="0.2">
      <c r="E32" s="421" t="s">
        <v>3139</v>
      </c>
      <c r="F32" s="422"/>
    </row>
    <row r="33" spans="2:6" x14ac:dyDescent="0.2">
      <c r="E33" s="427" t="s">
        <v>3141</v>
      </c>
      <c r="F33" s="422"/>
    </row>
    <row r="34" spans="2:6" x14ac:dyDescent="0.2">
      <c r="B34" s="399"/>
      <c r="C34" s="400"/>
      <c r="E34" s="425">
        <f>COUNTBLANK(M3:M30)-COUNTBLANK(D3:D30)</f>
        <v>4</v>
      </c>
      <c r="F34" s="426" t="s">
        <v>3250</v>
      </c>
    </row>
  </sheetData>
  <phoneticPr fontId="0" type="noConversion"/>
  <conditionalFormatting sqref="F11:F30">
    <cfRule type="expression" dxfId="1842" priority="11" stopIfTrue="1">
      <formula>AND(B11&lt;&gt;"",K11="",F11&lt;TODAY())</formula>
    </cfRule>
    <cfRule type="expression" dxfId="1841" priority="12">
      <formula>AND(B11&lt;&gt;"",K11="",F11&lt;(TODAY()+30))</formula>
    </cfRule>
  </conditionalFormatting>
  <conditionalFormatting sqref="F3">
    <cfRule type="expression" dxfId="1840" priority="9" stopIfTrue="1">
      <formula>AND($B3&lt;&gt;"",$K3="",$F3&lt;TODAY())</formula>
    </cfRule>
    <cfRule type="expression" dxfId="1839" priority="10">
      <formula>AND($B3&lt;&gt;"",$K3="",$F3&lt;(TODAY()+30))</formula>
    </cfRule>
  </conditionalFormatting>
  <conditionalFormatting sqref="F4:F5">
    <cfRule type="expression" dxfId="1838" priority="7" stopIfTrue="1">
      <formula>AND(B4&lt;&gt;"",K4="",F4&lt;TODAY())</formula>
    </cfRule>
    <cfRule type="expression" dxfId="1837" priority="8">
      <formula>AND(B4&lt;&gt;"",K4="",F4&lt;(TODAY()+30))</formula>
    </cfRule>
  </conditionalFormatting>
  <conditionalFormatting sqref="F6:F7">
    <cfRule type="expression" dxfId="1836" priority="5" stopIfTrue="1">
      <formula>AND(B6&lt;&gt;"",K6="",F6&lt;TODAY())</formula>
    </cfRule>
    <cfRule type="expression" dxfId="1835" priority="6">
      <formula>AND(B6&lt;&gt;"",K6="",F6&lt;(TODAY()+30))</formula>
    </cfRule>
  </conditionalFormatting>
  <conditionalFormatting sqref="F8:F9">
    <cfRule type="expression" dxfId="1834" priority="3" stopIfTrue="1">
      <formula>AND($B8&lt;&gt;"",$K8="",$F8&lt;TODAY())</formula>
    </cfRule>
    <cfRule type="expression" dxfId="1833" priority="4">
      <formula>AND($B8&lt;&gt;"",$K8="",$F8&lt;(TODAY()+30))</formula>
    </cfRule>
  </conditionalFormatting>
  <conditionalFormatting sqref="F10">
    <cfRule type="expression" dxfId="1832" priority="1" stopIfTrue="1">
      <formula>AND($B10&lt;&gt;"",$K10="",$F10&lt;TODAY())</formula>
    </cfRule>
    <cfRule type="expression" dxfId="1831" priority="2">
      <formula>AND($B10&lt;&gt;"",$K10="",$F10&lt;(TODAY()+30))</formula>
    </cfRule>
  </conditionalFormatting>
  <dataValidations count="1">
    <dataValidation type="list" allowBlank="1" showInputMessage="1" showErrorMessage="1" sqref="H3:H30" xr:uid="{587FAFC3-CC3D-42F8-83C8-F4DEBB32DBC2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762FD-ACA6-4447-95BD-377066302842}">
  <sheetPr>
    <tabColor rgb="FF70AD47"/>
    <pageSetUpPr fitToPage="1"/>
  </sheetPr>
  <dimension ref="B2:Q34"/>
  <sheetViews>
    <sheetView workbookViewId="0">
      <selection activeCell="E23" sqref="E23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8" style="54" customWidth="1"/>
    <col min="4" max="4" width="14.7109375" style="55" customWidth="1"/>
    <col min="5" max="5" width="13.140625" style="35" customWidth="1"/>
    <col min="6" max="6" width="9.5703125" style="35" customWidth="1"/>
    <col min="7" max="7" width="26.28515625" style="34" customWidth="1"/>
    <col min="8" max="8" width="8.140625" style="34" bestFit="1" customWidth="1"/>
    <col min="9" max="9" width="12.7109375" style="39" customWidth="1"/>
    <col min="10" max="10" width="13.85546875" style="39" customWidth="1"/>
    <col min="11" max="11" width="11.85546875" style="57" customWidth="1"/>
    <col min="12" max="12" width="5.28515625" style="33" customWidth="1"/>
    <col min="13" max="13" width="21.42578125" style="33" bestFit="1" customWidth="1"/>
    <col min="14" max="14" width="15.7109375" style="38" customWidth="1"/>
    <col min="15" max="15" width="18.85546875" style="38" customWidth="1"/>
    <col min="16" max="16" width="5" style="33" customWidth="1"/>
    <col min="17" max="17" width="14.7109375" style="50" customWidth="1"/>
    <col min="18" max="16384" width="9.140625" style="50"/>
  </cols>
  <sheetData>
    <row r="2" spans="2:17" s="9" customFormat="1" ht="38.25" customHeight="1" x14ac:dyDescent="0.2">
      <c r="B2" s="1" t="s">
        <v>0</v>
      </c>
      <c r="C2" s="1" t="s">
        <v>3386</v>
      </c>
      <c r="D2" s="2" t="s">
        <v>1</v>
      </c>
      <c r="E2" s="3" t="s">
        <v>2</v>
      </c>
      <c r="F2" s="4" t="s">
        <v>3</v>
      </c>
      <c r="G2" s="4" t="s">
        <v>4</v>
      </c>
      <c r="H2" s="3" t="s">
        <v>5</v>
      </c>
      <c r="I2" s="3" t="s">
        <v>6</v>
      </c>
      <c r="J2" s="5" t="s">
        <v>7</v>
      </c>
      <c r="K2" s="5" t="s">
        <v>8</v>
      </c>
      <c r="L2" s="6" t="s">
        <v>10</v>
      </c>
      <c r="M2" s="33" t="s">
        <v>3106</v>
      </c>
      <c r="N2" s="2" t="s">
        <v>3252</v>
      </c>
      <c r="O2" s="7" t="s">
        <v>3387</v>
      </c>
      <c r="P2" s="7" t="s">
        <v>3107</v>
      </c>
      <c r="Q2" s="8" t="s">
        <v>3253</v>
      </c>
    </row>
    <row r="3" spans="2:17" ht="15" customHeight="1" x14ac:dyDescent="0.2">
      <c r="B3" s="58" t="s">
        <v>3369</v>
      </c>
      <c r="C3" s="512" t="s">
        <v>3388</v>
      </c>
      <c r="D3" s="59" t="s">
        <v>3389</v>
      </c>
      <c r="E3" s="60" t="s">
        <v>3390</v>
      </c>
      <c r="F3" s="13">
        <v>44368</v>
      </c>
      <c r="G3" s="14">
        <f t="shared" ref="G3:G30" si="0">IF(F3&lt;&gt;"",F3+(H3*I3),"")</f>
        <v>44536</v>
      </c>
      <c r="H3" s="12">
        <v>6</v>
      </c>
      <c r="I3" s="12">
        <v>28</v>
      </c>
      <c r="J3" s="61">
        <f t="shared" ref="J3:J19" si="1">IF(I3&lt;&gt;"",(K3/I3),"")</f>
        <v>19.875</v>
      </c>
      <c r="K3" s="61">
        <v>556.5</v>
      </c>
      <c r="L3" s="340" t="s">
        <v>3372</v>
      </c>
      <c r="M3" s="497" t="s">
        <v>3391</v>
      </c>
      <c r="N3" s="497" t="s">
        <v>3392</v>
      </c>
      <c r="O3" s="514" t="s">
        <v>3393</v>
      </c>
      <c r="P3" s="63"/>
      <c r="Q3" s="517" t="s">
        <v>3301</v>
      </c>
    </row>
    <row r="4" spans="2:17" ht="15" customHeight="1" x14ac:dyDescent="0.2">
      <c r="B4" s="58" t="s">
        <v>3369</v>
      </c>
      <c r="C4" s="512" t="s">
        <v>3388</v>
      </c>
      <c r="D4" s="59" t="s">
        <v>3394</v>
      </c>
      <c r="E4" s="60" t="s">
        <v>3395</v>
      </c>
      <c r="F4" s="13">
        <v>44368</v>
      </c>
      <c r="G4" s="14">
        <f t="shared" si="0"/>
        <v>44536</v>
      </c>
      <c r="H4" s="12">
        <v>6</v>
      </c>
      <c r="I4" s="12">
        <v>28</v>
      </c>
      <c r="J4" s="61">
        <f t="shared" si="1"/>
        <v>46.375</v>
      </c>
      <c r="K4" s="61">
        <v>1298.5</v>
      </c>
      <c r="L4" s="340" t="s">
        <v>3372</v>
      </c>
      <c r="M4" s="497" t="s">
        <v>3396</v>
      </c>
      <c r="N4" s="497" t="s">
        <v>3392</v>
      </c>
      <c r="O4" s="514" t="s">
        <v>3393</v>
      </c>
      <c r="P4" s="63"/>
      <c r="Q4" s="517" t="s">
        <v>3301</v>
      </c>
    </row>
    <row r="5" spans="2:17" ht="15" customHeight="1" x14ac:dyDescent="0.2">
      <c r="B5" s="58" t="s">
        <v>3397</v>
      </c>
      <c r="C5" s="512" t="s">
        <v>3388</v>
      </c>
      <c r="D5" s="59" t="s">
        <v>3398</v>
      </c>
      <c r="E5" s="60" t="s">
        <v>3399</v>
      </c>
      <c r="F5" s="13">
        <v>44459</v>
      </c>
      <c r="G5" s="14">
        <f t="shared" si="0"/>
        <v>44519</v>
      </c>
      <c r="H5" s="12">
        <v>2</v>
      </c>
      <c r="I5" s="12">
        <v>30</v>
      </c>
      <c r="J5" s="61">
        <f t="shared" si="1"/>
        <v>127.2</v>
      </c>
      <c r="K5" s="61">
        <v>3816</v>
      </c>
      <c r="L5" s="340" t="s">
        <v>3198</v>
      </c>
      <c r="M5" s="497" t="s">
        <v>3327</v>
      </c>
      <c r="N5" s="497" t="s">
        <v>3400</v>
      </c>
      <c r="O5" s="514" t="s">
        <v>3393</v>
      </c>
      <c r="P5" s="305" t="s">
        <v>3258</v>
      </c>
      <c r="Q5" s="517" t="s">
        <v>3401</v>
      </c>
    </row>
    <row r="6" spans="2:17" ht="15" customHeight="1" x14ac:dyDescent="0.2">
      <c r="B6" s="58" t="s">
        <v>3375</v>
      </c>
      <c r="C6" s="512" t="s">
        <v>3388</v>
      </c>
      <c r="D6" s="59" t="s">
        <v>3402</v>
      </c>
      <c r="E6" s="60" t="s">
        <v>3403</v>
      </c>
      <c r="F6" s="13">
        <v>44488</v>
      </c>
      <c r="G6" s="14">
        <f t="shared" si="0"/>
        <v>44548</v>
      </c>
      <c r="H6" s="12">
        <v>2</v>
      </c>
      <c r="I6" s="12">
        <v>30</v>
      </c>
      <c r="J6" s="61">
        <f t="shared" si="1"/>
        <v>490.95666666666671</v>
      </c>
      <c r="K6" s="61">
        <v>14728.7</v>
      </c>
      <c r="L6" s="340" t="s">
        <v>3198</v>
      </c>
      <c r="M6" s="497" t="s">
        <v>3300</v>
      </c>
      <c r="N6" s="497" t="s">
        <v>3301</v>
      </c>
      <c r="O6" s="514" t="s">
        <v>3196</v>
      </c>
      <c r="P6" s="305" t="s">
        <v>3258</v>
      </c>
      <c r="Q6" s="517" t="s">
        <v>3401</v>
      </c>
    </row>
    <row r="7" spans="2:17" ht="15" customHeight="1" x14ac:dyDescent="0.2">
      <c r="B7" s="58" t="s">
        <v>3375</v>
      </c>
      <c r="C7" s="512" t="s">
        <v>3388</v>
      </c>
      <c r="D7" s="59">
        <v>10985828</v>
      </c>
      <c r="E7" s="60" t="s">
        <v>3376</v>
      </c>
      <c r="F7" s="13">
        <v>44505</v>
      </c>
      <c r="G7" s="14">
        <f t="shared" si="0"/>
        <v>44565</v>
      </c>
      <c r="H7" s="12">
        <v>2</v>
      </c>
      <c r="I7" s="12">
        <v>30</v>
      </c>
      <c r="J7" s="61">
        <f t="shared" si="1"/>
        <v>176.08466666666666</v>
      </c>
      <c r="K7" s="61">
        <v>5282.54</v>
      </c>
      <c r="L7" s="340" t="s">
        <v>3198</v>
      </c>
      <c r="M7" s="497" t="s">
        <v>3327</v>
      </c>
      <c r="N7" s="497" t="s">
        <v>3404</v>
      </c>
      <c r="O7" s="514"/>
      <c r="P7" s="305" t="s">
        <v>3258</v>
      </c>
      <c r="Q7" s="517" t="s">
        <v>3401</v>
      </c>
    </row>
    <row r="8" spans="2:17" ht="15" customHeight="1" x14ac:dyDescent="0.2">
      <c r="B8" s="58" t="s">
        <v>462</v>
      </c>
      <c r="C8" s="512" t="s">
        <v>3301</v>
      </c>
      <c r="D8" s="59" t="s">
        <v>3367</v>
      </c>
      <c r="E8" s="60" t="s">
        <v>3405</v>
      </c>
      <c r="F8" s="13">
        <v>44029</v>
      </c>
      <c r="G8" s="14">
        <f t="shared" si="0"/>
        <v>44419</v>
      </c>
      <c r="H8" s="12">
        <v>13</v>
      </c>
      <c r="I8" s="12">
        <v>30</v>
      </c>
      <c r="J8" s="61">
        <f t="shared" si="1"/>
        <v>111</v>
      </c>
      <c r="K8" s="61">
        <v>3330</v>
      </c>
      <c r="L8" s="59" t="s">
        <v>3214</v>
      </c>
      <c r="M8" s="497" t="s">
        <v>3406</v>
      </c>
      <c r="N8" s="63"/>
      <c r="O8" s="514" t="s">
        <v>3407</v>
      </c>
      <c r="P8" s="513" t="s">
        <v>3258</v>
      </c>
      <c r="Q8" s="517" t="s">
        <v>3408</v>
      </c>
    </row>
    <row r="9" spans="2:17" ht="15" customHeight="1" x14ac:dyDescent="0.2">
      <c r="B9" s="58" t="s">
        <v>434</v>
      </c>
      <c r="C9" s="512" t="s">
        <v>3301</v>
      </c>
      <c r="D9" s="59" t="s">
        <v>3409</v>
      </c>
      <c r="E9" s="60" t="s">
        <v>3410</v>
      </c>
      <c r="F9" s="13">
        <v>44089</v>
      </c>
      <c r="G9" s="14">
        <f t="shared" si="0"/>
        <v>44419</v>
      </c>
      <c r="H9" s="12">
        <v>11</v>
      </c>
      <c r="I9" s="12">
        <v>30</v>
      </c>
      <c r="J9" s="61">
        <f t="shared" si="1"/>
        <v>105.16666666666667</v>
      </c>
      <c r="K9" s="61">
        <v>3155</v>
      </c>
      <c r="L9" s="59" t="s">
        <v>3214</v>
      </c>
      <c r="M9" s="497" t="s">
        <v>3411</v>
      </c>
      <c r="N9" s="63"/>
      <c r="O9" s="514" t="s">
        <v>3407</v>
      </c>
      <c r="P9" s="513" t="s">
        <v>3258</v>
      </c>
      <c r="Q9" s="517" t="s">
        <v>3408</v>
      </c>
    </row>
    <row r="10" spans="2:17" ht="15" customHeight="1" x14ac:dyDescent="0.2">
      <c r="B10" s="58" t="s">
        <v>736</v>
      </c>
      <c r="C10" s="512" t="s">
        <v>3412</v>
      </c>
      <c r="D10" s="59" t="s">
        <v>3301</v>
      </c>
      <c r="E10" s="60" t="s">
        <v>3413</v>
      </c>
      <c r="F10" s="13">
        <v>43855</v>
      </c>
      <c r="G10" s="14">
        <f t="shared" si="0"/>
        <v>44415</v>
      </c>
      <c r="H10" s="12">
        <v>20</v>
      </c>
      <c r="I10" s="12">
        <v>28</v>
      </c>
      <c r="J10" s="61">
        <f t="shared" si="1"/>
        <v>19.458571428571428</v>
      </c>
      <c r="K10" s="61">
        <v>544.84</v>
      </c>
      <c r="L10" s="59" t="s">
        <v>3372</v>
      </c>
      <c r="M10" s="497" t="s">
        <v>3414</v>
      </c>
      <c r="N10" s="63"/>
      <c r="O10" s="514" t="s">
        <v>3415</v>
      </c>
      <c r="P10" s="513" t="s">
        <v>3258</v>
      </c>
      <c r="Q10" s="517" t="s">
        <v>3301</v>
      </c>
    </row>
    <row r="11" spans="2:17" ht="15" customHeight="1" x14ac:dyDescent="0.2">
      <c r="B11" s="58" t="s">
        <v>736</v>
      </c>
      <c r="C11" s="512" t="s">
        <v>3412</v>
      </c>
      <c r="D11" s="59" t="s">
        <v>3301</v>
      </c>
      <c r="E11" s="60" t="s">
        <v>3416</v>
      </c>
      <c r="F11" s="13">
        <v>43855</v>
      </c>
      <c r="G11" s="14">
        <f t="shared" si="0"/>
        <v>44415</v>
      </c>
      <c r="H11" s="12">
        <v>20</v>
      </c>
      <c r="I11" s="12">
        <v>28</v>
      </c>
      <c r="J11" s="61">
        <f t="shared" si="1"/>
        <v>6.9657142857142853</v>
      </c>
      <c r="K11" s="61">
        <v>195.04</v>
      </c>
      <c r="L11" s="59" t="s">
        <v>3372</v>
      </c>
      <c r="M11" s="497" t="s">
        <v>3417</v>
      </c>
      <c r="N11" s="63"/>
      <c r="O11" s="514" t="s">
        <v>3415</v>
      </c>
      <c r="P11" s="513" t="s">
        <v>3258</v>
      </c>
      <c r="Q11" s="517" t="s">
        <v>3301</v>
      </c>
    </row>
    <row r="12" spans="2:17" ht="15" customHeight="1" x14ac:dyDescent="0.2">
      <c r="B12" s="58" t="s">
        <v>462</v>
      </c>
      <c r="C12" s="512" t="s">
        <v>3412</v>
      </c>
      <c r="D12" s="59" t="s">
        <v>3367</v>
      </c>
      <c r="E12" s="60" t="s">
        <v>3368</v>
      </c>
      <c r="F12" s="13">
        <v>44300</v>
      </c>
      <c r="G12" s="14">
        <f t="shared" si="0"/>
        <v>44540</v>
      </c>
      <c r="H12" s="12">
        <v>8</v>
      </c>
      <c r="I12" s="12">
        <v>30</v>
      </c>
      <c r="J12" s="61">
        <f t="shared" si="1"/>
        <v>63.6</v>
      </c>
      <c r="K12" s="61">
        <v>1908</v>
      </c>
      <c r="L12" s="59" t="s">
        <v>3214</v>
      </c>
      <c r="M12" s="497" t="s">
        <v>3300</v>
      </c>
      <c r="N12" s="63"/>
      <c r="O12" s="514" t="s">
        <v>3196</v>
      </c>
      <c r="P12" s="59"/>
      <c r="Q12" s="517" t="s">
        <v>3408</v>
      </c>
    </row>
    <row r="13" spans="2:17" ht="15" customHeight="1" x14ac:dyDescent="0.2">
      <c r="B13" s="58" t="s">
        <v>3369</v>
      </c>
      <c r="C13" s="512" t="s">
        <v>3388</v>
      </c>
      <c r="D13" s="59" t="s">
        <v>3370</v>
      </c>
      <c r="E13" s="60" t="s">
        <v>3371</v>
      </c>
      <c r="F13" s="13">
        <v>44388</v>
      </c>
      <c r="G13" s="14">
        <f t="shared" si="0"/>
        <v>44584</v>
      </c>
      <c r="H13" s="12">
        <v>7</v>
      </c>
      <c r="I13" s="12">
        <v>28</v>
      </c>
      <c r="J13" s="61">
        <f t="shared" si="1"/>
        <v>17.414285714285715</v>
      </c>
      <c r="K13" s="61">
        <v>487.6</v>
      </c>
      <c r="L13" s="340" t="s">
        <v>3372</v>
      </c>
      <c r="M13" s="497" t="s">
        <v>3418</v>
      </c>
      <c r="N13" s="497"/>
      <c r="O13" s="514" t="s">
        <v>3419</v>
      </c>
      <c r="P13" s="63"/>
      <c r="Q13" s="517" t="s">
        <v>3301</v>
      </c>
    </row>
    <row r="14" spans="2:17" ht="15" customHeight="1" x14ac:dyDescent="0.2">
      <c r="B14" s="58" t="s">
        <v>3369</v>
      </c>
      <c r="C14" s="521" t="s">
        <v>3388</v>
      </c>
      <c r="D14" s="59" t="s">
        <v>3373</v>
      </c>
      <c r="E14" s="60" t="s">
        <v>3374</v>
      </c>
      <c r="F14" s="13">
        <v>44388</v>
      </c>
      <c r="G14" s="14">
        <f t="shared" si="0"/>
        <v>44584</v>
      </c>
      <c r="H14" s="12">
        <v>7</v>
      </c>
      <c r="I14" s="12">
        <v>28</v>
      </c>
      <c r="J14" s="61">
        <f t="shared" si="1"/>
        <v>17.414285714285715</v>
      </c>
      <c r="K14" s="61">
        <v>487.6</v>
      </c>
      <c r="L14" s="340" t="s">
        <v>3372</v>
      </c>
      <c r="M14" s="497" t="s">
        <v>3420</v>
      </c>
      <c r="N14" s="497"/>
      <c r="O14" s="514" t="s">
        <v>3419</v>
      </c>
      <c r="P14" s="522"/>
      <c r="Q14" s="517" t="s">
        <v>3301</v>
      </c>
    </row>
    <row r="15" spans="2:17" ht="15" customHeight="1" x14ac:dyDescent="0.2">
      <c r="B15" s="58" t="s">
        <v>736</v>
      </c>
      <c r="C15" s="521" t="s">
        <v>3421</v>
      </c>
      <c r="D15" s="59" t="s">
        <v>3380</v>
      </c>
      <c r="E15" s="60" t="s">
        <v>3381</v>
      </c>
      <c r="F15" s="13">
        <v>44529</v>
      </c>
      <c r="G15" s="14">
        <f t="shared" si="0"/>
        <v>44529</v>
      </c>
      <c r="H15" s="12"/>
      <c r="I15" s="12">
        <v>4</v>
      </c>
      <c r="J15" s="61">
        <f t="shared" si="1"/>
        <v>59.625</v>
      </c>
      <c r="K15" s="61">
        <v>238.5</v>
      </c>
      <c r="L15" s="340" t="s">
        <v>3372</v>
      </c>
      <c r="M15" s="497" t="s">
        <v>3422</v>
      </c>
      <c r="N15" s="59"/>
      <c r="O15" s="514" t="s">
        <v>3423</v>
      </c>
      <c r="P15" s="522"/>
      <c r="Q15" s="517" t="s">
        <v>3301</v>
      </c>
    </row>
    <row r="16" spans="2:17" ht="15" customHeight="1" x14ac:dyDescent="0.2">
      <c r="B16" s="58" t="s">
        <v>3382</v>
      </c>
      <c r="C16" s="521" t="s">
        <v>3421</v>
      </c>
      <c r="D16" s="59" t="s">
        <v>3383</v>
      </c>
      <c r="E16" s="60" t="s">
        <v>3384</v>
      </c>
      <c r="F16" s="13">
        <v>44529</v>
      </c>
      <c r="G16" s="14">
        <f t="shared" si="0"/>
        <v>44613</v>
      </c>
      <c r="H16" s="12">
        <v>3</v>
      </c>
      <c r="I16" s="12">
        <v>28</v>
      </c>
      <c r="J16" s="61">
        <f t="shared" si="1"/>
        <v>19.87857142857143</v>
      </c>
      <c r="K16" s="61">
        <v>556.6</v>
      </c>
      <c r="L16" s="340" t="s">
        <v>3372</v>
      </c>
      <c r="M16" s="497" t="s">
        <v>3424</v>
      </c>
      <c r="N16" s="59"/>
      <c r="O16" s="514" t="s">
        <v>3423</v>
      </c>
      <c r="P16" s="522"/>
      <c r="Q16" s="517" t="s">
        <v>3301</v>
      </c>
    </row>
    <row r="17" spans="2:17" ht="15" customHeight="1" x14ac:dyDescent="0.2">
      <c r="B17" s="58" t="s">
        <v>434</v>
      </c>
      <c r="C17" s="521" t="s">
        <v>3425</v>
      </c>
      <c r="D17" s="59" t="s">
        <v>2706</v>
      </c>
      <c r="E17" s="60" t="s">
        <v>3385</v>
      </c>
      <c r="F17" s="13">
        <v>44450</v>
      </c>
      <c r="G17" s="14">
        <f t="shared" si="0"/>
        <v>44600</v>
      </c>
      <c r="H17" s="12">
        <v>5</v>
      </c>
      <c r="I17" s="12">
        <v>30</v>
      </c>
      <c r="J17" s="61">
        <f t="shared" si="1"/>
        <v>63.282000000000004</v>
      </c>
      <c r="K17" s="61">
        <v>1898.46</v>
      </c>
      <c r="L17" s="340" t="s">
        <v>3214</v>
      </c>
      <c r="M17" s="497" t="s">
        <v>3426</v>
      </c>
      <c r="N17" s="59"/>
      <c r="O17" s="514" t="s">
        <v>3427</v>
      </c>
      <c r="P17" s="522"/>
      <c r="Q17" s="517" t="s">
        <v>3408</v>
      </c>
    </row>
    <row r="18" spans="2:17" ht="15" customHeight="1" x14ac:dyDescent="0.2">
      <c r="B18" s="58" t="s">
        <v>3369</v>
      </c>
      <c r="C18" s="497" t="s">
        <v>3421</v>
      </c>
      <c r="D18" s="59" t="s">
        <v>3370</v>
      </c>
      <c r="E18" s="60" t="s">
        <v>3428</v>
      </c>
      <c r="F18" s="13">
        <v>44557</v>
      </c>
      <c r="G18" s="14">
        <f t="shared" si="0"/>
        <v>44669</v>
      </c>
      <c r="H18" s="12">
        <v>4</v>
      </c>
      <c r="I18" s="12">
        <v>28</v>
      </c>
      <c r="J18" s="61">
        <f t="shared" si="1"/>
        <v>13.931428571428571</v>
      </c>
      <c r="K18" s="61">
        <v>390.08</v>
      </c>
      <c r="L18" s="340" t="s">
        <v>3372</v>
      </c>
      <c r="M18" s="497" t="s">
        <v>3429</v>
      </c>
      <c r="N18" s="497"/>
      <c r="O18" s="514" t="s">
        <v>3423</v>
      </c>
      <c r="P18" s="522"/>
      <c r="Q18" s="517"/>
    </row>
    <row r="19" spans="2:17" ht="15" customHeight="1" x14ac:dyDescent="0.2">
      <c r="B19" s="58" t="s">
        <v>3369</v>
      </c>
      <c r="C19" s="549" t="s">
        <v>3421</v>
      </c>
      <c r="D19" s="59" t="s">
        <v>3373</v>
      </c>
      <c r="E19" s="60" t="s">
        <v>3430</v>
      </c>
      <c r="F19" s="13">
        <v>44557</v>
      </c>
      <c r="G19" s="14">
        <f t="shared" si="0"/>
        <v>44669</v>
      </c>
      <c r="H19" s="12">
        <v>4</v>
      </c>
      <c r="I19" s="12">
        <v>28</v>
      </c>
      <c r="J19" s="61">
        <f t="shared" si="1"/>
        <v>13.931428571428571</v>
      </c>
      <c r="K19" s="61">
        <v>390.08</v>
      </c>
      <c r="L19" s="340" t="s">
        <v>3372</v>
      </c>
      <c r="M19" s="497" t="s">
        <v>3431</v>
      </c>
      <c r="N19" s="497"/>
      <c r="O19" s="514" t="s">
        <v>3423</v>
      </c>
      <c r="P19" s="63"/>
      <c r="Q19" s="517"/>
    </row>
    <row r="20" spans="2:17" ht="15" customHeight="1" x14ac:dyDescent="0.2">
      <c r="B20" s="40" t="s">
        <v>3378</v>
      </c>
      <c r="C20" s="550" t="s">
        <v>3388</v>
      </c>
      <c r="D20" s="41">
        <v>10800961</v>
      </c>
      <c r="E20" s="42" t="s">
        <v>3379</v>
      </c>
      <c r="F20" s="43">
        <v>44529</v>
      </c>
      <c r="G20" s="44">
        <f t="shared" si="0"/>
        <v>44589</v>
      </c>
      <c r="H20" s="45">
        <v>2</v>
      </c>
      <c r="I20" s="45">
        <v>30</v>
      </c>
      <c r="J20" s="46"/>
      <c r="K20" s="46">
        <v>3003.37</v>
      </c>
      <c r="L20" s="413" t="s">
        <v>3198</v>
      </c>
      <c r="M20" s="510"/>
      <c r="N20" s="510"/>
      <c r="O20" s="515"/>
      <c r="P20" s="48"/>
      <c r="Q20" s="518" t="s">
        <v>3401</v>
      </c>
    </row>
    <row r="21" spans="2:17" ht="15" customHeight="1" x14ac:dyDescent="0.2">
      <c r="B21" s="40" t="s">
        <v>434</v>
      </c>
      <c r="C21" s="40" t="s">
        <v>3425</v>
      </c>
      <c r="D21" s="41" t="s">
        <v>2706</v>
      </c>
      <c r="E21" s="42" t="s">
        <v>3432</v>
      </c>
      <c r="F21" s="43">
        <v>44570</v>
      </c>
      <c r="G21" s="44">
        <f t="shared" si="0"/>
        <v>44654</v>
      </c>
      <c r="H21" s="45">
        <v>3</v>
      </c>
      <c r="I21" s="45">
        <v>28</v>
      </c>
      <c r="J21" s="46">
        <f t="shared" ref="J21:J30" si="2">IF(I21&lt;&gt;"",(K21/I21),"")</f>
        <v>67.802142857142854</v>
      </c>
      <c r="K21" s="46">
        <v>1898.46</v>
      </c>
      <c r="L21" s="413" t="s">
        <v>3214</v>
      </c>
      <c r="M21" s="510"/>
      <c r="N21" s="510"/>
      <c r="O21" s="515"/>
      <c r="P21" s="48"/>
      <c r="Q21" s="518"/>
    </row>
    <row r="22" spans="2:17" ht="15" customHeight="1" x14ac:dyDescent="0.2">
      <c r="B22" s="40" t="s">
        <v>736</v>
      </c>
      <c r="C22" s="40" t="s">
        <v>3433</v>
      </c>
      <c r="D22" s="41" t="s">
        <v>3380</v>
      </c>
      <c r="E22" s="42" t="s">
        <v>3434</v>
      </c>
      <c r="F22" s="43">
        <v>44669</v>
      </c>
      <c r="G22" s="44">
        <f t="shared" si="0"/>
        <v>44725</v>
      </c>
      <c r="H22" s="45">
        <v>2</v>
      </c>
      <c r="I22" s="45">
        <v>28</v>
      </c>
      <c r="J22" s="46">
        <f t="shared" si="2"/>
        <v>5.6785714285714288</v>
      </c>
      <c r="K22" s="46">
        <v>159</v>
      </c>
      <c r="L22" s="413" t="s">
        <v>3372</v>
      </c>
      <c r="M22" s="510"/>
      <c r="N22" s="510"/>
      <c r="O22" s="515"/>
      <c r="P22" s="48"/>
      <c r="Q22" s="518"/>
    </row>
    <row r="23" spans="2:17" ht="15" customHeight="1" x14ac:dyDescent="0.2">
      <c r="B23" s="40" t="s">
        <v>3382</v>
      </c>
      <c r="C23" s="40" t="s">
        <v>3433</v>
      </c>
      <c r="D23" s="41" t="s">
        <v>3383</v>
      </c>
      <c r="E23" s="42" t="s">
        <v>3435</v>
      </c>
      <c r="F23" s="43">
        <v>44669</v>
      </c>
      <c r="G23" s="44">
        <f t="shared" si="0"/>
        <v>44725</v>
      </c>
      <c r="H23" s="45">
        <v>2</v>
      </c>
      <c r="I23" s="45">
        <v>28</v>
      </c>
      <c r="J23" s="46">
        <f t="shared" si="2"/>
        <v>13.25</v>
      </c>
      <c r="K23" s="46">
        <v>371</v>
      </c>
      <c r="L23" s="413" t="s">
        <v>3372</v>
      </c>
      <c r="M23" s="510"/>
      <c r="N23" s="510"/>
      <c r="O23" s="515"/>
      <c r="P23" s="48"/>
      <c r="Q23" s="518"/>
    </row>
    <row r="24" spans="2:17" ht="15" customHeight="1" x14ac:dyDescent="0.2">
      <c r="B24" s="40" t="s">
        <v>736</v>
      </c>
      <c r="C24" s="40" t="s">
        <v>3433</v>
      </c>
      <c r="D24" s="41" t="s">
        <v>3370</v>
      </c>
      <c r="E24" s="42" t="s">
        <v>3436</v>
      </c>
      <c r="F24" s="43">
        <v>44669</v>
      </c>
      <c r="G24" s="44">
        <f t="shared" si="0"/>
        <v>44725</v>
      </c>
      <c r="H24" s="45">
        <v>2</v>
      </c>
      <c r="I24" s="45">
        <v>28</v>
      </c>
      <c r="J24" s="46">
        <f t="shared" si="2"/>
        <v>5.6785714285714288</v>
      </c>
      <c r="K24" s="46">
        <v>159</v>
      </c>
      <c r="L24" s="413" t="s">
        <v>3372</v>
      </c>
      <c r="M24" s="510"/>
      <c r="N24" s="510"/>
      <c r="O24" s="515"/>
      <c r="P24" s="48"/>
      <c r="Q24" s="518"/>
    </row>
    <row r="25" spans="2:17" ht="15" customHeight="1" x14ac:dyDescent="0.2">
      <c r="B25" s="40" t="s">
        <v>736</v>
      </c>
      <c r="C25" s="40" t="s">
        <v>3433</v>
      </c>
      <c r="D25" s="41" t="s">
        <v>3373</v>
      </c>
      <c r="E25" s="42" t="s">
        <v>3437</v>
      </c>
      <c r="F25" s="43">
        <v>44669</v>
      </c>
      <c r="G25" s="44">
        <f t="shared" si="0"/>
        <v>44725</v>
      </c>
      <c r="H25" s="45">
        <v>2</v>
      </c>
      <c r="I25" s="45">
        <v>28</v>
      </c>
      <c r="J25" s="46">
        <f t="shared" si="2"/>
        <v>5.6785714285714288</v>
      </c>
      <c r="K25" s="46">
        <v>159</v>
      </c>
      <c r="L25" s="413" t="s">
        <v>3372</v>
      </c>
      <c r="M25" s="510"/>
      <c r="N25" s="510"/>
      <c r="O25" s="515"/>
      <c r="P25" s="48"/>
      <c r="Q25" s="518"/>
    </row>
    <row r="26" spans="2:17" ht="15" customHeight="1" x14ac:dyDescent="0.2">
      <c r="B26" s="40"/>
      <c r="C26" s="40"/>
      <c r="D26" s="41"/>
      <c r="E26" s="42"/>
      <c r="F26" s="43"/>
      <c r="G26" s="44" t="str">
        <f t="shared" si="0"/>
        <v/>
      </c>
      <c r="H26" s="45"/>
      <c r="I26" s="45"/>
      <c r="J26" s="46" t="str">
        <f t="shared" si="2"/>
        <v/>
      </c>
      <c r="K26" s="46"/>
      <c r="L26" s="413"/>
      <c r="M26" s="510"/>
      <c r="N26" s="510"/>
      <c r="O26" s="515"/>
      <c r="P26" s="48"/>
      <c r="Q26" s="518"/>
    </row>
    <row r="27" spans="2:17" ht="15" customHeight="1" x14ac:dyDescent="0.2">
      <c r="B27" s="40"/>
      <c r="C27" s="40"/>
      <c r="D27" s="41"/>
      <c r="E27" s="42"/>
      <c r="F27" s="43"/>
      <c r="G27" s="44" t="str">
        <f t="shared" si="0"/>
        <v/>
      </c>
      <c r="H27" s="45"/>
      <c r="I27" s="45"/>
      <c r="J27" s="46" t="str">
        <f t="shared" si="2"/>
        <v/>
      </c>
      <c r="K27" s="46"/>
      <c r="L27" s="413"/>
      <c r="M27" s="510"/>
      <c r="N27" s="510"/>
      <c r="O27" s="515"/>
      <c r="P27" s="48"/>
      <c r="Q27" s="518"/>
    </row>
    <row r="28" spans="2:17" ht="15" customHeight="1" x14ac:dyDescent="0.2">
      <c r="B28" s="40"/>
      <c r="C28" s="40"/>
      <c r="D28" s="41"/>
      <c r="E28" s="42"/>
      <c r="F28" s="43"/>
      <c r="G28" s="44" t="str">
        <f t="shared" si="0"/>
        <v/>
      </c>
      <c r="H28" s="45"/>
      <c r="I28" s="45"/>
      <c r="J28" s="46" t="str">
        <f t="shared" si="2"/>
        <v/>
      </c>
      <c r="K28" s="46"/>
      <c r="L28" s="413"/>
      <c r="M28" s="510"/>
      <c r="N28" s="510"/>
      <c r="O28" s="515"/>
      <c r="P28" s="48"/>
      <c r="Q28" s="518"/>
    </row>
    <row r="29" spans="2:17" ht="15" customHeight="1" x14ac:dyDescent="0.2">
      <c r="B29" s="40"/>
      <c r="C29" s="40"/>
      <c r="D29" s="41"/>
      <c r="E29" s="42"/>
      <c r="F29" s="43"/>
      <c r="G29" s="44" t="str">
        <f t="shared" si="0"/>
        <v/>
      </c>
      <c r="H29" s="45"/>
      <c r="I29" s="45"/>
      <c r="J29" s="46" t="str">
        <f t="shared" si="2"/>
        <v/>
      </c>
      <c r="K29" s="46"/>
      <c r="L29" s="413"/>
      <c r="M29" s="510"/>
      <c r="N29" s="510"/>
      <c r="O29" s="515"/>
      <c r="P29" s="48"/>
      <c r="Q29" s="518"/>
    </row>
    <row r="30" spans="2:17" x14ac:dyDescent="0.2">
      <c r="B30" s="40"/>
      <c r="C30" s="40"/>
      <c r="D30" s="41"/>
      <c r="E30" s="42"/>
      <c r="F30" s="43"/>
      <c r="G30" s="44" t="str">
        <f t="shared" si="0"/>
        <v/>
      </c>
      <c r="H30" s="45"/>
      <c r="I30" s="45"/>
      <c r="J30" s="46" t="str">
        <f t="shared" si="2"/>
        <v/>
      </c>
      <c r="K30" s="46"/>
      <c r="L30" s="413"/>
      <c r="M30" s="511"/>
      <c r="N30" s="511"/>
      <c r="O30" s="516"/>
      <c r="P30" s="240"/>
      <c r="Q30" s="519"/>
    </row>
    <row r="31" spans="2:17" x14ac:dyDescent="0.2">
      <c r="I31" s="36" t="s">
        <v>8</v>
      </c>
      <c r="J31" s="56">
        <f>SUM(K3:K30)</f>
        <v>45013.87</v>
      </c>
    </row>
    <row r="32" spans="2:17" x14ac:dyDescent="0.2">
      <c r="E32" s="421" t="s">
        <v>3139</v>
      </c>
      <c r="F32" s="422" t="s">
        <v>3393</v>
      </c>
    </row>
    <row r="33" spans="2:6" x14ac:dyDescent="0.2">
      <c r="E33" s="427" t="s">
        <v>3141</v>
      </c>
      <c r="F33" s="422" t="s">
        <v>3438</v>
      </c>
    </row>
    <row r="34" spans="2:6" x14ac:dyDescent="0.2">
      <c r="B34" s="399"/>
      <c r="C34" s="400"/>
      <c r="E34" s="425">
        <f>COUNTBLANK(M3:M31)-COUNTBLANK(B3:B31)</f>
        <v>6</v>
      </c>
      <c r="F34" s="426" t="s">
        <v>3250</v>
      </c>
    </row>
  </sheetData>
  <phoneticPr fontId="0" type="noConversion"/>
  <conditionalFormatting sqref="G19:G30 G3:G10">
    <cfRule type="expression" dxfId="1809" priority="19" stopIfTrue="1">
      <formula>AND(B3&lt;&gt;"",L3="",G3&lt;TODAY())</formula>
    </cfRule>
    <cfRule type="expression" dxfId="1808" priority="20">
      <formula>AND(B3&lt;&gt;"",L3="",G3&lt;(TODAY()+30))</formula>
    </cfRule>
  </conditionalFormatting>
  <conditionalFormatting sqref="G11:G18">
    <cfRule type="expression" dxfId="1807" priority="23" stopIfTrue="1">
      <formula>AND($B11&lt;&gt;"",$L11="",$G11&lt;TODAY())</formula>
    </cfRule>
    <cfRule type="expression" dxfId="1806" priority="24">
      <formula>AND($B11&lt;&gt;"",$L11="",$G11&lt;(TODAY()+30))</formula>
    </cfRule>
  </conditionalFormatting>
  <dataValidations count="1">
    <dataValidation type="list" allowBlank="1" showInputMessage="1" showErrorMessage="1" sqref="I3:I13 H14:H18 I19:I30" xr:uid="{4405D45F-1BC3-4E2B-898F-DCE4C2C89F2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16351-C668-41C4-876D-B2966AFBF576}">
  <sheetPr>
    <tabColor rgb="FF70AD47"/>
    <pageSetUpPr fitToPage="1"/>
  </sheetPr>
  <dimension ref="B2:O34"/>
  <sheetViews>
    <sheetView workbookViewId="0">
      <selection activeCell="L19" sqref="L19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1.140625" style="35" customWidth="1"/>
    <col min="6" max="6" width="25.140625" style="35" customWidth="1"/>
    <col min="7" max="7" width="9" style="34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5.85546875" style="57" customWidth="1"/>
    <col min="12" max="12" width="34.7109375" style="33" bestFit="1" customWidth="1"/>
    <col min="13" max="13" width="19.42578125" style="33" customWidth="1"/>
    <col min="14" max="14" width="5.42578125" style="38" customWidth="1"/>
    <col min="15" max="15" width="22.42578125" style="33" customWidth="1"/>
    <col min="16" max="16" width="2.7109375" style="50" customWidth="1"/>
    <col min="17" max="16384" width="9.140625" style="50"/>
  </cols>
  <sheetData>
    <row r="2" spans="2:15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2" t="s">
        <v>3251</v>
      </c>
      <c r="M2" s="2" t="s">
        <v>3252</v>
      </c>
      <c r="N2" s="7" t="s">
        <v>3107</v>
      </c>
      <c r="O2" s="8" t="s">
        <v>3253</v>
      </c>
    </row>
    <row r="3" spans="2:15" ht="15" customHeight="1" x14ac:dyDescent="0.2">
      <c r="B3" s="58" t="s">
        <v>3382</v>
      </c>
      <c r="C3" s="59" t="s">
        <v>3439</v>
      </c>
      <c r="D3" s="60" t="s">
        <v>3440</v>
      </c>
      <c r="E3" s="13">
        <v>44698</v>
      </c>
      <c r="F3" s="14">
        <f t="shared" ref="F3:F30" si="0">IF(E3&lt;&gt;"",E3+(G3*H3),"")</f>
        <v>44838</v>
      </c>
      <c r="G3" s="12">
        <v>5</v>
      </c>
      <c r="H3" s="12">
        <v>28</v>
      </c>
      <c r="I3" s="61">
        <f t="shared" ref="I3:I30" si="1">IF(G3&lt;&gt;"",(J3/G3),"")</f>
        <v>519.4</v>
      </c>
      <c r="J3" s="61">
        <v>2597</v>
      </c>
      <c r="K3" s="62" t="s">
        <v>3372</v>
      </c>
      <c r="L3" s="497" t="s">
        <v>3441</v>
      </c>
      <c r="M3" s="497" t="s">
        <v>3442</v>
      </c>
      <c r="N3" s="63"/>
      <c r="O3" s="64"/>
    </row>
    <row r="4" spans="2:15" ht="15" customHeight="1" x14ac:dyDescent="0.2">
      <c r="B4" s="58" t="s">
        <v>3443</v>
      </c>
      <c r="C4" s="59" t="s">
        <v>3444</v>
      </c>
      <c r="D4" s="60" t="s">
        <v>3445</v>
      </c>
      <c r="E4" s="13">
        <v>44734</v>
      </c>
      <c r="F4" s="14">
        <f t="shared" si="0"/>
        <v>44762</v>
      </c>
      <c r="G4" s="12">
        <v>1</v>
      </c>
      <c r="H4" s="12">
        <v>28</v>
      </c>
      <c r="I4" s="61">
        <f t="shared" si="1"/>
        <v>557.5</v>
      </c>
      <c r="J4" s="61">
        <v>557.5</v>
      </c>
      <c r="K4" s="62" t="s">
        <v>3198</v>
      </c>
      <c r="L4" s="497" t="s">
        <v>3300</v>
      </c>
      <c r="M4" s="497" t="s">
        <v>3301</v>
      </c>
      <c r="N4" s="63"/>
      <c r="O4" s="64"/>
    </row>
    <row r="5" spans="2:15" s="65" customFormat="1" ht="15" customHeight="1" x14ac:dyDescent="0.2">
      <c r="B5" s="58" t="s">
        <v>3446</v>
      </c>
      <c r="C5" s="59" t="s">
        <v>3447</v>
      </c>
      <c r="D5" s="60" t="s">
        <v>3448</v>
      </c>
      <c r="E5" s="13">
        <v>44788</v>
      </c>
      <c r="F5" s="14">
        <f t="shared" si="0"/>
        <v>44998</v>
      </c>
      <c r="G5" s="12">
        <v>7</v>
      </c>
      <c r="H5" s="12">
        <v>30</v>
      </c>
      <c r="I5" s="61">
        <f t="shared" si="1"/>
        <v>608.89428571428573</v>
      </c>
      <c r="J5" s="61">
        <v>4262.26</v>
      </c>
      <c r="K5" s="62" t="s">
        <v>3198</v>
      </c>
      <c r="L5" s="497" t="s">
        <v>3449</v>
      </c>
      <c r="M5" s="497"/>
      <c r="N5" s="63" t="s">
        <v>3258</v>
      </c>
      <c r="O5" s="64"/>
    </row>
    <row r="6" spans="2:15" ht="15" customHeight="1" x14ac:dyDescent="0.2">
      <c r="B6" s="40" t="s">
        <v>3446</v>
      </c>
      <c r="C6" s="41" t="s">
        <v>3450</v>
      </c>
      <c r="D6" s="42" t="s">
        <v>3451</v>
      </c>
      <c r="E6" s="43">
        <v>44788</v>
      </c>
      <c r="F6" s="44">
        <f t="shared" si="0"/>
        <v>44878</v>
      </c>
      <c r="G6" s="45">
        <v>3</v>
      </c>
      <c r="H6" s="45">
        <v>30</v>
      </c>
      <c r="I6" s="46">
        <f t="shared" si="1"/>
        <v>358.98666666666668</v>
      </c>
      <c r="J6" s="46">
        <v>1076.96</v>
      </c>
      <c r="K6" s="47" t="s">
        <v>3198</v>
      </c>
      <c r="L6" s="510"/>
      <c r="M6" s="510"/>
      <c r="N6" s="48"/>
      <c r="O6" s="49"/>
    </row>
    <row r="7" spans="2:15" ht="15" customHeight="1" x14ac:dyDescent="0.2">
      <c r="B7" s="58" t="s">
        <v>3446</v>
      </c>
      <c r="C7" s="59" t="s">
        <v>3452</v>
      </c>
      <c r="D7" s="60" t="s">
        <v>3453</v>
      </c>
      <c r="E7" s="13">
        <v>44837</v>
      </c>
      <c r="F7" s="14">
        <f t="shared" si="0"/>
        <v>44927</v>
      </c>
      <c r="G7" s="12">
        <v>3</v>
      </c>
      <c r="H7" s="12">
        <v>30</v>
      </c>
      <c r="I7" s="46">
        <f t="shared" si="1"/>
        <v>0</v>
      </c>
      <c r="J7" s="61"/>
      <c r="K7" s="62" t="s">
        <v>3198</v>
      </c>
      <c r="L7" s="497" t="s">
        <v>3300</v>
      </c>
      <c r="M7" s="497" t="s">
        <v>3301</v>
      </c>
      <c r="N7" s="63"/>
      <c r="O7" s="64"/>
    </row>
    <row r="8" spans="2:15" ht="15" customHeight="1" x14ac:dyDescent="0.2">
      <c r="B8" s="40" t="s">
        <v>3454</v>
      </c>
      <c r="C8" s="41" t="s">
        <v>3455</v>
      </c>
      <c r="D8" s="42" t="s">
        <v>3456</v>
      </c>
      <c r="E8" s="43">
        <v>44876</v>
      </c>
      <c r="F8" s="44">
        <f t="shared" si="0"/>
        <v>44906</v>
      </c>
      <c r="G8" s="45">
        <v>1</v>
      </c>
      <c r="H8" s="45">
        <v>30</v>
      </c>
      <c r="I8" s="46">
        <f t="shared" si="1"/>
        <v>1087.56</v>
      </c>
      <c r="J8" s="46">
        <v>1087.56</v>
      </c>
      <c r="K8" s="47" t="s">
        <v>3198</v>
      </c>
      <c r="L8" s="510"/>
      <c r="M8" s="510"/>
      <c r="N8" s="48"/>
      <c r="O8" s="49"/>
    </row>
    <row r="9" spans="2:15" ht="15" customHeight="1" x14ac:dyDescent="0.2">
      <c r="B9" s="58" t="s">
        <v>736</v>
      </c>
      <c r="C9" s="59" t="s">
        <v>3457</v>
      </c>
      <c r="D9" s="60" t="s">
        <v>3458</v>
      </c>
      <c r="E9" s="13">
        <v>44903</v>
      </c>
      <c r="F9" s="14">
        <f t="shared" si="0"/>
        <v>45083</v>
      </c>
      <c r="G9" s="12">
        <v>6</v>
      </c>
      <c r="H9" s="12">
        <v>30</v>
      </c>
      <c r="I9" s="61">
        <f t="shared" si="1"/>
        <v>247.33333333333334</v>
      </c>
      <c r="J9" s="61">
        <v>1484</v>
      </c>
      <c r="K9" s="62" t="s">
        <v>3198</v>
      </c>
      <c r="L9" s="497" t="s">
        <v>3327</v>
      </c>
      <c r="M9" s="497" t="s">
        <v>3459</v>
      </c>
      <c r="N9" s="63"/>
      <c r="O9" s="64"/>
    </row>
    <row r="10" spans="2:15" ht="15" customHeight="1" x14ac:dyDescent="0.2">
      <c r="B10" s="58" t="s">
        <v>3460</v>
      </c>
      <c r="C10" s="59" t="s">
        <v>3461</v>
      </c>
      <c r="D10" s="60" t="s">
        <v>3462</v>
      </c>
      <c r="E10" s="13">
        <v>44574</v>
      </c>
      <c r="F10" s="14">
        <f t="shared" si="0"/>
        <v>44581</v>
      </c>
      <c r="G10" s="12">
        <v>1</v>
      </c>
      <c r="H10" s="12">
        <v>7</v>
      </c>
      <c r="I10" s="61">
        <f t="shared" si="1"/>
        <v>0</v>
      </c>
      <c r="J10" s="61"/>
      <c r="K10" s="62" t="s">
        <v>3198</v>
      </c>
      <c r="L10" s="497" t="s">
        <v>3327</v>
      </c>
      <c r="M10" s="497" t="s">
        <v>3463</v>
      </c>
      <c r="N10" s="63"/>
      <c r="O10" s="64"/>
    </row>
    <row r="11" spans="2:15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510"/>
      <c r="M11" s="510"/>
      <c r="N11" s="48"/>
      <c r="O11" s="49"/>
    </row>
    <row r="12" spans="2:15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510"/>
      <c r="M12" s="510"/>
      <c r="N12" s="48"/>
      <c r="O12" s="49"/>
    </row>
    <row r="13" spans="2:15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510"/>
      <c r="M13" s="510"/>
      <c r="N13" s="48"/>
      <c r="O13" s="49"/>
    </row>
    <row r="14" spans="2:15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510"/>
      <c r="M14" s="510"/>
      <c r="N14" s="48"/>
      <c r="O14" s="49"/>
    </row>
    <row r="15" spans="2:15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510"/>
      <c r="M15" s="510"/>
      <c r="N15" s="48"/>
      <c r="O15" s="49"/>
    </row>
    <row r="16" spans="2:15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510"/>
      <c r="M16" s="510"/>
      <c r="N16" s="48"/>
      <c r="O16" s="49"/>
    </row>
    <row r="17" spans="2:15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510"/>
      <c r="M17" s="510"/>
      <c r="N17" s="48"/>
      <c r="O17" s="49"/>
    </row>
    <row r="18" spans="2:15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510"/>
      <c r="M18" s="510"/>
      <c r="N18" s="48"/>
      <c r="O18" s="49"/>
    </row>
    <row r="19" spans="2:15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510"/>
      <c r="M19" s="510"/>
      <c r="N19" s="48"/>
      <c r="O19" s="49"/>
    </row>
    <row r="20" spans="2:15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510"/>
      <c r="M20" s="510"/>
      <c r="N20" s="48"/>
      <c r="O20" s="49"/>
    </row>
    <row r="21" spans="2:15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510"/>
      <c r="M21" s="510"/>
      <c r="N21" s="48"/>
      <c r="O21" s="49"/>
    </row>
    <row r="22" spans="2:15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510"/>
      <c r="M22" s="510"/>
      <c r="N22" s="48"/>
      <c r="O22" s="49"/>
    </row>
    <row r="23" spans="2:15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510"/>
      <c r="M23" s="510"/>
      <c r="N23" s="48"/>
      <c r="O23" s="49"/>
    </row>
    <row r="24" spans="2:15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510"/>
      <c r="M24" s="510"/>
      <c r="N24" s="48"/>
      <c r="O24" s="49"/>
    </row>
    <row r="25" spans="2:15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510"/>
      <c r="M25" s="510"/>
      <c r="N25" s="48"/>
      <c r="O25" s="49"/>
    </row>
    <row r="26" spans="2:15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510"/>
      <c r="M26" s="510"/>
      <c r="N26" s="48"/>
      <c r="O26" s="49"/>
    </row>
    <row r="27" spans="2:15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510"/>
      <c r="M27" s="510"/>
      <c r="N27" s="48"/>
      <c r="O27" s="49"/>
    </row>
    <row r="28" spans="2:15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510"/>
      <c r="M28" s="510"/>
      <c r="N28" s="48"/>
      <c r="O28" s="49"/>
    </row>
    <row r="29" spans="2:15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510"/>
      <c r="M29" s="510"/>
      <c r="N29" s="48"/>
      <c r="O29" s="49"/>
    </row>
    <row r="30" spans="2:15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511"/>
      <c r="M30" s="511"/>
      <c r="N30" s="240"/>
      <c r="O30" s="241"/>
    </row>
    <row r="31" spans="2:15" x14ac:dyDescent="0.2">
      <c r="I31" s="36" t="s">
        <v>8</v>
      </c>
      <c r="J31" s="56">
        <f>SUM(J3:J30)</f>
        <v>11065.28</v>
      </c>
    </row>
    <row r="32" spans="2:15" x14ac:dyDescent="0.2">
      <c r="E32" s="421" t="s">
        <v>3139</v>
      </c>
      <c r="F32" s="422" t="s">
        <v>3464</v>
      </c>
    </row>
    <row r="33" spans="2:6" x14ac:dyDescent="0.2">
      <c r="E33" s="427" t="s">
        <v>3141</v>
      </c>
      <c r="F33" s="422" t="s">
        <v>3465</v>
      </c>
    </row>
    <row r="34" spans="2:6" x14ac:dyDescent="0.2">
      <c r="B34" s="399"/>
      <c r="C34" s="400"/>
      <c r="E34" s="425">
        <f>COUNTBLANK(M3:M30)-COUNTBLANK(D3:D30)</f>
        <v>3</v>
      </c>
      <c r="F34" s="426" t="s">
        <v>3250</v>
      </c>
    </row>
  </sheetData>
  <phoneticPr fontId="0" type="noConversion"/>
  <conditionalFormatting sqref="F3:F30">
    <cfRule type="expression" dxfId="1783" priority="1" stopIfTrue="1">
      <formula>AND(B3&lt;&gt;"",K3="",F3&lt;TODAY())</formula>
    </cfRule>
    <cfRule type="expression" dxfId="1782" priority="2">
      <formula>AND(B3&lt;&gt;"",K3="",F3&lt;(TODAY()+30))</formula>
    </cfRule>
  </conditionalFormatting>
  <dataValidations count="1">
    <dataValidation type="list" allowBlank="1" showInputMessage="1" showErrorMessage="1" sqref="H3:H30" xr:uid="{ED2F2955-DA61-44CA-8EDC-ECE1E42968E3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A513A-2BF5-4A9B-BF93-A2E16F937567}">
  <sheetPr>
    <tabColor rgb="FF70AD47"/>
    <pageSetUpPr fitToPage="1"/>
  </sheetPr>
  <dimension ref="A2:AG178"/>
  <sheetViews>
    <sheetView topLeftCell="A4" workbookViewId="0">
      <selection activeCell="C20" sqref="C20"/>
    </sheetView>
  </sheetViews>
  <sheetFormatPr defaultColWidth="9.140625" defaultRowHeight="12.75" x14ac:dyDescent="0.2"/>
  <cols>
    <col min="1" max="1" width="1.7109375" style="50" customWidth="1"/>
    <col min="2" max="2" width="27.28515625" style="53" bestFit="1" customWidth="1"/>
    <col min="3" max="3" width="16.85546875" style="627" bestFit="1" customWidth="1"/>
    <col min="4" max="4" width="16.7109375" style="55" bestFit="1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3" style="630" customWidth="1"/>
    <col min="10" max="10" width="14.85546875" style="39" customWidth="1"/>
    <col min="11" max="11" width="14.85546875" style="33" customWidth="1"/>
    <col min="12" max="12" width="58.85546875" style="629" bestFit="1" customWidth="1"/>
    <col min="13" max="13" width="19.85546875" style="33" bestFit="1" customWidth="1"/>
    <col min="14" max="14" width="17.85546875" style="33" customWidth="1"/>
    <col min="15" max="15" width="6" style="38" customWidth="1"/>
    <col min="16" max="16" width="26" style="33" customWidth="1"/>
    <col min="17" max="17" width="3.42578125" style="50" customWidth="1"/>
    <col min="18" max="16384" width="9.140625" style="50"/>
  </cols>
  <sheetData>
    <row r="2" spans="1:16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620" t="s">
        <v>7</v>
      </c>
      <c r="J2" s="5" t="s">
        <v>8</v>
      </c>
      <c r="K2" s="2" t="s">
        <v>3466</v>
      </c>
      <c r="L2" s="6" t="s">
        <v>9</v>
      </c>
      <c r="M2" s="2" t="s">
        <v>10</v>
      </c>
      <c r="N2" s="2" t="s">
        <v>11</v>
      </c>
      <c r="O2" s="7" t="s">
        <v>3107</v>
      </c>
      <c r="P2" s="8" t="s">
        <v>15</v>
      </c>
    </row>
    <row r="3" spans="1:16" s="315" customFormat="1" ht="15" customHeight="1" x14ac:dyDescent="0.2">
      <c r="A3" s="564"/>
      <c r="B3" s="603" t="s">
        <v>3467</v>
      </c>
      <c r="C3" s="604" t="s">
        <v>3468</v>
      </c>
      <c r="D3" s="605" t="s">
        <v>3469</v>
      </c>
      <c r="E3" s="606">
        <v>43997</v>
      </c>
      <c r="F3" s="607">
        <f t="shared" ref="F3:F34" si="0">IF(E3&lt;&gt;"",E3+(G3*H3),"")</f>
        <v>44777</v>
      </c>
      <c r="G3" s="608">
        <v>26</v>
      </c>
      <c r="H3" s="608">
        <v>30</v>
      </c>
      <c r="I3" s="609">
        <f t="shared" ref="I3:I34" si="1">IF(G3&lt;&gt;"",(J3/G3),"")</f>
        <v>2881.7257692307689</v>
      </c>
      <c r="J3" s="609">
        <v>74924.87</v>
      </c>
      <c r="K3" s="642"/>
      <c r="L3" s="610" t="s">
        <v>3470</v>
      </c>
      <c r="M3" s="41" t="s">
        <v>3225</v>
      </c>
      <c r="N3" s="41"/>
      <c r="O3" s="48"/>
      <c r="P3" s="49"/>
    </row>
    <row r="4" spans="1:16" s="315" customFormat="1" ht="15" customHeight="1" x14ac:dyDescent="0.2">
      <c r="A4" s="564"/>
      <c r="B4" s="588" t="s">
        <v>3471</v>
      </c>
      <c r="C4" s="504" t="s">
        <v>3472</v>
      </c>
      <c r="D4" s="289" t="s">
        <v>3473</v>
      </c>
      <c r="E4" s="290">
        <v>43997</v>
      </c>
      <c r="F4" s="44">
        <f t="shared" si="0"/>
        <v>44781</v>
      </c>
      <c r="G4" s="45">
        <v>28</v>
      </c>
      <c r="H4" s="45">
        <v>28</v>
      </c>
      <c r="I4" s="537">
        <f t="shared" si="1"/>
        <v>1232.2728571428572</v>
      </c>
      <c r="J4" s="561">
        <v>34503.64</v>
      </c>
      <c r="K4" s="643" t="s">
        <v>3474</v>
      </c>
      <c r="L4" s="666" t="s">
        <v>3475</v>
      </c>
      <c r="M4" s="41" t="s">
        <v>3225</v>
      </c>
      <c r="N4" s="41" t="s">
        <v>3476</v>
      </c>
      <c r="O4" s="48"/>
      <c r="P4" s="49"/>
    </row>
    <row r="5" spans="1:16" s="315" customFormat="1" ht="15" customHeight="1" x14ac:dyDescent="0.2">
      <c r="A5" s="564"/>
      <c r="B5" s="564" t="s">
        <v>3477</v>
      </c>
      <c r="C5" s="621" t="s">
        <v>3478</v>
      </c>
      <c r="D5" s="622" t="s">
        <v>3479</v>
      </c>
      <c r="E5" s="623">
        <v>43984</v>
      </c>
      <c r="F5" s="567">
        <f t="shared" si="0"/>
        <v>44554</v>
      </c>
      <c r="G5" s="568">
        <v>19</v>
      </c>
      <c r="H5" s="568">
        <v>30</v>
      </c>
      <c r="I5" s="537">
        <f t="shared" si="1"/>
        <v>2734.4263157894734</v>
      </c>
      <c r="J5" s="570">
        <v>51954.1</v>
      </c>
      <c r="K5" s="643"/>
      <c r="L5" s="571" t="s">
        <v>3480</v>
      </c>
      <c r="M5" s="531" t="s">
        <v>3198</v>
      </c>
      <c r="N5" s="131"/>
      <c r="O5" s="161" t="s">
        <v>3258</v>
      </c>
      <c r="P5" s="162"/>
    </row>
    <row r="6" spans="1:16" s="315" customFormat="1" ht="15" customHeight="1" x14ac:dyDescent="0.2">
      <c r="A6" s="564"/>
      <c r="B6" s="588" t="s">
        <v>3481</v>
      </c>
      <c r="C6" s="504" t="s">
        <v>3482</v>
      </c>
      <c r="D6" s="289" t="s">
        <v>3483</v>
      </c>
      <c r="E6" s="290">
        <v>43984</v>
      </c>
      <c r="F6" s="44">
        <f t="shared" si="0"/>
        <v>44164</v>
      </c>
      <c r="G6" s="45">
        <v>6</v>
      </c>
      <c r="H6" s="45">
        <v>30</v>
      </c>
      <c r="I6" s="537">
        <f t="shared" si="1"/>
        <v>387.45</v>
      </c>
      <c r="J6" s="561">
        <v>2324.6999999999998</v>
      </c>
      <c r="K6" s="643"/>
      <c r="L6" s="413" t="s">
        <v>3484</v>
      </c>
      <c r="M6" s="41" t="s">
        <v>3198</v>
      </c>
      <c r="N6" s="41"/>
      <c r="O6" s="48"/>
      <c r="P6" s="49"/>
    </row>
    <row r="7" spans="1:16" ht="15" customHeight="1" x14ac:dyDescent="0.2">
      <c r="B7" s="588" t="s">
        <v>3485</v>
      </c>
      <c r="C7" s="504" t="s">
        <v>3486</v>
      </c>
      <c r="D7" s="289" t="s">
        <v>3487</v>
      </c>
      <c r="E7" s="290">
        <v>43984</v>
      </c>
      <c r="F7" s="44">
        <f t="shared" si="0"/>
        <v>44734</v>
      </c>
      <c r="G7" s="45">
        <v>25</v>
      </c>
      <c r="H7" s="45">
        <v>30</v>
      </c>
      <c r="I7" s="537">
        <f t="shared" si="1"/>
        <v>354.41360000000003</v>
      </c>
      <c r="J7" s="561">
        <v>8860.34</v>
      </c>
      <c r="K7" s="643" t="s">
        <v>3488</v>
      </c>
      <c r="L7" s="413" t="s">
        <v>3489</v>
      </c>
      <c r="M7" s="41" t="s">
        <v>3198</v>
      </c>
      <c r="N7" s="41"/>
      <c r="O7" s="48"/>
      <c r="P7" s="49"/>
    </row>
    <row r="8" spans="1:16" ht="15" customHeight="1" x14ac:dyDescent="0.2">
      <c r="B8" s="588" t="s">
        <v>3490</v>
      </c>
      <c r="C8" s="504" t="s">
        <v>3491</v>
      </c>
      <c r="D8" s="289" t="s">
        <v>3492</v>
      </c>
      <c r="E8" s="290">
        <v>43984</v>
      </c>
      <c r="F8" s="44">
        <f t="shared" si="0"/>
        <v>44554</v>
      </c>
      <c r="G8" s="45">
        <v>19</v>
      </c>
      <c r="H8" s="45">
        <v>30</v>
      </c>
      <c r="I8" s="537">
        <f t="shared" si="1"/>
        <v>1159.4421052631581</v>
      </c>
      <c r="J8" s="561">
        <v>22029.4</v>
      </c>
      <c r="K8" s="643"/>
      <c r="L8" s="413" t="s">
        <v>3365</v>
      </c>
      <c r="M8" s="41" t="s">
        <v>3198</v>
      </c>
      <c r="N8" s="41"/>
      <c r="O8" s="48"/>
      <c r="P8" s="49"/>
    </row>
    <row r="9" spans="1:16" ht="15" customHeight="1" x14ac:dyDescent="0.2">
      <c r="B9" s="588" t="s">
        <v>3493</v>
      </c>
      <c r="C9" s="504" t="s">
        <v>3494</v>
      </c>
      <c r="D9" s="289" t="s">
        <v>3495</v>
      </c>
      <c r="E9" s="290">
        <v>43990</v>
      </c>
      <c r="F9" s="44">
        <f t="shared" si="0"/>
        <v>44050</v>
      </c>
      <c r="G9" s="45">
        <v>2</v>
      </c>
      <c r="H9" s="45">
        <v>30</v>
      </c>
      <c r="I9" s="537">
        <f t="shared" si="1"/>
        <v>1577.2349999999999</v>
      </c>
      <c r="J9" s="561">
        <v>3154.47</v>
      </c>
      <c r="K9" s="643"/>
      <c r="L9" s="413" t="s">
        <v>3496</v>
      </c>
      <c r="M9" s="41" t="s">
        <v>3198</v>
      </c>
      <c r="N9" s="41"/>
      <c r="O9" s="48"/>
      <c r="P9" s="49"/>
    </row>
    <row r="10" spans="1:16" s="315" customFormat="1" ht="15" customHeight="1" x14ac:dyDescent="0.2">
      <c r="B10" s="564" t="s">
        <v>3497</v>
      </c>
      <c r="C10" s="621" t="s">
        <v>3498</v>
      </c>
      <c r="D10" s="622" t="s">
        <v>3499</v>
      </c>
      <c r="E10" s="623">
        <v>43990</v>
      </c>
      <c r="F10" s="567">
        <f t="shared" si="0"/>
        <v>44020</v>
      </c>
      <c r="G10" s="568">
        <v>1</v>
      </c>
      <c r="H10" s="568">
        <v>30</v>
      </c>
      <c r="I10" s="537">
        <f t="shared" si="1"/>
        <v>816.64</v>
      </c>
      <c r="J10" s="561">
        <v>816.64</v>
      </c>
      <c r="K10" s="643" t="s">
        <v>3500</v>
      </c>
      <c r="L10" s="624" t="s">
        <v>3501</v>
      </c>
      <c r="M10" s="41" t="s">
        <v>3198</v>
      </c>
      <c r="N10" s="531"/>
      <c r="O10" s="572"/>
      <c r="P10" s="573"/>
    </row>
    <row r="11" spans="1:16" ht="15" customHeight="1" x14ac:dyDescent="0.2">
      <c r="B11" s="563" t="s">
        <v>3502</v>
      </c>
      <c r="C11" s="504" t="s">
        <v>3503</v>
      </c>
      <c r="D11" s="289" t="s">
        <v>3504</v>
      </c>
      <c r="E11" s="290">
        <v>44000</v>
      </c>
      <c r="F11" s="44">
        <f t="shared" si="0"/>
        <v>44210</v>
      </c>
      <c r="G11" s="45">
        <v>7</v>
      </c>
      <c r="H11" s="45">
        <v>30</v>
      </c>
      <c r="I11" s="537">
        <f t="shared" si="1"/>
        <v>351.36</v>
      </c>
      <c r="J11" s="561">
        <v>2459.52</v>
      </c>
      <c r="K11" s="643"/>
      <c r="L11" s="413" t="s">
        <v>3505</v>
      </c>
      <c r="M11" s="41" t="s">
        <v>3198</v>
      </c>
      <c r="N11" s="41"/>
      <c r="O11" s="48"/>
      <c r="P11" s="49"/>
    </row>
    <row r="12" spans="1:16" ht="15" customHeight="1" x14ac:dyDescent="0.2">
      <c r="B12" s="588" t="s">
        <v>3506</v>
      </c>
      <c r="C12" s="504" t="s">
        <v>3507</v>
      </c>
      <c r="D12" s="289" t="s">
        <v>3508</v>
      </c>
      <c r="E12" s="290">
        <v>44005</v>
      </c>
      <c r="F12" s="44">
        <f t="shared" si="0"/>
        <v>44035</v>
      </c>
      <c r="G12" s="45">
        <v>1</v>
      </c>
      <c r="H12" s="45">
        <v>30</v>
      </c>
      <c r="I12" s="537">
        <f t="shared" si="1"/>
        <v>1257.8499999999999</v>
      </c>
      <c r="J12" s="561">
        <v>1257.8499999999999</v>
      </c>
      <c r="K12" s="643" t="s">
        <v>3509</v>
      </c>
      <c r="L12" s="625" t="s">
        <v>3510</v>
      </c>
      <c r="M12" s="41" t="s">
        <v>3198</v>
      </c>
      <c r="N12" s="41"/>
      <c r="O12" s="48"/>
      <c r="P12" s="49"/>
    </row>
    <row r="13" spans="1:16" ht="15" customHeight="1" x14ac:dyDescent="0.2">
      <c r="B13" s="588" t="s">
        <v>3511</v>
      </c>
      <c r="C13" s="327"/>
      <c r="D13" s="289" t="s">
        <v>3512</v>
      </c>
      <c r="E13" s="290">
        <v>44012</v>
      </c>
      <c r="F13" s="44">
        <f t="shared" si="0"/>
        <v>44492</v>
      </c>
      <c r="G13" s="45">
        <v>16</v>
      </c>
      <c r="H13" s="45">
        <v>30</v>
      </c>
      <c r="I13" s="537">
        <f t="shared" si="1"/>
        <v>41.208125000000003</v>
      </c>
      <c r="J13" s="561">
        <v>659.33</v>
      </c>
      <c r="K13" s="643"/>
      <c r="L13" s="625" t="s">
        <v>3513</v>
      </c>
      <c r="M13" s="41" t="s">
        <v>3514</v>
      </c>
      <c r="N13" s="41"/>
      <c r="O13" s="48"/>
      <c r="P13" s="49" t="s">
        <v>3515</v>
      </c>
    </row>
    <row r="14" spans="1:16" ht="15" customHeight="1" x14ac:dyDescent="0.2">
      <c r="B14" s="588" t="s">
        <v>3516</v>
      </c>
      <c r="C14" s="327" t="s">
        <v>3517</v>
      </c>
      <c r="D14" s="289" t="s">
        <v>3518</v>
      </c>
      <c r="E14" s="290">
        <v>44034</v>
      </c>
      <c r="F14" s="44">
        <f t="shared" si="0"/>
        <v>44706</v>
      </c>
      <c r="G14" s="45">
        <v>24</v>
      </c>
      <c r="H14" s="45">
        <v>28</v>
      </c>
      <c r="I14" s="537">
        <f t="shared" si="1"/>
        <v>164.63583333333335</v>
      </c>
      <c r="J14" s="561">
        <v>3951.26</v>
      </c>
      <c r="K14" s="643"/>
      <c r="L14" s="413" t="s">
        <v>3480</v>
      </c>
      <c r="M14" s="41" t="s">
        <v>3225</v>
      </c>
      <c r="N14" s="41"/>
      <c r="O14" s="48"/>
      <c r="P14" s="49"/>
    </row>
    <row r="15" spans="1:16" ht="15" customHeight="1" x14ac:dyDescent="0.2">
      <c r="B15" s="588" t="s">
        <v>3516</v>
      </c>
      <c r="C15" s="327" t="s">
        <v>3519</v>
      </c>
      <c r="D15" s="289" t="s">
        <v>3520</v>
      </c>
      <c r="E15" s="290">
        <v>44034</v>
      </c>
      <c r="F15" s="44">
        <f t="shared" si="0"/>
        <v>44734</v>
      </c>
      <c r="G15" s="45">
        <v>25</v>
      </c>
      <c r="H15" s="45">
        <v>28</v>
      </c>
      <c r="I15" s="537">
        <f t="shared" si="1"/>
        <v>158.0504</v>
      </c>
      <c r="J15" s="561">
        <v>3951.26</v>
      </c>
      <c r="K15" s="643"/>
      <c r="L15" s="413" t="s">
        <v>3480</v>
      </c>
      <c r="M15" s="41" t="s">
        <v>3225</v>
      </c>
      <c r="N15" s="41"/>
      <c r="O15" s="48" t="s">
        <v>3258</v>
      </c>
      <c r="P15" s="49"/>
    </row>
    <row r="16" spans="1:16" ht="15" customHeight="1" x14ac:dyDescent="0.2">
      <c r="B16" s="588" t="s">
        <v>3516</v>
      </c>
      <c r="C16" s="327" t="s">
        <v>3521</v>
      </c>
      <c r="D16" s="289" t="s">
        <v>3522</v>
      </c>
      <c r="E16" s="290">
        <v>44034</v>
      </c>
      <c r="F16" s="44">
        <f t="shared" si="0"/>
        <v>44706</v>
      </c>
      <c r="G16" s="45">
        <v>24</v>
      </c>
      <c r="H16" s="45">
        <v>28</v>
      </c>
      <c r="I16" s="537">
        <f t="shared" si="1"/>
        <v>152.69708333333332</v>
      </c>
      <c r="J16" s="561">
        <v>3664.73</v>
      </c>
      <c r="K16" s="643"/>
      <c r="L16" s="413" t="s">
        <v>3480</v>
      </c>
      <c r="M16" s="41" t="s">
        <v>3225</v>
      </c>
      <c r="N16" s="41"/>
      <c r="O16" s="48" t="s">
        <v>3258</v>
      </c>
      <c r="P16" s="49"/>
    </row>
    <row r="17" spans="2:16" ht="15" customHeight="1" x14ac:dyDescent="0.2">
      <c r="B17" s="588" t="s">
        <v>3511</v>
      </c>
      <c r="C17" s="327"/>
      <c r="D17" s="289" t="s">
        <v>3523</v>
      </c>
      <c r="E17" s="43"/>
      <c r="F17" s="44" t="str">
        <f t="shared" si="0"/>
        <v/>
      </c>
      <c r="G17" s="45"/>
      <c r="H17" s="45"/>
      <c r="I17" s="537" t="str">
        <f t="shared" si="1"/>
        <v/>
      </c>
      <c r="J17" s="561"/>
      <c r="K17" s="643"/>
      <c r="L17" s="413" t="s">
        <v>3480</v>
      </c>
      <c r="M17" s="41" t="s">
        <v>3524</v>
      </c>
      <c r="N17" s="41"/>
      <c r="O17" s="48"/>
      <c r="P17" s="49"/>
    </row>
    <row r="18" spans="2:16" ht="15" customHeight="1" x14ac:dyDescent="0.2">
      <c r="B18" s="40" t="s">
        <v>3525</v>
      </c>
      <c r="C18" s="327" t="s">
        <v>3526</v>
      </c>
      <c r="D18" s="42" t="s">
        <v>3527</v>
      </c>
      <c r="E18" s="43">
        <v>44062</v>
      </c>
      <c r="F18" s="44">
        <f t="shared" si="0"/>
        <v>44422</v>
      </c>
      <c r="G18" s="45">
        <v>12</v>
      </c>
      <c r="H18" s="45">
        <v>30</v>
      </c>
      <c r="I18" s="537">
        <f t="shared" si="1"/>
        <v>1387.75</v>
      </c>
      <c r="J18" s="561">
        <v>16653</v>
      </c>
      <c r="K18" s="643"/>
      <c r="L18" s="413" t="s">
        <v>3365</v>
      </c>
      <c r="M18" s="41" t="s">
        <v>3198</v>
      </c>
      <c r="N18" s="41"/>
      <c r="O18" s="48"/>
      <c r="P18" s="49"/>
    </row>
    <row r="19" spans="2:16" ht="15" customHeight="1" x14ac:dyDescent="0.2">
      <c r="B19" s="41" t="s">
        <v>3528</v>
      </c>
      <c r="C19" s="327" t="s">
        <v>3529</v>
      </c>
      <c r="D19" s="42" t="s">
        <v>3530</v>
      </c>
      <c r="E19" s="43">
        <v>44062</v>
      </c>
      <c r="F19" s="44">
        <f t="shared" si="0"/>
        <v>44572</v>
      </c>
      <c r="G19" s="45">
        <v>17</v>
      </c>
      <c r="H19" s="45">
        <v>30</v>
      </c>
      <c r="I19" s="537">
        <f t="shared" si="1"/>
        <v>2514.4705882352941</v>
      </c>
      <c r="J19" s="561">
        <v>42746</v>
      </c>
      <c r="K19" s="643"/>
      <c r="L19" s="413" t="s">
        <v>3531</v>
      </c>
      <c r="M19" s="41" t="s">
        <v>3198</v>
      </c>
      <c r="N19" s="41"/>
      <c r="O19" s="48" t="s">
        <v>3258</v>
      </c>
      <c r="P19" s="49"/>
    </row>
    <row r="20" spans="2:16" ht="15" customHeight="1" x14ac:dyDescent="0.2">
      <c r="B20" s="531" t="s">
        <v>65</v>
      </c>
      <c r="C20" s="574"/>
      <c r="D20" s="565" t="s">
        <v>3532</v>
      </c>
      <c r="E20" s="566">
        <v>44062</v>
      </c>
      <c r="F20" s="567">
        <f t="shared" si="0"/>
        <v>44572</v>
      </c>
      <c r="G20" s="568">
        <v>17</v>
      </c>
      <c r="H20" s="568">
        <v>30</v>
      </c>
      <c r="I20" s="537">
        <f t="shared" si="1"/>
        <v>1978.0147058823529</v>
      </c>
      <c r="J20" s="570">
        <v>33626.25</v>
      </c>
      <c r="K20" s="643"/>
      <c r="L20" s="571" t="s">
        <v>3533</v>
      </c>
      <c r="M20" s="531" t="s">
        <v>3198</v>
      </c>
      <c r="N20" s="531"/>
      <c r="O20" s="572" t="s">
        <v>3258</v>
      </c>
      <c r="P20" s="573"/>
    </row>
    <row r="21" spans="2:16" ht="15" customHeight="1" x14ac:dyDescent="0.2">
      <c r="B21" s="40" t="s">
        <v>3534</v>
      </c>
      <c r="C21" s="327" t="s">
        <v>3535</v>
      </c>
      <c r="D21" s="42" t="s">
        <v>3536</v>
      </c>
      <c r="E21" s="43">
        <v>44064</v>
      </c>
      <c r="F21" s="44">
        <f t="shared" si="0"/>
        <v>44424</v>
      </c>
      <c r="G21" s="45">
        <v>12</v>
      </c>
      <c r="H21" s="45">
        <v>30</v>
      </c>
      <c r="I21" s="537">
        <f t="shared" si="1"/>
        <v>5516.84</v>
      </c>
      <c r="J21" s="561">
        <v>66202.080000000002</v>
      </c>
      <c r="K21" s="643"/>
      <c r="L21" s="413" t="s">
        <v>3365</v>
      </c>
      <c r="M21" s="41"/>
      <c r="N21" s="41"/>
      <c r="O21" s="48"/>
      <c r="P21" s="49"/>
    </row>
    <row r="22" spans="2:16" ht="15" customHeight="1" x14ac:dyDescent="0.2">
      <c r="B22" s="40" t="s">
        <v>3537</v>
      </c>
      <c r="C22" s="327" t="s">
        <v>3538</v>
      </c>
      <c r="D22" s="42" t="s">
        <v>3539</v>
      </c>
      <c r="E22" s="43">
        <v>44069</v>
      </c>
      <c r="F22" s="44">
        <f t="shared" si="0"/>
        <v>44429</v>
      </c>
      <c r="G22" s="45">
        <v>12</v>
      </c>
      <c r="H22" s="45">
        <v>30</v>
      </c>
      <c r="I22" s="537">
        <f t="shared" si="1"/>
        <v>1940.72</v>
      </c>
      <c r="J22" s="561">
        <v>23288.639999999999</v>
      </c>
      <c r="K22" s="643"/>
      <c r="L22" s="413" t="s">
        <v>3365</v>
      </c>
      <c r="M22" s="41"/>
      <c r="N22" s="41"/>
      <c r="O22" s="48"/>
      <c r="P22" s="49"/>
    </row>
    <row r="23" spans="2:16" ht="15" customHeight="1" x14ac:dyDescent="0.2">
      <c r="B23" s="662" t="s">
        <v>3540</v>
      </c>
      <c r="C23" s="663">
        <v>10758074</v>
      </c>
      <c r="D23" s="565" t="s">
        <v>3541</v>
      </c>
      <c r="E23" s="566">
        <v>44070</v>
      </c>
      <c r="F23" s="567">
        <f t="shared" si="0"/>
        <v>44880</v>
      </c>
      <c r="G23" s="568">
        <v>27</v>
      </c>
      <c r="H23" s="568">
        <v>30</v>
      </c>
      <c r="I23" s="569">
        <f t="shared" si="1"/>
        <v>351.18777777777774</v>
      </c>
      <c r="J23" s="570">
        <v>9482.07</v>
      </c>
      <c r="K23" s="643" t="s">
        <v>3542</v>
      </c>
      <c r="L23" s="571" t="s">
        <v>3543</v>
      </c>
      <c r="M23" s="531" t="s">
        <v>3198</v>
      </c>
      <c r="N23" s="531" t="s">
        <v>3544</v>
      </c>
      <c r="O23" s="572"/>
      <c r="P23" s="573"/>
    </row>
    <row r="24" spans="2:16" ht="15" customHeight="1" x14ac:dyDescent="0.2">
      <c r="B24" s="531" t="s">
        <v>61</v>
      </c>
      <c r="C24" s="670" t="s">
        <v>3545</v>
      </c>
      <c r="D24" s="565" t="s">
        <v>3546</v>
      </c>
      <c r="E24" s="566">
        <v>44075</v>
      </c>
      <c r="F24" s="567">
        <f t="shared" si="0"/>
        <v>44795</v>
      </c>
      <c r="G24" s="568">
        <v>24</v>
      </c>
      <c r="H24" s="568">
        <v>30</v>
      </c>
      <c r="I24" s="569">
        <f t="shared" si="1"/>
        <v>1023.2433333333333</v>
      </c>
      <c r="J24" s="570">
        <v>24557.84</v>
      </c>
      <c r="K24" s="643" t="s">
        <v>3547</v>
      </c>
      <c r="L24" s="571" t="s">
        <v>3548</v>
      </c>
      <c r="M24" s="531" t="s">
        <v>3198</v>
      </c>
      <c r="N24" s="531" t="s">
        <v>3544</v>
      </c>
      <c r="O24" s="572"/>
      <c r="P24" s="573"/>
    </row>
    <row r="25" spans="2:16" ht="15" customHeight="1" x14ac:dyDescent="0.2">
      <c r="B25" s="662" t="s">
        <v>3540</v>
      </c>
      <c r="C25" s="574" t="s">
        <v>3549</v>
      </c>
      <c r="D25" s="565" t="s">
        <v>3550</v>
      </c>
      <c r="E25" s="566">
        <v>44105</v>
      </c>
      <c r="F25" s="567">
        <f t="shared" si="0"/>
        <v>44795</v>
      </c>
      <c r="G25" s="568">
        <v>23</v>
      </c>
      <c r="H25" s="568">
        <v>30</v>
      </c>
      <c r="I25" s="569">
        <f t="shared" si="1"/>
        <v>316.30913043478262</v>
      </c>
      <c r="J25" s="570">
        <v>7275.11</v>
      </c>
      <c r="K25" s="643" t="s">
        <v>3551</v>
      </c>
      <c r="L25" s="571" t="s">
        <v>3552</v>
      </c>
      <c r="M25" s="531" t="s">
        <v>3198</v>
      </c>
      <c r="N25" s="531" t="s">
        <v>3544</v>
      </c>
      <c r="O25" s="572"/>
      <c r="P25" s="573"/>
    </row>
    <row r="26" spans="2:16" ht="15" customHeight="1" x14ac:dyDescent="0.2">
      <c r="B26" s="40" t="s">
        <v>1104</v>
      </c>
      <c r="C26" s="327" t="s">
        <v>3553</v>
      </c>
      <c r="D26" s="42" t="s">
        <v>3554</v>
      </c>
      <c r="E26" s="43">
        <v>44119</v>
      </c>
      <c r="F26" s="44">
        <f t="shared" si="0"/>
        <v>44509</v>
      </c>
      <c r="G26" s="45">
        <v>13</v>
      </c>
      <c r="H26" s="45">
        <v>30</v>
      </c>
      <c r="I26" s="537">
        <f t="shared" si="1"/>
        <v>1527.3507692307694</v>
      </c>
      <c r="J26" s="561">
        <v>19855.560000000001</v>
      </c>
      <c r="K26" s="643"/>
      <c r="L26" s="413" t="s">
        <v>3365</v>
      </c>
      <c r="M26" s="41" t="s">
        <v>3198</v>
      </c>
      <c r="N26" s="41"/>
      <c r="O26" s="48" t="s">
        <v>3258</v>
      </c>
      <c r="P26" s="49"/>
    </row>
    <row r="27" spans="2:16" ht="15" customHeight="1" x14ac:dyDescent="0.2">
      <c r="B27" s="40" t="s">
        <v>1104</v>
      </c>
      <c r="C27" s="327" t="s">
        <v>3555</v>
      </c>
      <c r="D27" s="42" t="s">
        <v>3556</v>
      </c>
      <c r="E27" s="43">
        <v>44119</v>
      </c>
      <c r="F27" s="44">
        <f t="shared" si="0"/>
        <v>44479</v>
      </c>
      <c r="G27" s="45">
        <v>12</v>
      </c>
      <c r="H27" s="45">
        <v>30</v>
      </c>
      <c r="I27" s="537">
        <f t="shared" si="1"/>
        <v>1654.63</v>
      </c>
      <c r="J27" s="561">
        <v>19855.560000000001</v>
      </c>
      <c r="K27" s="643"/>
      <c r="L27" s="413" t="s">
        <v>3557</v>
      </c>
      <c r="M27" s="331" t="s">
        <v>3198</v>
      </c>
      <c r="N27" s="41"/>
      <c r="O27" s="48"/>
      <c r="P27" s="49"/>
    </row>
    <row r="28" spans="2:16" ht="15" customHeight="1" x14ac:dyDescent="0.2">
      <c r="B28" s="40" t="s">
        <v>1104</v>
      </c>
      <c r="C28" s="327" t="s">
        <v>3558</v>
      </c>
      <c r="D28" s="42" t="s">
        <v>3559</v>
      </c>
      <c r="E28" s="43">
        <v>44113</v>
      </c>
      <c r="F28" s="44">
        <f t="shared" si="0"/>
        <v>44233</v>
      </c>
      <c r="G28" s="45">
        <v>4</v>
      </c>
      <c r="H28" s="45">
        <v>30</v>
      </c>
      <c r="I28" s="537">
        <f t="shared" si="1"/>
        <v>4963.8900000000003</v>
      </c>
      <c r="J28" s="561">
        <v>19855.560000000001</v>
      </c>
      <c r="K28" s="643"/>
      <c r="L28" s="413" t="s">
        <v>3560</v>
      </c>
      <c r="M28" s="41"/>
      <c r="N28" s="41"/>
      <c r="O28" s="48"/>
      <c r="P28" s="49"/>
    </row>
    <row r="29" spans="2:16" ht="15" customHeight="1" x14ac:dyDescent="0.2">
      <c r="B29" s="40" t="s">
        <v>1104</v>
      </c>
      <c r="C29" s="327" t="s">
        <v>3561</v>
      </c>
      <c r="D29" s="42" t="s">
        <v>3562</v>
      </c>
      <c r="E29" s="43">
        <v>44113</v>
      </c>
      <c r="F29" s="44">
        <f t="shared" si="0"/>
        <v>44473</v>
      </c>
      <c r="G29" s="45">
        <v>12</v>
      </c>
      <c r="H29" s="45">
        <v>30</v>
      </c>
      <c r="I29" s="537">
        <f t="shared" si="1"/>
        <v>1654.63</v>
      </c>
      <c r="J29" s="561">
        <v>19855.560000000001</v>
      </c>
      <c r="K29" s="643"/>
      <c r="L29" s="413" t="s">
        <v>3563</v>
      </c>
      <c r="M29" s="41" t="s">
        <v>3198</v>
      </c>
      <c r="N29" s="41"/>
      <c r="O29" s="48" t="s">
        <v>3258</v>
      </c>
      <c r="P29" s="49"/>
    </row>
    <row r="30" spans="2:16" ht="15" customHeight="1" x14ac:dyDescent="0.2">
      <c r="B30" s="40" t="s">
        <v>328</v>
      </c>
      <c r="C30" s="327" t="s">
        <v>3564</v>
      </c>
      <c r="D30" s="42" t="s">
        <v>3565</v>
      </c>
      <c r="E30" s="43">
        <v>44139</v>
      </c>
      <c r="F30" s="44">
        <f t="shared" si="0"/>
        <v>44839</v>
      </c>
      <c r="G30" s="45">
        <v>25</v>
      </c>
      <c r="H30" s="45">
        <v>28</v>
      </c>
      <c r="I30" s="537">
        <f t="shared" si="1"/>
        <v>140.624</v>
      </c>
      <c r="J30" s="561">
        <v>3515.6</v>
      </c>
      <c r="K30" s="643" t="s">
        <v>3566</v>
      </c>
      <c r="L30" s="413" t="s">
        <v>3567</v>
      </c>
      <c r="M30" s="41" t="s">
        <v>3208</v>
      </c>
      <c r="N30" s="41" t="s">
        <v>3568</v>
      </c>
      <c r="O30" s="48"/>
      <c r="P30" s="49"/>
    </row>
    <row r="31" spans="2:16" ht="15" customHeight="1" x14ac:dyDescent="0.2">
      <c r="B31" s="40" t="s">
        <v>3540</v>
      </c>
      <c r="C31" s="327" t="s">
        <v>3569</v>
      </c>
      <c r="D31" s="42" t="s">
        <v>3570</v>
      </c>
      <c r="E31" s="43">
        <v>44118</v>
      </c>
      <c r="F31" s="44">
        <f t="shared" si="0"/>
        <v>44778</v>
      </c>
      <c r="G31" s="45">
        <v>22</v>
      </c>
      <c r="H31" s="45">
        <v>30</v>
      </c>
      <c r="I31" s="537">
        <f t="shared" si="1"/>
        <v>372.48545454545456</v>
      </c>
      <c r="J31" s="561">
        <v>8194.68</v>
      </c>
      <c r="K31" s="643" t="s">
        <v>3571</v>
      </c>
      <c r="L31" s="413" t="s">
        <v>3572</v>
      </c>
      <c r="M31" s="41" t="s">
        <v>3198</v>
      </c>
      <c r="N31" s="41" t="s">
        <v>3544</v>
      </c>
      <c r="O31" s="48"/>
      <c r="P31" s="49"/>
    </row>
    <row r="32" spans="2:16" ht="15" customHeight="1" x14ac:dyDescent="0.2">
      <c r="B32" s="41" t="s">
        <v>3573</v>
      </c>
      <c r="C32" s="327" t="s">
        <v>3574</v>
      </c>
      <c r="D32" s="42" t="s">
        <v>3575</v>
      </c>
      <c r="E32" s="43">
        <v>44138</v>
      </c>
      <c r="F32" s="44">
        <f t="shared" si="0"/>
        <v>44228</v>
      </c>
      <c r="G32" s="45">
        <v>3</v>
      </c>
      <c r="H32" s="45">
        <v>30</v>
      </c>
      <c r="I32" s="537">
        <f t="shared" si="1"/>
        <v>4483.5</v>
      </c>
      <c r="J32" s="561">
        <v>13450.5</v>
      </c>
      <c r="K32" s="643"/>
      <c r="L32" s="413" t="s">
        <v>3576</v>
      </c>
      <c r="M32" s="41" t="s">
        <v>3198</v>
      </c>
      <c r="N32" s="41"/>
      <c r="O32" s="48"/>
      <c r="P32" s="49"/>
    </row>
    <row r="33" spans="1:16" ht="15" customHeight="1" x14ac:dyDescent="0.2">
      <c r="B33" s="41" t="s">
        <v>362</v>
      </c>
      <c r="C33" s="327" t="s">
        <v>3577</v>
      </c>
      <c r="D33" s="42" t="s">
        <v>3578</v>
      </c>
      <c r="E33" s="43">
        <v>44138</v>
      </c>
      <c r="F33" s="44">
        <f t="shared" si="0"/>
        <v>44228</v>
      </c>
      <c r="G33" s="45">
        <v>3</v>
      </c>
      <c r="H33" s="45">
        <v>30</v>
      </c>
      <c r="I33" s="537">
        <f t="shared" si="1"/>
        <v>2455.25</v>
      </c>
      <c r="J33" s="561">
        <v>7365.75</v>
      </c>
      <c r="K33" s="643"/>
      <c r="L33" s="413" t="s">
        <v>3579</v>
      </c>
      <c r="M33" s="41"/>
      <c r="N33" s="41"/>
      <c r="O33" s="48"/>
      <c r="P33" s="49"/>
    </row>
    <row r="34" spans="1:16" ht="15" customHeight="1" x14ac:dyDescent="0.2">
      <c r="B34" s="40" t="s">
        <v>3580</v>
      </c>
      <c r="C34" s="327" t="s">
        <v>3581</v>
      </c>
      <c r="D34" s="42" t="s">
        <v>3582</v>
      </c>
      <c r="E34" s="43">
        <v>44138</v>
      </c>
      <c r="F34" s="44">
        <f t="shared" si="0"/>
        <v>44798</v>
      </c>
      <c r="G34" s="45">
        <v>22</v>
      </c>
      <c r="H34" s="45">
        <v>30</v>
      </c>
      <c r="I34" s="537">
        <f t="shared" si="1"/>
        <v>2348.3395454545457</v>
      </c>
      <c r="J34" s="561">
        <v>51663.47</v>
      </c>
      <c r="K34" s="643" t="s">
        <v>3583</v>
      </c>
      <c r="L34" s="413" t="s">
        <v>3584</v>
      </c>
      <c r="M34" s="41" t="s">
        <v>3198</v>
      </c>
      <c r="N34" s="41" t="s">
        <v>3544</v>
      </c>
      <c r="O34" s="48"/>
      <c r="P34" s="49"/>
    </row>
    <row r="35" spans="1:16" ht="15" customHeight="1" x14ac:dyDescent="0.2">
      <c r="A35" s="163"/>
      <c r="B35" s="41" t="s">
        <v>3585</v>
      </c>
      <c r="C35" s="327" t="s">
        <v>3586</v>
      </c>
      <c r="D35" s="42" t="s">
        <v>3587</v>
      </c>
      <c r="E35" s="43">
        <v>44152</v>
      </c>
      <c r="F35" s="44">
        <f t="shared" ref="F35:F66" si="2">IF(E35&lt;&gt;"",E35+(G35*H35),"")</f>
        <v>44512</v>
      </c>
      <c r="G35" s="45">
        <v>12</v>
      </c>
      <c r="H35" s="45">
        <v>30</v>
      </c>
      <c r="I35" s="537">
        <f t="shared" ref="I35:I66" si="3">IF(G35&lt;&gt;"",(J35/G35),"")</f>
        <v>1654.63</v>
      </c>
      <c r="J35" s="561">
        <v>19855.560000000001</v>
      </c>
      <c r="K35" s="643"/>
      <c r="L35" s="413" t="s">
        <v>3563</v>
      </c>
      <c r="M35" s="41" t="s">
        <v>3198</v>
      </c>
      <c r="N35" s="41"/>
      <c r="O35" s="48" t="s">
        <v>3258</v>
      </c>
      <c r="P35" s="49"/>
    </row>
    <row r="36" spans="1:16" ht="15" customHeight="1" x14ac:dyDescent="0.2">
      <c r="A36" s="163"/>
      <c r="B36" s="41" t="s">
        <v>3585</v>
      </c>
      <c r="C36" s="327" t="s">
        <v>3588</v>
      </c>
      <c r="D36" s="42" t="s">
        <v>3589</v>
      </c>
      <c r="E36" s="43">
        <v>44193</v>
      </c>
      <c r="F36" s="44">
        <f t="shared" si="2"/>
        <v>44553</v>
      </c>
      <c r="G36" s="45">
        <v>12</v>
      </c>
      <c r="H36" s="45">
        <v>30</v>
      </c>
      <c r="I36" s="537">
        <f t="shared" si="3"/>
        <v>1654.63</v>
      </c>
      <c r="J36" s="561">
        <v>19855.560000000001</v>
      </c>
      <c r="K36" s="643"/>
      <c r="L36" s="413" t="s">
        <v>3563</v>
      </c>
      <c r="M36" s="41" t="s">
        <v>3198</v>
      </c>
      <c r="N36" s="41"/>
      <c r="O36" s="48" t="s">
        <v>3258</v>
      </c>
      <c r="P36" s="49"/>
    </row>
    <row r="37" spans="1:16" ht="15" customHeight="1" x14ac:dyDescent="0.2">
      <c r="A37" s="163"/>
      <c r="B37" s="41" t="s">
        <v>3585</v>
      </c>
      <c r="C37" s="327" t="s">
        <v>3590</v>
      </c>
      <c r="D37" s="42" t="s">
        <v>3591</v>
      </c>
      <c r="E37" s="43">
        <v>44166</v>
      </c>
      <c r="F37" s="44">
        <f t="shared" si="2"/>
        <v>44526</v>
      </c>
      <c r="G37" s="45">
        <v>12</v>
      </c>
      <c r="H37" s="45">
        <v>30</v>
      </c>
      <c r="I37" s="537">
        <f t="shared" si="3"/>
        <v>1654.63</v>
      </c>
      <c r="J37" s="561">
        <v>19855.560000000001</v>
      </c>
      <c r="K37" s="643"/>
      <c r="L37" s="413" t="s">
        <v>3365</v>
      </c>
      <c r="M37" s="41" t="s">
        <v>3198</v>
      </c>
      <c r="N37" s="41"/>
      <c r="O37" s="48" t="s">
        <v>3258</v>
      </c>
      <c r="P37" s="49"/>
    </row>
    <row r="38" spans="1:16" ht="15" customHeight="1" x14ac:dyDescent="0.2">
      <c r="A38" s="163"/>
      <c r="B38" s="41" t="s">
        <v>3585</v>
      </c>
      <c r="C38" s="327" t="s">
        <v>3592</v>
      </c>
      <c r="D38" s="42" t="s">
        <v>3593</v>
      </c>
      <c r="E38" s="43">
        <v>44166</v>
      </c>
      <c r="F38" s="44">
        <f t="shared" si="2"/>
        <v>44526</v>
      </c>
      <c r="G38" s="45">
        <v>12</v>
      </c>
      <c r="H38" s="45">
        <v>30</v>
      </c>
      <c r="I38" s="537">
        <f t="shared" si="3"/>
        <v>1654.63</v>
      </c>
      <c r="J38" s="561">
        <v>19855.560000000001</v>
      </c>
      <c r="K38" s="643"/>
      <c r="L38" s="413" t="s">
        <v>3563</v>
      </c>
      <c r="M38" s="41" t="s">
        <v>3198</v>
      </c>
      <c r="N38" s="41"/>
      <c r="O38" s="48" t="s">
        <v>3258</v>
      </c>
      <c r="P38" s="49"/>
    </row>
    <row r="39" spans="1:16" ht="15" customHeight="1" x14ac:dyDescent="0.2">
      <c r="A39" s="163"/>
      <c r="B39" s="41" t="s">
        <v>3585</v>
      </c>
      <c r="C39" s="327" t="s">
        <v>3594</v>
      </c>
      <c r="D39" s="42" t="s">
        <v>3595</v>
      </c>
      <c r="E39" s="43">
        <v>44558</v>
      </c>
      <c r="F39" s="44">
        <f t="shared" si="2"/>
        <v>44918</v>
      </c>
      <c r="G39" s="45">
        <v>12</v>
      </c>
      <c r="H39" s="45">
        <v>30</v>
      </c>
      <c r="I39" s="537">
        <f t="shared" si="3"/>
        <v>1654.63</v>
      </c>
      <c r="J39" s="561">
        <v>19855.560000000001</v>
      </c>
      <c r="K39" s="643"/>
      <c r="L39" s="431" t="s">
        <v>3596</v>
      </c>
      <c r="M39" s="41" t="s">
        <v>3198</v>
      </c>
      <c r="N39" s="41"/>
      <c r="O39" s="48"/>
      <c r="P39" s="49"/>
    </row>
    <row r="40" spans="1:16" ht="15" customHeight="1" x14ac:dyDescent="0.2">
      <c r="A40" s="163"/>
      <c r="B40" s="41" t="s">
        <v>328</v>
      </c>
      <c r="C40" s="327" t="s">
        <v>3597</v>
      </c>
      <c r="D40" s="42" t="s">
        <v>3598</v>
      </c>
      <c r="E40" s="43">
        <v>44160</v>
      </c>
      <c r="F40" s="44">
        <f t="shared" si="2"/>
        <v>44552</v>
      </c>
      <c r="G40" s="45">
        <v>14</v>
      </c>
      <c r="H40" s="45">
        <v>28</v>
      </c>
      <c r="I40" s="537">
        <f t="shared" si="3"/>
        <v>191.49642857142857</v>
      </c>
      <c r="J40" s="561">
        <v>2680.95</v>
      </c>
      <c r="K40" s="643"/>
      <c r="L40" s="413" t="s">
        <v>3480</v>
      </c>
      <c r="M40" s="41" t="s">
        <v>3208</v>
      </c>
      <c r="N40" s="41"/>
      <c r="O40" s="48"/>
      <c r="P40" s="49"/>
    </row>
    <row r="41" spans="1:16" ht="15" customHeight="1" x14ac:dyDescent="0.2">
      <c r="A41" s="163"/>
      <c r="B41" s="41" t="s">
        <v>328</v>
      </c>
      <c r="C41" s="327" t="s">
        <v>3599</v>
      </c>
      <c r="D41" s="42" t="s">
        <v>3600</v>
      </c>
      <c r="E41" s="43">
        <v>44154</v>
      </c>
      <c r="F41" s="44">
        <f t="shared" si="2"/>
        <v>44658</v>
      </c>
      <c r="G41" s="45">
        <v>18</v>
      </c>
      <c r="H41" s="45">
        <v>28</v>
      </c>
      <c r="I41" s="537">
        <f t="shared" si="3"/>
        <v>174.06444444444443</v>
      </c>
      <c r="J41" s="561">
        <v>3133.16</v>
      </c>
      <c r="K41" s="643"/>
      <c r="L41" s="413" t="s">
        <v>3480</v>
      </c>
      <c r="M41" s="41" t="s">
        <v>3208</v>
      </c>
      <c r="N41" s="41"/>
      <c r="O41" s="48"/>
      <c r="P41" s="49"/>
    </row>
    <row r="42" spans="1:16" ht="15" customHeight="1" x14ac:dyDescent="0.2">
      <c r="A42" s="163"/>
      <c r="B42" s="41" t="s">
        <v>328</v>
      </c>
      <c r="C42" s="327" t="s">
        <v>3601</v>
      </c>
      <c r="D42" s="42" t="s">
        <v>3602</v>
      </c>
      <c r="E42" s="43">
        <v>44155</v>
      </c>
      <c r="F42" s="44">
        <f t="shared" si="2"/>
        <v>44687</v>
      </c>
      <c r="G42" s="45">
        <v>19</v>
      </c>
      <c r="H42" s="45">
        <v>28</v>
      </c>
      <c r="I42" s="537">
        <f t="shared" si="3"/>
        <v>181.24315789473684</v>
      </c>
      <c r="J42" s="561">
        <v>3443.62</v>
      </c>
      <c r="K42" s="643"/>
      <c r="L42" s="413" t="s">
        <v>3480</v>
      </c>
      <c r="M42" s="41" t="s">
        <v>3208</v>
      </c>
      <c r="N42" s="41"/>
      <c r="O42" s="48"/>
      <c r="P42" s="49"/>
    </row>
    <row r="43" spans="1:16" ht="15" customHeight="1" x14ac:dyDescent="0.2">
      <c r="A43" s="163"/>
      <c r="B43" s="41" t="s">
        <v>328</v>
      </c>
      <c r="C43" s="327" t="s">
        <v>3603</v>
      </c>
      <c r="D43" s="42" t="s">
        <v>3604</v>
      </c>
      <c r="E43" s="43">
        <v>44158</v>
      </c>
      <c r="F43" s="44">
        <f t="shared" si="2"/>
        <v>44690</v>
      </c>
      <c r="G43" s="45">
        <v>19</v>
      </c>
      <c r="H43" s="45">
        <v>28</v>
      </c>
      <c r="I43" s="537">
        <f t="shared" si="3"/>
        <v>180.11947368421053</v>
      </c>
      <c r="J43" s="561">
        <v>3422.27</v>
      </c>
      <c r="K43" s="643"/>
      <c r="L43" s="413" t="s">
        <v>3605</v>
      </c>
      <c r="M43" s="41" t="s">
        <v>3208</v>
      </c>
      <c r="N43" s="41"/>
      <c r="O43" s="48"/>
      <c r="P43" s="49"/>
    </row>
    <row r="44" spans="1:16" ht="15" customHeight="1" x14ac:dyDescent="0.2">
      <c r="A44" s="163"/>
      <c r="B44" s="41" t="s">
        <v>328</v>
      </c>
      <c r="C44" s="327" t="s">
        <v>3606</v>
      </c>
      <c r="D44" s="42" t="s">
        <v>3607</v>
      </c>
      <c r="E44" s="43">
        <v>44159</v>
      </c>
      <c r="F44" s="44">
        <f t="shared" si="2"/>
        <v>44523</v>
      </c>
      <c r="G44" s="45">
        <v>13</v>
      </c>
      <c r="H44" s="45">
        <v>28</v>
      </c>
      <c r="I44" s="537">
        <f t="shared" si="3"/>
        <v>196.76307692307694</v>
      </c>
      <c r="J44" s="561">
        <v>2557.92</v>
      </c>
      <c r="K44" s="643"/>
      <c r="L44" s="413" t="s">
        <v>3480</v>
      </c>
      <c r="M44" s="41" t="s">
        <v>3208</v>
      </c>
      <c r="N44" s="41"/>
      <c r="O44" s="48"/>
      <c r="P44" s="49"/>
    </row>
    <row r="45" spans="1:16" ht="15" customHeight="1" x14ac:dyDescent="0.2">
      <c r="A45" s="163"/>
      <c r="B45" s="41" t="s">
        <v>3585</v>
      </c>
      <c r="C45" s="327" t="s">
        <v>3608</v>
      </c>
      <c r="D45" s="42" t="s">
        <v>3609</v>
      </c>
      <c r="E45" s="43">
        <v>44158</v>
      </c>
      <c r="F45" s="44">
        <f t="shared" si="2"/>
        <v>44458</v>
      </c>
      <c r="G45" s="45">
        <v>10</v>
      </c>
      <c r="H45" s="45">
        <v>30</v>
      </c>
      <c r="I45" s="537">
        <f t="shared" si="3"/>
        <v>1654.6299999999999</v>
      </c>
      <c r="J45" s="561">
        <v>16546.3</v>
      </c>
      <c r="K45" s="643"/>
      <c r="L45" s="413" t="s">
        <v>3563</v>
      </c>
      <c r="M45" s="41" t="s">
        <v>3198</v>
      </c>
      <c r="N45" s="41"/>
      <c r="O45" s="48" t="s">
        <v>3258</v>
      </c>
      <c r="P45" s="49"/>
    </row>
    <row r="46" spans="1:16" ht="15" customHeight="1" x14ac:dyDescent="0.2">
      <c r="A46" s="163"/>
      <c r="B46" s="41" t="s">
        <v>3585</v>
      </c>
      <c r="C46" s="327" t="s">
        <v>3610</v>
      </c>
      <c r="D46" s="42" t="s">
        <v>3611</v>
      </c>
      <c r="E46" s="43">
        <v>44158</v>
      </c>
      <c r="F46" s="44">
        <f t="shared" si="2"/>
        <v>44488</v>
      </c>
      <c r="G46" s="45">
        <v>11</v>
      </c>
      <c r="H46" s="45">
        <v>30</v>
      </c>
      <c r="I46" s="537">
        <f t="shared" si="3"/>
        <v>1504.2090909090909</v>
      </c>
      <c r="J46" s="561">
        <v>16546.3</v>
      </c>
      <c r="K46" s="643"/>
      <c r="L46" s="413" t="s">
        <v>3365</v>
      </c>
      <c r="M46" s="41" t="s">
        <v>3198</v>
      </c>
      <c r="N46" s="41"/>
      <c r="O46" s="48" t="s">
        <v>3258</v>
      </c>
      <c r="P46" s="49"/>
    </row>
    <row r="47" spans="1:16" ht="15" customHeight="1" x14ac:dyDescent="0.2">
      <c r="A47" s="163"/>
      <c r="B47" s="41" t="s">
        <v>3612</v>
      </c>
      <c r="C47" s="327" t="s">
        <v>3613</v>
      </c>
      <c r="D47" s="42" t="s">
        <v>3614</v>
      </c>
      <c r="E47" s="43">
        <v>44176</v>
      </c>
      <c r="F47" s="44">
        <f t="shared" si="2"/>
        <v>44776</v>
      </c>
      <c r="G47" s="45">
        <v>20</v>
      </c>
      <c r="H47" s="45">
        <v>30</v>
      </c>
      <c r="I47" s="537">
        <f t="shared" si="3"/>
        <v>405.65</v>
      </c>
      <c r="J47" s="561">
        <v>8113</v>
      </c>
      <c r="K47" s="643" t="s">
        <v>3615</v>
      </c>
      <c r="L47" s="413" t="s">
        <v>3616</v>
      </c>
      <c r="M47" s="41" t="s">
        <v>3198</v>
      </c>
      <c r="N47" s="41"/>
      <c r="O47" s="48" t="s">
        <v>3258</v>
      </c>
      <c r="P47" s="49"/>
    </row>
    <row r="48" spans="1:16" ht="15" customHeight="1" x14ac:dyDescent="0.2">
      <c r="A48" s="163"/>
      <c r="B48" s="41" t="s">
        <v>328</v>
      </c>
      <c r="C48" s="327" t="s">
        <v>3617</v>
      </c>
      <c r="D48" s="42" t="s">
        <v>3618</v>
      </c>
      <c r="E48" s="43">
        <v>44187</v>
      </c>
      <c r="F48" s="44">
        <f t="shared" si="2"/>
        <v>44467</v>
      </c>
      <c r="G48" s="45">
        <v>10</v>
      </c>
      <c r="H48" s="45">
        <v>28</v>
      </c>
      <c r="I48" s="537">
        <f t="shared" si="3"/>
        <v>175.56800000000001</v>
      </c>
      <c r="J48" s="561">
        <v>1755.68</v>
      </c>
      <c r="K48" s="643"/>
      <c r="L48" s="413" t="s">
        <v>3619</v>
      </c>
      <c r="M48" s="41" t="s">
        <v>3208</v>
      </c>
      <c r="N48" s="41"/>
      <c r="O48" s="48"/>
      <c r="P48" s="49"/>
    </row>
    <row r="49" spans="1:16" ht="15" customHeight="1" x14ac:dyDescent="0.2">
      <c r="A49" s="163"/>
      <c r="B49" s="41" t="s">
        <v>328</v>
      </c>
      <c r="C49" s="327" t="s">
        <v>1482</v>
      </c>
      <c r="D49" s="42" t="s">
        <v>3620</v>
      </c>
      <c r="E49" s="43">
        <v>44187</v>
      </c>
      <c r="F49" s="44">
        <f t="shared" si="2"/>
        <v>44467</v>
      </c>
      <c r="G49" s="45">
        <v>10</v>
      </c>
      <c r="H49" s="45">
        <v>28</v>
      </c>
      <c r="I49" s="537">
        <f t="shared" si="3"/>
        <v>175.56800000000001</v>
      </c>
      <c r="J49" s="561">
        <v>1755.68</v>
      </c>
      <c r="K49" s="643"/>
      <c r="L49" s="413" t="s">
        <v>3621</v>
      </c>
      <c r="M49" s="41" t="s">
        <v>3208</v>
      </c>
      <c r="N49" s="41"/>
      <c r="O49" s="48"/>
      <c r="P49" s="49"/>
    </row>
    <row r="50" spans="1:16" ht="15" customHeight="1" x14ac:dyDescent="0.2">
      <c r="A50" s="163"/>
      <c r="B50" s="41" t="s">
        <v>3525</v>
      </c>
      <c r="C50" s="327" t="s">
        <v>3622</v>
      </c>
      <c r="D50" s="42" t="s">
        <v>3623</v>
      </c>
      <c r="E50" s="43">
        <v>44202</v>
      </c>
      <c r="F50" s="44">
        <f t="shared" si="2"/>
        <v>44772</v>
      </c>
      <c r="G50" s="45">
        <v>19</v>
      </c>
      <c r="H50" s="45">
        <v>30</v>
      </c>
      <c r="I50" s="537">
        <f t="shared" si="3"/>
        <v>1940.72</v>
      </c>
      <c r="J50" s="561">
        <v>36873.68</v>
      </c>
      <c r="K50" s="643" t="s">
        <v>3624</v>
      </c>
      <c r="L50" s="413" t="s">
        <v>3625</v>
      </c>
      <c r="M50" s="41" t="s">
        <v>3198</v>
      </c>
      <c r="N50" s="41"/>
      <c r="O50" s="48" t="s">
        <v>3258</v>
      </c>
      <c r="P50" s="49"/>
    </row>
    <row r="51" spans="1:16" ht="15" customHeight="1" x14ac:dyDescent="0.2">
      <c r="A51" s="163"/>
      <c r="B51" s="41" t="s">
        <v>3626</v>
      </c>
      <c r="C51" s="327" t="s">
        <v>3627</v>
      </c>
      <c r="D51" s="42" t="s">
        <v>3628</v>
      </c>
      <c r="E51" s="43">
        <v>43838</v>
      </c>
      <c r="F51" s="44">
        <f t="shared" si="2"/>
        <v>43898</v>
      </c>
      <c r="G51" s="45">
        <v>2</v>
      </c>
      <c r="H51" s="45">
        <v>30</v>
      </c>
      <c r="I51" s="537">
        <f t="shared" si="3"/>
        <v>2729.07</v>
      </c>
      <c r="J51" s="561">
        <v>5458.14</v>
      </c>
      <c r="K51" s="643"/>
      <c r="L51" s="413" t="s">
        <v>3629</v>
      </c>
      <c r="M51" s="41"/>
      <c r="N51" s="41"/>
      <c r="O51" s="48"/>
      <c r="P51" s="49"/>
    </row>
    <row r="52" spans="1:16" ht="15" customHeight="1" x14ac:dyDescent="0.2">
      <c r="A52" s="163"/>
      <c r="B52" s="41" t="s">
        <v>3630</v>
      </c>
      <c r="C52" s="327" t="s">
        <v>3631</v>
      </c>
      <c r="D52" s="42" t="s">
        <v>3632</v>
      </c>
      <c r="E52" s="43">
        <v>43838</v>
      </c>
      <c r="F52" s="44">
        <f t="shared" si="2"/>
        <v>43868</v>
      </c>
      <c r="G52" s="45">
        <v>1</v>
      </c>
      <c r="H52" s="45">
        <v>30</v>
      </c>
      <c r="I52" s="537">
        <f t="shared" si="3"/>
        <v>1699.45</v>
      </c>
      <c r="J52" s="561">
        <v>1699.45</v>
      </c>
      <c r="K52" s="643"/>
      <c r="L52" s="413" t="s">
        <v>3629</v>
      </c>
      <c r="M52" s="41"/>
      <c r="N52" s="41"/>
      <c r="O52" s="48"/>
      <c r="P52" s="49"/>
    </row>
    <row r="53" spans="1:16" ht="15" customHeight="1" x14ac:dyDescent="0.2">
      <c r="A53" s="163"/>
      <c r="B53" s="41" t="s">
        <v>3525</v>
      </c>
      <c r="C53" s="327" t="s">
        <v>3633</v>
      </c>
      <c r="D53" s="42" t="s">
        <v>3634</v>
      </c>
      <c r="E53" s="43">
        <v>44203</v>
      </c>
      <c r="F53" s="44">
        <f t="shared" si="2"/>
        <v>44713</v>
      </c>
      <c r="G53" s="45">
        <v>17</v>
      </c>
      <c r="H53" s="45">
        <v>30</v>
      </c>
      <c r="I53" s="537">
        <f t="shared" si="3"/>
        <v>1940.7199999999998</v>
      </c>
      <c r="J53" s="561">
        <v>32992.239999999998</v>
      </c>
      <c r="K53" s="643" t="s">
        <v>3635</v>
      </c>
      <c r="L53" s="413" t="s">
        <v>3636</v>
      </c>
      <c r="M53" s="41" t="s">
        <v>3198</v>
      </c>
      <c r="N53" s="41"/>
      <c r="O53" s="48"/>
      <c r="P53" s="49"/>
    </row>
    <row r="54" spans="1:16" ht="15" customHeight="1" x14ac:dyDescent="0.2">
      <c r="A54" s="163"/>
      <c r="B54" s="41" t="s">
        <v>510</v>
      </c>
      <c r="C54" s="327" t="s">
        <v>3637</v>
      </c>
      <c r="D54" s="42" t="s">
        <v>3638</v>
      </c>
      <c r="E54" s="43">
        <v>44215</v>
      </c>
      <c r="F54" s="44">
        <f t="shared" si="2"/>
        <v>44305</v>
      </c>
      <c r="G54" s="45">
        <v>3</v>
      </c>
      <c r="H54" s="45">
        <v>30</v>
      </c>
      <c r="I54" s="537">
        <f t="shared" si="3"/>
        <v>3387.5466666666666</v>
      </c>
      <c r="J54" s="561">
        <v>10162.64</v>
      </c>
      <c r="K54" s="643"/>
      <c r="L54" s="413" t="s">
        <v>3639</v>
      </c>
      <c r="M54" s="41"/>
      <c r="N54" s="41"/>
      <c r="O54" s="48"/>
      <c r="P54" s="49"/>
    </row>
    <row r="55" spans="1:16" ht="15" customHeight="1" x14ac:dyDescent="0.2">
      <c r="A55" s="163"/>
      <c r="B55" s="41" t="s">
        <v>3540</v>
      </c>
      <c r="C55" s="327" t="s">
        <v>3640</v>
      </c>
      <c r="D55" s="42" t="s">
        <v>3641</v>
      </c>
      <c r="E55" s="43">
        <v>44216</v>
      </c>
      <c r="F55" s="44">
        <f t="shared" si="2"/>
        <v>44786</v>
      </c>
      <c r="G55" s="45">
        <v>19</v>
      </c>
      <c r="H55" s="45">
        <v>30</v>
      </c>
      <c r="I55" s="537">
        <f t="shared" si="3"/>
        <v>309.93684210526317</v>
      </c>
      <c r="J55" s="561">
        <v>5888.8</v>
      </c>
      <c r="K55" s="643" t="s">
        <v>3642</v>
      </c>
      <c r="L55" s="413" t="s">
        <v>3552</v>
      </c>
      <c r="M55" s="41" t="s">
        <v>3198</v>
      </c>
      <c r="N55" s="41" t="s">
        <v>3544</v>
      </c>
      <c r="O55" s="48"/>
      <c r="P55" s="49"/>
    </row>
    <row r="56" spans="1:16" ht="15" customHeight="1" x14ac:dyDescent="0.2">
      <c r="A56" s="163"/>
      <c r="B56" s="41" t="s">
        <v>3540</v>
      </c>
      <c r="C56" s="327" t="s">
        <v>3643</v>
      </c>
      <c r="D56" s="42" t="s">
        <v>3644</v>
      </c>
      <c r="E56" s="43">
        <v>44216</v>
      </c>
      <c r="F56" s="44">
        <f t="shared" si="2"/>
        <v>44726</v>
      </c>
      <c r="G56" s="45">
        <v>17</v>
      </c>
      <c r="H56" s="45">
        <v>30</v>
      </c>
      <c r="I56" s="537">
        <f t="shared" si="3"/>
        <v>314.91000000000003</v>
      </c>
      <c r="J56" s="561">
        <v>5353.47</v>
      </c>
      <c r="K56" s="643" t="s">
        <v>3645</v>
      </c>
      <c r="L56" s="413" t="s">
        <v>3489</v>
      </c>
      <c r="M56" s="41" t="s">
        <v>3198</v>
      </c>
      <c r="N56" s="41"/>
      <c r="O56" s="48" t="s">
        <v>3258</v>
      </c>
      <c r="P56" s="49"/>
    </row>
    <row r="57" spans="1:16" ht="15" customHeight="1" x14ac:dyDescent="0.2">
      <c r="A57" s="163"/>
      <c r="B57" s="41" t="s">
        <v>3540</v>
      </c>
      <c r="C57" s="327" t="s">
        <v>3646</v>
      </c>
      <c r="D57" s="42" t="s">
        <v>3647</v>
      </c>
      <c r="E57" s="43">
        <v>44216</v>
      </c>
      <c r="F57" s="44">
        <f t="shared" si="2"/>
        <v>44846</v>
      </c>
      <c r="G57" s="45">
        <v>21</v>
      </c>
      <c r="H57" s="45">
        <v>30</v>
      </c>
      <c r="I57" s="537">
        <f t="shared" si="3"/>
        <v>358.28142857142859</v>
      </c>
      <c r="J57" s="561">
        <v>7523.91</v>
      </c>
      <c r="K57" s="643" t="s">
        <v>3648</v>
      </c>
      <c r="L57" s="413" t="s">
        <v>3543</v>
      </c>
      <c r="M57" s="41" t="s">
        <v>3198</v>
      </c>
      <c r="N57" s="41" t="s">
        <v>3544</v>
      </c>
      <c r="O57" s="48"/>
      <c r="P57" s="49"/>
    </row>
    <row r="58" spans="1:16" ht="15" customHeight="1" x14ac:dyDescent="0.2">
      <c r="A58" s="163"/>
      <c r="B58" s="41" t="s">
        <v>3540</v>
      </c>
      <c r="C58" s="327" t="s">
        <v>3549</v>
      </c>
      <c r="D58" s="42" t="s">
        <v>3649</v>
      </c>
      <c r="E58" s="43">
        <v>44222</v>
      </c>
      <c r="F58" s="44">
        <f t="shared" si="2"/>
        <v>44582</v>
      </c>
      <c r="G58" s="45">
        <v>12</v>
      </c>
      <c r="H58" s="45">
        <v>30</v>
      </c>
      <c r="I58" s="537">
        <f t="shared" si="3"/>
        <v>314.91000000000003</v>
      </c>
      <c r="J58" s="561">
        <v>3778.92</v>
      </c>
      <c r="K58" s="643"/>
      <c r="L58" s="413" t="s">
        <v>3365</v>
      </c>
      <c r="M58" s="331" t="s">
        <v>3198</v>
      </c>
      <c r="N58" s="41"/>
      <c r="O58" s="48" t="s">
        <v>3258</v>
      </c>
      <c r="P58" s="49"/>
    </row>
    <row r="59" spans="1:16" ht="15" customHeight="1" x14ac:dyDescent="0.2">
      <c r="A59" s="163"/>
      <c r="B59" s="41" t="s">
        <v>3540</v>
      </c>
      <c r="C59" s="327" t="s">
        <v>3650</v>
      </c>
      <c r="D59" s="42" t="s">
        <v>3651</v>
      </c>
      <c r="E59" s="43">
        <v>44222</v>
      </c>
      <c r="F59" s="44">
        <f t="shared" si="2"/>
        <v>44612</v>
      </c>
      <c r="G59" s="45">
        <v>13</v>
      </c>
      <c r="H59" s="45">
        <v>30</v>
      </c>
      <c r="I59" s="537">
        <f t="shared" si="3"/>
        <v>290.68615384615384</v>
      </c>
      <c r="J59" s="561">
        <v>3778.92</v>
      </c>
      <c r="K59" s="643" t="s">
        <v>3652</v>
      </c>
      <c r="L59" s="413" t="s">
        <v>3653</v>
      </c>
      <c r="M59" s="41" t="s">
        <v>3198</v>
      </c>
      <c r="N59" s="41"/>
      <c r="O59" s="48" t="s">
        <v>3258</v>
      </c>
      <c r="P59" s="49"/>
    </row>
    <row r="60" spans="1:16" ht="15" customHeight="1" x14ac:dyDescent="0.2">
      <c r="A60" s="163"/>
      <c r="B60" s="41" t="s">
        <v>3540</v>
      </c>
      <c r="C60" s="327" t="s">
        <v>3654</v>
      </c>
      <c r="D60" s="42" t="s">
        <v>3655</v>
      </c>
      <c r="E60" s="43">
        <v>44222</v>
      </c>
      <c r="F60" s="44">
        <f t="shared" si="2"/>
        <v>44822</v>
      </c>
      <c r="G60" s="45">
        <v>20</v>
      </c>
      <c r="H60" s="45">
        <v>30</v>
      </c>
      <c r="I60" s="537">
        <f t="shared" si="3"/>
        <v>330.65549999999996</v>
      </c>
      <c r="J60" s="561">
        <v>6613.11</v>
      </c>
      <c r="K60" s="643" t="s">
        <v>3656</v>
      </c>
      <c r="L60" s="413" t="s">
        <v>3543</v>
      </c>
      <c r="M60" s="41" t="s">
        <v>3198</v>
      </c>
      <c r="N60" s="41" t="s">
        <v>3544</v>
      </c>
      <c r="O60" s="48"/>
      <c r="P60" s="49"/>
    </row>
    <row r="61" spans="1:16" ht="15" customHeight="1" x14ac:dyDescent="0.2">
      <c r="A61" s="163"/>
      <c r="B61" s="41" t="s">
        <v>1435</v>
      </c>
      <c r="C61" s="327" t="s">
        <v>3657</v>
      </c>
      <c r="D61" s="42" t="s">
        <v>3658</v>
      </c>
      <c r="E61" s="43">
        <v>44222</v>
      </c>
      <c r="F61" s="44">
        <f t="shared" si="2"/>
        <v>44732</v>
      </c>
      <c r="G61" s="45">
        <v>17</v>
      </c>
      <c r="H61" s="45">
        <v>30</v>
      </c>
      <c r="I61" s="537">
        <f t="shared" si="3"/>
        <v>1396.7411764705882</v>
      </c>
      <c r="J61" s="561">
        <v>23744.6</v>
      </c>
      <c r="K61" s="643" t="s">
        <v>3659</v>
      </c>
      <c r="L61" s="413" t="s">
        <v>3660</v>
      </c>
      <c r="M61" s="41" t="s">
        <v>3198</v>
      </c>
      <c r="N61" s="41" t="s">
        <v>3544</v>
      </c>
      <c r="O61" s="48" t="s">
        <v>3258</v>
      </c>
      <c r="P61" s="49"/>
    </row>
    <row r="62" spans="1:16" ht="15" customHeight="1" x14ac:dyDescent="0.2">
      <c r="A62" s="163"/>
      <c r="B62" s="41" t="s">
        <v>3661</v>
      </c>
      <c r="C62" s="327" t="s">
        <v>3662</v>
      </c>
      <c r="D62" s="42" t="s">
        <v>3663</v>
      </c>
      <c r="E62" s="43">
        <v>44228</v>
      </c>
      <c r="F62" s="44">
        <f t="shared" si="2"/>
        <v>44408</v>
      </c>
      <c r="G62" s="45">
        <v>6</v>
      </c>
      <c r="H62" s="45">
        <v>30</v>
      </c>
      <c r="I62" s="537">
        <f t="shared" si="3"/>
        <v>1014.13</v>
      </c>
      <c r="J62" s="561">
        <v>6084.78</v>
      </c>
      <c r="K62" s="643"/>
      <c r="L62" s="413" t="s">
        <v>3664</v>
      </c>
      <c r="M62" s="41" t="s">
        <v>3198</v>
      </c>
      <c r="N62" s="41"/>
      <c r="O62" s="48" t="s">
        <v>3258</v>
      </c>
      <c r="P62" s="49"/>
    </row>
    <row r="63" spans="1:16" ht="15" customHeight="1" x14ac:dyDescent="0.2">
      <c r="A63" s="163"/>
      <c r="B63" s="41" t="s">
        <v>2590</v>
      </c>
      <c r="C63" s="327" t="s">
        <v>3665</v>
      </c>
      <c r="D63" s="42" t="s">
        <v>3666</v>
      </c>
      <c r="E63" s="43">
        <v>44244</v>
      </c>
      <c r="F63" s="44">
        <f t="shared" si="2"/>
        <v>44484</v>
      </c>
      <c r="G63" s="45">
        <v>8</v>
      </c>
      <c r="H63" s="45">
        <v>30</v>
      </c>
      <c r="I63" s="537">
        <f t="shared" si="3"/>
        <v>1270.33</v>
      </c>
      <c r="J63" s="561">
        <v>10162.64</v>
      </c>
      <c r="K63" s="643"/>
      <c r="L63" s="413" t="s">
        <v>3667</v>
      </c>
      <c r="M63" s="41" t="s">
        <v>3198</v>
      </c>
      <c r="N63" s="41"/>
      <c r="O63" s="48"/>
      <c r="P63" s="49"/>
    </row>
    <row r="64" spans="1:16" ht="15" customHeight="1" x14ac:dyDescent="0.2">
      <c r="A64" s="163"/>
      <c r="B64" s="41" t="s">
        <v>2590</v>
      </c>
      <c r="C64" s="327" t="s">
        <v>3668</v>
      </c>
      <c r="D64" s="42" t="s">
        <v>3669</v>
      </c>
      <c r="E64" s="43">
        <v>44244</v>
      </c>
      <c r="F64" s="44">
        <f t="shared" si="2"/>
        <v>44484</v>
      </c>
      <c r="G64" s="45">
        <v>8</v>
      </c>
      <c r="H64" s="45">
        <v>30</v>
      </c>
      <c r="I64" s="537">
        <f t="shared" si="3"/>
        <v>1270.33</v>
      </c>
      <c r="J64" s="561">
        <v>10162.64</v>
      </c>
      <c r="K64" s="643"/>
      <c r="L64" s="413" t="s">
        <v>3670</v>
      </c>
      <c r="M64" s="41" t="s">
        <v>3198</v>
      </c>
      <c r="N64" s="41"/>
      <c r="O64" s="48"/>
      <c r="P64" s="49"/>
    </row>
    <row r="65" spans="1:16" ht="15" customHeight="1" x14ac:dyDescent="0.2">
      <c r="A65" s="163"/>
      <c r="B65" s="41" t="s">
        <v>2590</v>
      </c>
      <c r="C65" s="327" t="s">
        <v>3671</v>
      </c>
      <c r="D65" s="42" t="s">
        <v>3672</v>
      </c>
      <c r="E65" s="43">
        <v>44244</v>
      </c>
      <c r="F65" s="44">
        <f t="shared" si="2"/>
        <v>44484</v>
      </c>
      <c r="G65" s="45">
        <v>8</v>
      </c>
      <c r="H65" s="45">
        <v>30</v>
      </c>
      <c r="I65" s="537">
        <f t="shared" si="3"/>
        <v>1270.33</v>
      </c>
      <c r="J65" s="561">
        <v>10162.64</v>
      </c>
      <c r="K65" s="643"/>
      <c r="L65" s="413" t="s">
        <v>3480</v>
      </c>
      <c r="M65" s="41" t="s">
        <v>3198</v>
      </c>
      <c r="N65" s="41"/>
      <c r="O65" s="48" t="s">
        <v>3258</v>
      </c>
      <c r="P65" s="49"/>
    </row>
    <row r="66" spans="1:16" ht="15" customHeight="1" x14ac:dyDescent="0.2">
      <c r="A66" s="163"/>
      <c r="B66" s="41" t="s">
        <v>2590</v>
      </c>
      <c r="C66" s="327" t="s">
        <v>3673</v>
      </c>
      <c r="D66" s="42" t="s">
        <v>3674</v>
      </c>
      <c r="E66" s="43">
        <v>44244</v>
      </c>
      <c r="F66" s="44">
        <f t="shared" si="2"/>
        <v>44484</v>
      </c>
      <c r="G66" s="45">
        <v>8</v>
      </c>
      <c r="H66" s="45">
        <v>30</v>
      </c>
      <c r="I66" s="537">
        <f t="shared" si="3"/>
        <v>1270.33</v>
      </c>
      <c r="J66" s="561">
        <v>10162.64</v>
      </c>
      <c r="K66" s="643" t="s">
        <v>3675</v>
      </c>
      <c r="L66" s="413" t="s">
        <v>3676</v>
      </c>
      <c r="M66" s="41" t="s">
        <v>3198</v>
      </c>
      <c r="N66" s="41"/>
      <c r="O66" s="48"/>
      <c r="P66" s="49"/>
    </row>
    <row r="67" spans="1:16" ht="15" customHeight="1" x14ac:dyDescent="0.2">
      <c r="A67" s="163"/>
      <c r="B67" s="41" t="s">
        <v>2590</v>
      </c>
      <c r="C67" s="327" t="s">
        <v>3677</v>
      </c>
      <c r="D67" s="42" t="s">
        <v>3678</v>
      </c>
      <c r="E67" s="43">
        <v>44242</v>
      </c>
      <c r="F67" s="44">
        <f t="shared" ref="F67:F98" si="4">IF(E67&lt;&gt;"",E67+(G67*H67),"")</f>
        <v>44692</v>
      </c>
      <c r="G67" s="45">
        <v>15</v>
      </c>
      <c r="H67" s="45">
        <v>30</v>
      </c>
      <c r="I67" s="537">
        <f t="shared" ref="I67:I98" si="5">IF(G67&lt;&gt;"",(J67/G67),"")</f>
        <v>1279.8806666666667</v>
      </c>
      <c r="J67" s="561">
        <v>19198.21</v>
      </c>
      <c r="K67" s="643" t="s">
        <v>3679</v>
      </c>
      <c r="L67" s="413" t="s">
        <v>3680</v>
      </c>
      <c r="M67" s="41" t="s">
        <v>3198</v>
      </c>
      <c r="N67" s="41"/>
      <c r="O67" s="48"/>
      <c r="P67" s="49"/>
    </row>
    <row r="68" spans="1:16" ht="15" customHeight="1" x14ac:dyDescent="0.2">
      <c r="B68" s="41" t="s">
        <v>2590</v>
      </c>
      <c r="C68" s="327" t="s">
        <v>3681</v>
      </c>
      <c r="D68" s="42" t="s">
        <v>3682</v>
      </c>
      <c r="E68" s="43">
        <v>44244</v>
      </c>
      <c r="F68" s="44">
        <f t="shared" si="4"/>
        <v>44484</v>
      </c>
      <c r="G68" s="45">
        <v>8</v>
      </c>
      <c r="H68" s="45">
        <v>30</v>
      </c>
      <c r="I68" s="537">
        <f t="shared" si="5"/>
        <v>1270.33</v>
      </c>
      <c r="J68" s="561">
        <v>10162.64</v>
      </c>
      <c r="K68" s="643"/>
      <c r="L68" s="413" t="s">
        <v>3563</v>
      </c>
      <c r="M68" s="41" t="s">
        <v>3198</v>
      </c>
      <c r="N68" s="41"/>
      <c r="O68" s="48" t="s">
        <v>3258</v>
      </c>
      <c r="P68" s="49"/>
    </row>
    <row r="69" spans="1:16" ht="15" customHeight="1" x14ac:dyDescent="0.2">
      <c r="B69" s="41" t="s">
        <v>2590</v>
      </c>
      <c r="C69" s="327" t="s">
        <v>3683</v>
      </c>
      <c r="D69" s="42" t="s">
        <v>3684</v>
      </c>
      <c r="E69" s="43">
        <v>44244</v>
      </c>
      <c r="F69" s="44">
        <f t="shared" si="4"/>
        <v>44484</v>
      </c>
      <c r="G69" s="45">
        <v>8</v>
      </c>
      <c r="H69" s="45">
        <v>30</v>
      </c>
      <c r="I69" s="537">
        <f t="shared" si="5"/>
        <v>1270.33</v>
      </c>
      <c r="J69" s="561">
        <v>10162.64</v>
      </c>
      <c r="K69" s="643"/>
      <c r="L69" s="413" t="s">
        <v>3563</v>
      </c>
      <c r="M69" s="41" t="s">
        <v>3198</v>
      </c>
      <c r="N69" s="41"/>
      <c r="O69" s="48" t="s">
        <v>3258</v>
      </c>
      <c r="P69" s="49"/>
    </row>
    <row r="70" spans="1:16" ht="15" customHeight="1" x14ac:dyDescent="0.2">
      <c r="B70" s="41" t="s">
        <v>2590</v>
      </c>
      <c r="C70" s="327" t="s">
        <v>3685</v>
      </c>
      <c r="D70" s="42" t="s">
        <v>3686</v>
      </c>
      <c r="E70" s="43">
        <v>44244</v>
      </c>
      <c r="F70" s="44">
        <f t="shared" si="4"/>
        <v>44484</v>
      </c>
      <c r="G70" s="45">
        <v>8</v>
      </c>
      <c r="H70" s="45">
        <v>30</v>
      </c>
      <c r="I70" s="537">
        <f t="shared" si="5"/>
        <v>1270.33</v>
      </c>
      <c r="J70" s="561">
        <v>10162.64</v>
      </c>
      <c r="K70" s="643" t="s">
        <v>3687</v>
      </c>
      <c r="L70" s="413" t="s">
        <v>3676</v>
      </c>
      <c r="M70" s="41" t="s">
        <v>3198</v>
      </c>
      <c r="N70" s="41"/>
      <c r="O70" s="48"/>
      <c r="P70" s="49"/>
    </row>
    <row r="71" spans="1:16" ht="15" customHeight="1" x14ac:dyDescent="0.2">
      <c r="B71" s="41" t="s">
        <v>328</v>
      </c>
      <c r="C71" s="327" t="s">
        <v>3688</v>
      </c>
      <c r="D71" s="42" t="s">
        <v>3689</v>
      </c>
      <c r="E71" s="43">
        <v>44251</v>
      </c>
      <c r="F71" s="44">
        <f t="shared" si="4"/>
        <v>44699</v>
      </c>
      <c r="G71" s="45">
        <v>16</v>
      </c>
      <c r="H71" s="45">
        <v>28</v>
      </c>
      <c r="I71" s="537">
        <f t="shared" si="5"/>
        <v>153.88874999999999</v>
      </c>
      <c r="J71" s="561">
        <v>2462.2199999999998</v>
      </c>
      <c r="K71" s="643"/>
      <c r="L71" s="413" t="s">
        <v>3480</v>
      </c>
      <c r="M71" s="41" t="s">
        <v>3208</v>
      </c>
      <c r="N71" s="41"/>
      <c r="O71" s="48"/>
      <c r="P71" s="49"/>
    </row>
    <row r="72" spans="1:16" ht="15" customHeight="1" x14ac:dyDescent="0.2">
      <c r="B72" s="41" t="s">
        <v>328</v>
      </c>
      <c r="C72" s="327" t="s">
        <v>3690</v>
      </c>
      <c r="D72" s="42" t="s">
        <v>3691</v>
      </c>
      <c r="E72" s="43">
        <v>44251</v>
      </c>
      <c r="F72" s="44">
        <f t="shared" si="4"/>
        <v>44531</v>
      </c>
      <c r="G72" s="45">
        <v>10</v>
      </c>
      <c r="H72" s="45">
        <v>28</v>
      </c>
      <c r="I72" s="537">
        <f t="shared" si="5"/>
        <v>117.724</v>
      </c>
      <c r="J72" s="561">
        <v>1177.24</v>
      </c>
      <c r="K72" s="643"/>
      <c r="L72" s="413" t="s">
        <v>3692</v>
      </c>
      <c r="M72" s="41"/>
      <c r="N72" s="41"/>
      <c r="O72" s="48"/>
      <c r="P72" s="49"/>
    </row>
    <row r="73" spans="1:16" ht="15" customHeight="1" x14ac:dyDescent="0.2">
      <c r="B73" s="41" t="s">
        <v>328</v>
      </c>
      <c r="C73" s="327" t="s">
        <v>3693</v>
      </c>
      <c r="D73" s="42" t="s">
        <v>3694</v>
      </c>
      <c r="E73" s="43">
        <v>44251</v>
      </c>
      <c r="F73" s="44">
        <f t="shared" si="4"/>
        <v>44783</v>
      </c>
      <c r="G73" s="45">
        <v>19</v>
      </c>
      <c r="H73" s="45">
        <v>28</v>
      </c>
      <c r="I73" s="537">
        <f t="shared" si="5"/>
        <v>163.54473684210527</v>
      </c>
      <c r="J73" s="561">
        <v>3107.35</v>
      </c>
      <c r="K73" s="643" t="s">
        <v>3695</v>
      </c>
      <c r="L73" s="413" t="s">
        <v>3696</v>
      </c>
      <c r="M73" s="41" t="s">
        <v>3208</v>
      </c>
      <c r="N73" s="41" t="s">
        <v>3568</v>
      </c>
      <c r="O73" s="48"/>
      <c r="P73" s="49"/>
    </row>
    <row r="74" spans="1:16" ht="15" customHeight="1" x14ac:dyDescent="0.2">
      <c r="B74" s="41" t="s">
        <v>328</v>
      </c>
      <c r="C74" s="327" t="s">
        <v>3697</v>
      </c>
      <c r="D74" s="42" t="s">
        <v>3698</v>
      </c>
      <c r="E74" s="43">
        <v>44251</v>
      </c>
      <c r="F74" s="44">
        <f t="shared" si="4"/>
        <v>44783</v>
      </c>
      <c r="G74" s="45">
        <v>19</v>
      </c>
      <c r="H74" s="45">
        <v>28</v>
      </c>
      <c r="I74" s="537">
        <f t="shared" si="5"/>
        <v>174.56736842105263</v>
      </c>
      <c r="J74" s="561">
        <v>3316.78</v>
      </c>
      <c r="K74" s="643" t="s">
        <v>3699</v>
      </c>
      <c r="L74" s="413" t="s">
        <v>3696</v>
      </c>
      <c r="M74" s="41" t="s">
        <v>3208</v>
      </c>
      <c r="N74" s="41" t="s">
        <v>3568</v>
      </c>
      <c r="O74" s="48"/>
      <c r="P74" s="49"/>
    </row>
    <row r="75" spans="1:16" ht="15" customHeight="1" x14ac:dyDescent="0.2">
      <c r="B75" s="41" t="s">
        <v>38</v>
      </c>
      <c r="C75" s="327" t="s">
        <v>3700</v>
      </c>
      <c r="D75" s="42" t="s">
        <v>3701</v>
      </c>
      <c r="E75" s="43">
        <v>44263</v>
      </c>
      <c r="F75" s="44">
        <f t="shared" si="4"/>
        <v>44443</v>
      </c>
      <c r="G75" s="45">
        <v>6</v>
      </c>
      <c r="H75" s="45">
        <v>30</v>
      </c>
      <c r="I75" s="537">
        <f t="shared" si="5"/>
        <v>1377.08</v>
      </c>
      <c r="J75" s="561">
        <v>8262.48</v>
      </c>
      <c r="K75" s="643"/>
      <c r="L75" s="431" t="s">
        <v>3702</v>
      </c>
      <c r="M75" s="41" t="s">
        <v>3198</v>
      </c>
      <c r="N75" s="41"/>
      <c r="O75" s="48"/>
      <c r="P75" s="49"/>
    </row>
    <row r="76" spans="1:16" ht="15" customHeight="1" x14ac:dyDescent="0.2">
      <c r="B76" s="41" t="s">
        <v>38</v>
      </c>
      <c r="C76" s="327" t="s">
        <v>3703</v>
      </c>
      <c r="D76" s="42" t="s">
        <v>3704</v>
      </c>
      <c r="E76" s="43">
        <v>44263</v>
      </c>
      <c r="F76" s="44">
        <f t="shared" si="4"/>
        <v>44443</v>
      </c>
      <c r="G76" s="45">
        <v>6</v>
      </c>
      <c r="H76" s="45">
        <v>30</v>
      </c>
      <c r="I76" s="537">
        <f t="shared" si="5"/>
        <v>1377.08</v>
      </c>
      <c r="J76" s="561">
        <v>8262.48</v>
      </c>
      <c r="K76" s="643"/>
      <c r="L76" s="413" t="s">
        <v>3563</v>
      </c>
      <c r="M76" s="331" t="s">
        <v>3198</v>
      </c>
      <c r="N76" s="41"/>
      <c r="O76" s="48"/>
      <c r="P76" s="49"/>
    </row>
    <row r="77" spans="1:16" ht="15" customHeight="1" x14ac:dyDescent="0.2">
      <c r="B77" s="41" t="s">
        <v>328</v>
      </c>
      <c r="C77" s="327" t="s">
        <v>3705</v>
      </c>
      <c r="D77" s="42" t="s">
        <v>3706</v>
      </c>
      <c r="E77" s="43">
        <v>44285</v>
      </c>
      <c r="F77" s="44">
        <f t="shared" si="4"/>
        <v>44537</v>
      </c>
      <c r="G77" s="45">
        <v>9</v>
      </c>
      <c r="H77" s="45">
        <v>28</v>
      </c>
      <c r="I77" s="537">
        <f t="shared" si="5"/>
        <v>98.668888888888887</v>
      </c>
      <c r="J77" s="561">
        <v>888.02</v>
      </c>
      <c r="K77" s="643"/>
      <c r="L77" s="413" t="s">
        <v>3707</v>
      </c>
      <c r="M77" s="41"/>
      <c r="N77" s="41"/>
      <c r="O77" s="48"/>
      <c r="P77" s="49"/>
    </row>
    <row r="78" spans="1:16" ht="15" customHeight="1" x14ac:dyDescent="0.2">
      <c r="B78" s="41" t="s">
        <v>328</v>
      </c>
      <c r="C78" s="327" t="s">
        <v>3708</v>
      </c>
      <c r="D78" s="42" t="s">
        <v>3709</v>
      </c>
      <c r="E78" s="43">
        <v>44285</v>
      </c>
      <c r="F78" s="44">
        <f t="shared" si="4"/>
        <v>44845</v>
      </c>
      <c r="G78" s="45">
        <v>20</v>
      </c>
      <c r="H78" s="45">
        <v>28</v>
      </c>
      <c r="I78" s="537">
        <f t="shared" si="5"/>
        <v>168.923</v>
      </c>
      <c r="J78" s="561">
        <v>3378.46</v>
      </c>
      <c r="K78" s="643" t="s">
        <v>3710</v>
      </c>
      <c r="L78" s="413" t="s">
        <v>3711</v>
      </c>
      <c r="M78" s="331" t="s">
        <v>3208</v>
      </c>
      <c r="N78" s="41" t="s">
        <v>3568</v>
      </c>
      <c r="O78" s="48"/>
      <c r="P78" s="49"/>
    </row>
    <row r="79" spans="1:16" ht="15" customHeight="1" x14ac:dyDescent="0.2">
      <c r="B79" s="331" t="s">
        <v>3712</v>
      </c>
      <c r="C79" s="505" t="s">
        <v>3713</v>
      </c>
      <c r="D79" s="332" t="s">
        <v>3714</v>
      </c>
      <c r="E79" s="333">
        <v>44285</v>
      </c>
      <c r="F79" s="334">
        <f t="shared" si="4"/>
        <v>44705</v>
      </c>
      <c r="G79" s="335">
        <v>14</v>
      </c>
      <c r="H79" s="335">
        <v>30</v>
      </c>
      <c r="I79" s="537">
        <f t="shared" si="5"/>
        <v>247.81428571428572</v>
      </c>
      <c r="J79" s="561">
        <v>3469.4</v>
      </c>
      <c r="K79" s="643" t="s">
        <v>3715</v>
      </c>
      <c r="L79" s="431" t="s">
        <v>3716</v>
      </c>
      <c r="M79" s="331" t="s">
        <v>3198</v>
      </c>
      <c r="N79" s="331"/>
      <c r="O79" s="338" t="s">
        <v>3258</v>
      </c>
      <c r="P79" s="339"/>
    </row>
    <row r="80" spans="1:16" ht="15" customHeight="1" x14ac:dyDescent="0.2">
      <c r="B80" s="331" t="s">
        <v>3712</v>
      </c>
      <c r="C80" s="505" t="s">
        <v>3717</v>
      </c>
      <c r="D80" s="332" t="s">
        <v>3718</v>
      </c>
      <c r="E80" s="333">
        <v>44294</v>
      </c>
      <c r="F80" s="334">
        <f t="shared" si="4"/>
        <v>44834</v>
      </c>
      <c r="G80" s="335">
        <v>18</v>
      </c>
      <c r="H80" s="335">
        <v>30</v>
      </c>
      <c r="I80" s="537">
        <f t="shared" si="5"/>
        <v>289.11666666666667</v>
      </c>
      <c r="J80" s="561">
        <v>5204.1000000000004</v>
      </c>
      <c r="K80" s="643" t="s">
        <v>3719</v>
      </c>
      <c r="L80" s="431" t="s">
        <v>3720</v>
      </c>
      <c r="M80" s="331" t="s">
        <v>3198</v>
      </c>
      <c r="N80" s="331" t="s">
        <v>3544</v>
      </c>
      <c r="O80" s="338"/>
      <c r="P80" s="339"/>
    </row>
    <row r="81" spans="2:16" ht="15" customHeight="1" x14ac:dyDescent="0.2">
      <c r="B81" s="41" t="s">
        <v>328</v>
      </c>
      <c r="C81" s="327" t="s">
        <v>3721</v>
      </c>
      <c r="D81" s="42" t="s">
        <v>3722</v>
      </c>
      <c r="E81" s="43">
        <v>44287</v>
      </c>
      <c r="F81" s="44">
        <f t="shared" si="4"/>
        <v>44679</v>
      </c>
      <c r="G81" s="45">
        <v>14</v>
      </c>
      <c r="H81" s="45">
        <v>28</v>
      </c>
      <c r="I81" s="537">
        <f t="shared" si="5"/>
        <v>176.24071428571429</v>
      </c>
      <c r="J81" s="561">
        <v>2467.37</v>
      </c>
      <c r="K81" s="643"/>
      <c r="L81" s="413" t="s">
        <v>3480</v>
      </c>
      <c r="M81" s="41" t="s">
        <v>3208</v>
      </c>
      <c r="N81" s="41"/>
      <c r="O81" s="48" t="s">
        <v>3258</v>
      </c>
      <c r="P81" s="49"/>
    </row>
    <row r="82" spans="2:16" ht="15" customHeight="1" x14ac:dyDescent="0.2">
      <c r="B82" s="41" t="s">
        <v>328</v>
      </c>
      <c r="C82" s="327" t="s">
        <v>3723</v>
      </c>
      <c r="D82" s="42" t="s">
        <v>3724</v>
      </c>
      <c r="E82" s="43">
        <v>44287</v>
      </c>
      <c r="F82" s="44">
        <f t="shared" si="4"/>
        <v>44819</v>
      </c>
      <c r="G82" s="45">
        <v>19</v>
      </c>
      <c r="H82" s="45">
        <v>28</v>
      </c>
      <c r="I82" s="537">
        <f t="shared" si="5"/>
        <v>170.82947368421054</v>
      </c>
      <c r="J82" s="561">
        <v>3245.76</v>
      </c>
      <c r="K82" s="643"/>
      <c r="L82" s="413" t="s">
        <v>3725</v>
      </c>
      <c r="M82" s="41" t="s">
        <v>3208</v>
      </c>
      <c r="N82" s="41" t="s">
        <v>3568</v>
      </c>
      <c r="O82" s="48"/>
      <c r="P82" s="49"/>
    </row>
    <row r="83" spans="2:16" ht="15" customHeight="1" x14ac:dyDescent="0.2">
      <c r="B83" s="41" t="s">
        <v>328</v>
      </c>
      <c r="C83" s="327" t="s">
        <v>3726</v>
      </c>
      <c r="D83" s="42" t="s">
        <v>3727</v>
      </c>
      <c r="E83" s="43">
        <v>44287</v>
      </c>
      <c r="F83" s="44">
        <f t="shared" si="4"/>
        <v>44819</v>
      </c>
      <c r="G83" s="45">
        <v>19</v>
      </c>
      <c r="H83" s="45">
        <v>28</v>
      </c>
      <c r="I83" s="537">
        <f t="shared" si="5"/>
        <v>167.6457894736842</v>
      </c>
      <c r="J83" s="561">
        <v>3185.27</v>
      </c>
      <c r="K83" s="643"/>
      <c r="L83" s="413" t="s">
        <v>3725</v>
      </c>
      <c r="M83" s="41" t="s">
        <v>3208</v>
      </c>
      <c r="N83" s="41" t="s">
        <v>3568</v>
      </c>
      <c r="O83" s="48"/>
      <c r="P83" s="49"/>
    </row>
    <row r="84" spans="2:16" ht="15" customHeight="1" x14ac:dyDescent="0.2">
      <c r="B84" s="41" t="s">
        <v>394</v>
      </c>
      <c r="C84" s="327" t="s">
        <v>3728</v>
      </c>
      <c r="D84" s="42" t="s">
        <v>3729</v>
      </c>
      <c r="E84" s="43">
        <v>44287</v>
      </c>
      <c r="F84" s="44">
        <f t="shared" si="4"/>
        <v>44737</v>
      </c>
      <c r="G84" s="45">
        <v>15</v>
      </c>
      <c r="H84" s="45">
        <v>30</v>
      </c>
      <c r="I84" s="537">
        <f t="shared" si="5"/>
        <v>1214.5993333333333</v>
      </c>
      <c r="J84" s="561">
        <v>18218.990000000002</v>
      </c>
      <c r="K84" s="643" t="s">
        <v>3730</v>
      </c>
      <c r="L84" s="413" t="s">
        <v>3731</v>
      </c>
      <c r="M84" s="41" t="s">
        <v>3198</v>
      </c>
      <c r="N84" s="41"/>
      <c r="O84" s="48" t="s">
        <v>3258</v>
      </c>
      <c r="P84" s="49"/>
    </row>
    <row r="85" spans="2:16" ht="15" customHeight="1" x14ac:dyDescent="0.2">
      <c r="B85" s="41" t="s">
        <v>3540</v>
      </c>
      <c r="C85" s="327" t="s">
        <v>3732</v>
      </c>
      <c r="D85" s="42" t="s">
        <v>3733</v>
      </c>
      <c r="E85" s="43">
        <v>44294</v>
      </c>
      <c r="F85" s="44">
        <f t="shared" si="4"/>
        <v>44474</v>
      </c>
      <c r="G85" s="45">
        <v>6</v>
      </c>
      <c r="H85" s="45">
        <v>30</v>
      </c>
      <c r="I85" s="537">
        <f t="shared" si="5"/>
        <v>314.91000000000003</v>
      </c>
      <c r="J85" s="561">
        <v>1889.46</v>
      </c>
      <c r="K85" s="643"/>
      <c r="L85" s="413" t="s">
        <v>3734</v>
      </c>
      <c r="M85" s="331" t="s">
        <v>3198</v>
      </c>
      <c r="N85" s="41" t="s">
        <v>3544</v>
      </c>
      <c r="O85" s="48"/>
      <c r="P85" s="509" t="s">
        <v>3735</v>
      </c>
    </row>
    <row r="86" spans="2:16" ht="15" customHeight="1" x14ac:dyDescent="0.2">
      <c r="B86" s="41" t="s">
        <v>3712</v>
      </c>
      <c r="C86" s="327" t="s">
        <v>3736</v>
      </c>
      <c r="D86" s="42" t="s">
        <v>3737</v>
      </c>
      <c r="E86" s="43">
        <v>44294</v>
      </c>
      <c r="F86" s="44">
        <f t="shared" si="4"/>
        <v>44654</v>
      </c>
      <c r="G86" s="45">
        <v>12</v>
      </c>
      <c r="H86" s="45">
        <v>30</v>
      </c>
      <c r="I86" s="537">
        <f t="shared" si="5"/>
        <v>325</v>
      </c>
      <c r="J86" s="561">
        <v>3900</v>
      </c>
      <c r="K86" s="643" t="s">
        <v>3738</v>
      </c>
      <c r="L86" s="413" t="s">
        <v>3739</v>
      </c>
      <c r="M86" s="41" t="s">
        <v>3198</v>
      </c>
      <c r="N86" s="41" t="s">
        <v>3544</v>
      </c>
      <c r="O86" s="161" t="s">
        <v>3258</v>
      </c>
      <c r="P86" s="509" t="s">
        <v>3735</v>
      </c>
    </row>
    <row r="87" spans="2:16" ht="15" customHeight="1" x14ac:dyDescent="0.2">
      <c r="B87" s="331" t="s">
        <v>3540</v>
      </c>
      <c r="C87" s="505" t="s">
        <v>3740</v>
      </c>
      <c r="D87" s="332" t="s">
        <v>3741</v>
      </c>
      <c r="E87" s="333">
        <v>44303</v>
      </c>
      <c r="F87" s="334">
        <f t="shared" si="4"/>
        <v>44483</v>
      </c>
      <c r="G87" s="335">
        <v>6</v>
      </c>
      <c r="H87" s="335">
        <v>30</v>
      </c>
      <c r="I87" s="537">
        <f t="shared" si="5"/>
        <v>314.91000000000003</v>
      </c>
      <c r="J87" s="561">
        <v>1889.46</v>
      </c>
      <c r="K87" s="643"/>
      <c r="L87" s="431" t="s">
        <v>3365</v>
      </c>
      <c r="M87" s="41" t="s">
        <v>3198</v>
      </c>
      <c r="N87" s="331" t="s">
        <v>3544</v>
      </c>
      <c r="O87" s="338"/>
      <c r="P87" s="509" t="s">
        <v>3742</v>
      </c>
    </row>
    <row r="88" spans="2:16" ht="15" customHeight="1" x14ac:dyDescent="0.2">
      <c r="B88" s="331" t="s">
        <v>2468</v>
      </c>
      <c r="C88" s="505" t="s">
        <v>3743</v>
      </c>
      <c r="D88" s="332" t="s">
        <v>3744</v>
      </c>
      <c r="E88" s="333">
        <v>44306</v>
      </c>
      <c r="F88" s="334">
        <f t="shared" si="4"/>
        <v>44786</v>
      </c>
      <c r="G88" s="335">
        <v>16</v>
      </c>
      <c r="H88" s="335">
        <v>30</v>
      </c>
      <c r="I88" s="537">
        <f t="shared" si="5"/>
        <v>305.5</v>
      </c>
      <c r="J88" s="561">
        <v>4888</v>
      </c>
      <c r="K88" s="643" t="s">
        <v>3745</v>
      </c>
      <c r="L88" s="431" t="s">
        <v>3746</v>
      </c>
      <c r="M88" s="331" t="s">
        <v>3198</v>
      </c>
      <c r="N88" s="331" t="s">
        <v>3544</v>
      </c>
      <c r="O88" s="338"/>
      <c r="P88" s="346"/>
    </row>
    <row r="89" spans="2:16" x14ac:dyDescent="0.2">
      <c r="B89" s="632" t="s">
        <v>2241</v>
      </c>
      <c r="C89" s="506" t="s">
        <v>3747</v>
      </c>
      <c r="D89" s="332" t="s">
        <v>3748</v>
      </c>
      <c r="E89" s="385">
        <v>44306</v>
      </c>
      <c r="F89" s="386">
        <f t="shared" si="4"/>
        <v>44756</v>
      </c>
      <c r="G89" s="387">
        <v>15</v>
      </c>
      <c r="H89" s="387">
        <v>30</v>
      </c>
      <c r="I89" s="537">
        <f t="shared" si="5"/>
        <v>1377.0800000000002</v>
      </c>
      <c r="J89" s="561">
        <v>20656.2</v>
      </c>
      <c r="K89" s="643" t="s">
        <v>3749</v>
      </c>
      <c r="L89" s="460" t="s">
        <v>3750</v>
      </c>
      <c r="M89" s="383" t="s">
        <v>3198</v>
      </c>
      <c r="N89" s="383" t="s">
        <v>3544</v>
      </c>
      <c r="O89" s="382" t="s">
        <v>3258</v>
      </c>
      <c r="P89" s="446"/>
    </row>
    <row r="90" spans="2:16" x14ac:dyDescent="0.2">
      <c r="B90" s="331" t="s">
        <v>2241</v>
      </c>
      <c r="C90" s="505" t="s">
        <v>3751</v>
      </c>
      <c r="D90" s="332" t="s">
        <v>3752</v>
      </c>
      <c r="E90" s="333">
        <v>44306</v>
      </c>
      <c r="F90" s="334">
        <f t="shared" si="4"/>
        <v>44486</v>
      </c>
      <c r="G90" s="335">
        <v>6</v>
      </c>
      <c r="H90" s="335">
        <v>30</v>
      </c>
      <c r="I90" s="537">
        <f t="shared" si="5"/>
        <v>1377.08</v>
      </c>
      <c r="J90" s="561">
        <v>8262.48</v>
      </c>
      <c r="K90" s="643"/>
      <c r="L90" s="431" t="s">
        <v>3753</v>
      </c>
      <c r="M90" s="383" t="s">
        <v>3198</v>
      </c>
      <c r="N90" s="331"/>
      <c r="O90" s="338" t="s">
        <v>3258</v>
      </c>
      <c r="P90" s="339"/>
    </row>
    <row r="91" spans="2:16" x14ac:dyDescent="0.2">
      <c r="B91" s="331" t="s">
        <v>2241</v>
      </c>
      <c r="C91" s="505" t="s">
        <v>3754</v>
      </c>
      <c r="D91" s="332" t="s">
        <v>3755</v>
      </c>
      <c r="E91" s="333">
        <v>44315</v>
      </c>
      <c r="F91" s="334">
        <f t="shared" si="4"/>
        <v>44495</v>
      </c>
      <c r="G91" s="335">
        <v>6</v>
      </c>
      <c r="H91" s="335">
        <v>30</v>
      </c>
      <c r="I91" s="537">
        <f t="shared" si="5"/>
        <v>1377.08</v>
      </c>
      <c r="J91" s="507">
        <v>8262.48</v>
      </c>
      <c r="K91" s="643"/>
      <c r="L91" s="431" t="s">
        <v>3753</v>
      </c>
      <c r="M91" s="331" t="s">
        <v>3198</v>
      </c>
      <c r="N91" s="331"/>
      <c r="O91" s="338" t="s">
        <v>3258</v>
      </c>
      <c r="P91" s="339"/>
    </row>
    <row r="92" spans="2:16" x14ac:dyDescent="0.2">
      <c r="B92" s="331" t="s">
        <v>2590</v>
      </c>
      <c r="C92" s="505" t="s">
        <v>3665</v>
      </c>
      <c r="D92" s="332" t="s">
        <v>3756</v>
      </c>
      <c r="E92" s="333">
        <v>44315</v>
      </c>
      <c r="F92" s="334">
        <f t="shared" si="4"/>
        <v>44705</v>
      </c>
      <c r="G92" s="335">
        <v>13</v>
      </c>
      <c r="H92" s="335">
        <v>30</v>
      </c>
      <c r="I92" s="537">
        <f t="shared" si="5"/>
        <v>1190</v>
      </c>
      <c r="J92" s="561">
        <v>15470</v>
      </c>
      <c r="K92" s="643" t="s">
        <v>3757</v>
      </c>
      <c r="L92" s="431" t="s">
        <v>3758</v>
      </c>
      <c r="M92" s="331" t="s">
        <v>3198</v>
      </c>
      <c r="N92" s="331"/>
      <c r="O92" s="338" t="s">
        <v>3258</v>
      </c>
      <c r="P92" s="339"/>
    </row>
    <row r="93" spans="2:16" ht="15" customHeight="1" x14ac:dyDescent="0.2">
      <c r="B93" s="331" t="s">
        <v>2241</v>
      </c>
      <c r="C93" s="505" t="s">
        <v>3759</v>
      </c>
      <c r="D93" s="332" t="s">
        <v>3760</v>
      </c>
      <c r="E93" s="333">
        <v>44315</v>
      </c>
      <c r="F93" s="334">
        <f t="shared" si="4"/>
        <v>44495</v>
      </c>
      <c r="G93" s="335">
        <v>6</v>
      </c>
      <c r="H93" s="335">
        <v>30</v>
      </c>
      <c r="I93" s="537">
        <f t="shared" si="5"/>
        <v>1377.08</v>
      </c>
      <c r="J93" s="507">
        <v>8262.48</v>
      </c>
      <c r="K93" s="643"/>
      <c r="L93" s="431" t="s">
        <v>3365</v>
      </c>
      <c r="M93" s="331" t="s">
        <v>3198</v>
      </c>
      <c r="N93" s="331"/>
      <c r="O93" s="338"/>
      <c r="P93" s="339"/>
    </row>
    <row r="94" spans="2:16" ht="15" customHeight="1" x14ac:dyDescent="0.2">
      <c r="B94" s="331" t="s">
        <v>355</v>
      </c>
      <c r="C94" s="633" t="s">
        <v>3761</v>
      </c>
      <c r="D94" s="332" t="s">
        <v>3762</v>
      </c>
      <c r="E94" s="333">
        <v>44321</v>
      </c>
      <c r="F94" s="334">
        <f t="shared" si="4"/>
        <v>44771</v>
      </c>
      <c r="G94" s="335">
        <v>15</v>
      </c>
      <c r="H94" s="335">
        <v>30</v>
      </c>
      <c r="I94" s="537">
        <f t="shared" si="5"/>
        <v>296</v>
      </c>
      <c r="J94" s="561">
        <v>4440</v>
      </c>
      <c r="K94" s="643" t="s">
        <v>3763</v>
      </c>
      <c r="L94" s="431" t="s">
        <v>3764</v>
      </c>
      <c r="M94" s="41" t="s">
        <v>3198</v>
      </c>
      <c r="N94" s="331" t="s">
        <v>3544</v>
      </c>
      <c r="O94" s="338" t="s">
        <v>3258</v>
      </c>
      <c r="P94" s="339"/>
    </row>
    <row r="95" spans="2:16" ht="15" customHeight="1" x14ac:dyDescent="0.2">
      <c r="B95" s="331" t="s">
        <v>2590</v>
      </c>
      <c r="C95" s="505" t="s">
        <v>3765</v>
      </c>
      <c r="D95" s="332" t="s">
        <v>3766</v>
      </c>
      <c r="E95" s="333">
        <v>44322</v>
      </c>
      <c r="F95" s="334">
        <f t="shared" si="4"/>
        <v>44502</v>
      </c>
      <c r="G95" s="335">
        <v>6</v>
      </c>
      <c r="H95" s="335">
        <v>30</v>
      </c>
      <c r="I95" s="537">
        <f t="shared" si="5"/>
        <v>1270.33</v>
      </c>
      <c r="J95" s="507">
        <v>7621.98</v>
      </c>
      <c r="K95" s="643"/>
      <c r="L95" s="431" t="s">
        <v>3563</v>
      </c>
      <c r="M95" s="41" t="s">
        <v>3198</v>
      </c>
      <c r="N95" s="331"/>
      <c r="O95" s="338" t="s">
        <v>3258</v>
      </c>
      <c r="P95" s="339"/>
    </row>
    <row r="96" spans="2:16" ht="15" customHeight="1" x14ac:dyDescent="0.2">
      <c r="B96" s="331" t="s">
        <v>925</v>
      </c>
      <c r="C96" s="505" t="s">
        <v>3767</v>
      </c>
      <c r="D96" s="332" t="s">
        <v>3768</v>
      </c>
      <c r="E96" s="333">
        <v>44327</v>
      </c>
      <c r="F96" s="334">
        <f t="shared" si="4"/>
        <v>44567</v>
      </c>
      <c r="G96" s="335">
        <v>8</v>
      </c>
      <c r="H96" s="335">
        <v>30</v>
      </c>
      <c r="I96" s="537">
        <f t="shared" si="5"/>
        <v>358.51499999999999</v>
      </c>
      <c r="J96" s="507">
        <v>2868.12</v>
      </c>
      <c r="K96" s="643"/>
      <c r="L96" s="431" t="s">
        <v>3563</v>
      </c>
      <c r="M96" s="41" t="s">
        <v>3198</v>
      </c>
      <c r="N96" s="331"/>
      <c r="O96" s="338" t="s">
        <v>3258</v>
      </c>
      <c r="P96" s="509" t="s">
        <v>3735</v>
      </c>
    </row>
    <row r="97" spans="2:16" ht="15" customHeight="1" x14ac:dyDescent="0.2">
      <c r="B97" s="331" t="s">
        <v>925</v>
      </c>
      <c r="C97" s="634" t="s">
        <v>3769</v>
      </c>
      <c r="D97" s="332" t="s">
        <v>3770</v>
      </c>
      <c r="E97" s="333">
        <v>44328</v>
      </c>
      <c r="F97" s="334">
        <f t="shared" si="4"/>
        <v>44688</v>
      </c>
      <c r="G97" s="335">
        <v>12</v>
      </c>
      <c r="H97" s="335">
        <v>30</v>
      </c>
      <c r="I97" s="537">
        <f t="shared" si="5"/>
        <v>0</v>
      </c>
      <c r="J97" s="561"/>
      <c r="K97" s="643" t="s">
        <v>3771</v>
      </c>
      <c r="L97" s="431" t="s">
        <v>3772</v>
      </c>
      <c r="M97" s="233" t="s">
        <v>3198</v>
      </c>
      <c r="N97" s="331"/>
      <c r="O97" s="338" t="s">
        <v>3258</v>
      </c>
      <c r="P97" s="339"/>
    </row>
    <row r="98" spans="2:16" ht="15" customHeight="1" x14ac:dyDescent="0.2">
      <c r="B98" s="581" t="s">
        <v>2468</v>
      </c>
      <c r="C98" s="575" t="s">
        <v>3773</v>
      </c>
      <c r="D98" s="576" t="s">
        <v>3774</v>
      </c>
      <c r="E98" s="577">
        <v>44335</v>
      </c>
      <c r="F98" s="578">
        <f t="shared" si="4"/>
        <v>44785</v>
      </c>
      <c r="G98" s="579">
        <v>15</v>
      </c>
      <c r="H98" s="579">
        <v>30</v>
      </c>
      <c r="I98" s="569">
        <f t="shared" si="5"/>
        <v>325.37399999999997</v>
      </c>
      <c r="J98" s="570">
        <v>4880.6099999999997</v>
      </c>
      <c r="K98" s="643" t="s">
        <v>3775</v>
      </c>
      <c r="L98" s="580" t="s">
        <v>3746</v>
      </c>
      <c r="M98" s="678" t="s">
        <v>3198</v>
      </c>
      <c r="N98" s="581" t="s">
        <v>3544</v>
      </c>
      <c r="O98" s="582"/>
      <c r="P98" s="583"/>
    </row>
    <row r="99" spans="2:16" ht="15" customHeight="1" x14ac:dyDescent="0.2">
      <c r="B99" s="331" t="s">
        <v>2468</v>
      </c>
      <c r="C99" s="505" t="s">
        <v>3776</v>
      </c>
      <c r="D99" s="332" t="s">
        <v>3777</v>
      </c>
      <c r="E99" s="333">
        <v>44335</v>
      </c>
      <c r="F99" s="334">
        <f t="shared" ref="F99:F130" si="6">IF(E99&lt;&gt;"",E99+(G99*H99),"")</f>
        <v>44665</v>
      </c>
      <c r="G99" s="335">
        <v>11</v>
      </c>
      <c r="H99" s="335">
        <v>30</v>
      </c>
      <c r="I99" s="537">
        <f t="shared" ref="I99:I130" si="7">IF(G99&lt;&gt;"",(J99/G99),"")</f>
        <v>356.35090909090911</v>
      </c>
      <c r="J99" s="677">
        <v>3919.86</v>
      </c>
      <c r="K99" s="643" t="s">
        <v>3778</v>
      </c>
      <c r="L99" s="431" t="s">
        <v>3779</v>
      </c>
      <c r="M99" s="41" t="s">
        <v>3198</v>
      </c>
      <c r="N99" s="331"/>
      <c r="O99" s="338" t="s">
        <v>3258</v>
      </c>
      <c r="P99" s="339"/>
    </row>
    <row r="100" spans="2:16" ht="15" customHeight="1" x14ac:dyDescent="0.2">
      <c r="B100" s="331" t="s">
        <v>2468</v>
      </c>
      <c r="C100" s="505" t="s">
        <v>3780</v>
      </c>
      <c r="D100" s="332" t="s">
        <v>3781</v>
      </c>
      <c r="E100" s="333">
        <v>44335</v>
      </c>
      <c r="F100" s="334">
        <f t="shared" si="6"/>
        <v>44815</v>
      </c>
      <c r="G100" s="335">
        <v>16</v>
      </c>
      <c r="H100" s="335">
        <v>30</v>
      </c>
      <c r="I100" s="537">
        <f t="shared" si="7"/>
        <v>284.13875000000002</v>
      </c>
      <c r="J100" s="561">
        <v>4546.22</v>
      </c>
      <c r="K100" s="643" t="s">
        <v>3782</v>
      </c>
      <c r="L100" s="431" t="s">
        <v>3783</v>
      </c>
      <c r="M100" s="41" t="s">
        <v>3198</v>
      </c>
      <c r="N100" s="331" t="s">
        <v>3544</v>
      </c>
      <c r="O100" s="338"/>
      <c r="P100" s="339"/>
    </row>
    <row r="101" spans="2:16" ht="15" customHeight="1" x14ac:dyDescent="0.2">
      <c r="B101" s="581" t="s">
        <v>2468</v>
      </c>
      <c r="C101" s="575" t="s">
        <v>3784</v>
      </c>
      <c r="D101" s="576" t="s">
        <v>3785</v>
      </c>
      <c r="E101" s="577">
        <v>44348</v>
      </c>
      <c r="F101" s="578">
        <f t="shared" si="6"/>
        <v>44738</v>
      </c>
      <c r="G101" s="579">
        <v>13</v>
      </c>
      <c r="H101" s="579">
        <v>30</v>
      </c>
      <c r="I101" s="537">
        <f t="shared" si="7"/>
        <v>330.9115384615385</v>
      </c>
      <c r="J101" s="561">
        <v>4301.8500000000004</v>
      </c>
      <c r="K101" s="643" t="s">
        <v>3786</v>
      </c>
      <c r="L101" s="584" t="s">
        <v>3787</v>
      </c>
      <c r="M101" s="581" t="s">
        <v>3198</v>
      </c>
      <c r="N101" s="585" t="s">
        <v>3544</v>
      </c>
      <c r="O101" s="586" t="s">
        <v>3258</v>
      </c>
      <c r="P101" s="587"/>
    </row>
    <row r="102" spans="2:16" ht="15" customHeight="1" x14ac:dyDescent="0.2">
      <c r="B102" s="331" t="s">
        <v>2155</v>
      </c>
      <c r="C102" s="505"/>
      <c r="D102" s="332" t="s">
        <v>3788</v>
      </c>
      <c r="E102" s="333">
        <v>44355</v>
      </c>
      <c r="F102" s="334">
        <f t="shared" si="6"/>
        <v>44535</v>
      </c>
      <c r="G102" s="335">
        <v>6</v>
      </c>
      <c r="H102" s="335">
        <v>30</v>
      </c>
      <c r="I102" s="537">
        <f t="shared" si="7"/>
        <v>1654.63</v>
      </c>
      <c r="J102" s="507">
        <v>9927.7800000000007</v>
      </c>
      <c r="K102" s="643"/>
      <c r="L102" s="431" t="s">
        <v>3365</v>
      </c>
      <c r="M102" s="331" t="s">
        <v>3198</v>
      </c>
      <c r="N102" s="331"/>
      <c r="O102" s="338"/>
      <c r="P102" s="339"/>
    </row>
    <row r="103" spans="2:16" ht="15" customHeight="1" x14ac:dyDescent="0.2">
      <c r="B103" s="331" t="s">
        <v>925</v>
      </c>
      <c r="C103" s="505" t="s">
        <v>3789</v>
      </c>
      <c r="D103" s="332" t="s">
        <v>3790</v>
      </c>
      <c r="E103" s="333">
        <v>44356</v>
      </c>
      <c r="F103" s="334">
        <f t="shared" si="6"/>
        <v>44536</v>
      </c>
      <c r="G103" s="335">
        <v>6</v>
      </c>
      <c r="H103" s="335">
        <v>30</v>
      </c>
      <c r="I103" s="537">
        <f t="shared" si="7"/>
        <v>755.79</v>
      </c>
      <c r="J103" s="561">
        <v>4534.74</v>
      </c>
      <c r="K103" s="643"/>
      <c r="L103" s="431" t="s">
        <v>3365</v>
      </c>
      <c r="M103" s="331" t="s">
        <v>3198</v>
      </c>
      <c r="N103" s="331"/>
      <c r="O103" s="338"/>
      <c r="P103" s="339"/>
    </row>
    <row r="104" spans="2:16" ht="15" customHeight="1" x14ac:dyDescent="0.2">
      <c r="B104" s="331" t="s">
        <v>1954</v>
      </c>
      <c r="C104" s="505" t="s">
        <v>3791</v>
      </c>
      <c r="D104" s="332" t="s">
        <v>3792</v>
      </c>
      <c r="E104" s="333">
        <v>44357</v>
      </c>
      <c r="F104" s="334">
        <f t="shared" si="6"/>
        <v>44387</v>
      </c>
      <c r="G104" s="335">
        <v>1</v>
      </c>
      <c r="H104" s="335">
        <v>30</v>
      </c>
      <c r="I104" s="537">
        <f t="shared" si="7"/>
        <v>2918</v>
      </c>
      <c r="J104" s="507">
        <v>2918</v>
      </c>
      <c r="K104" s="643"/>
      <c r="L104" s="431" t="s">
        <v>3365</v>
      </c>
      <c r="M104" s="331" t="s">
        <v>3198</v>
      </c>
      <c r="N104" s="331"/>
      <c r="O104" s="338"/>
      <c r="P104" s="339"/>
    </row>
    <row r="105" spans="2:16" ht="15" customHeight="1" x14ac:dyDescent="0.2">
      <c r="B105" s="331" t="s">
        <v>2241</v>
      </c>
      <c r="C105" s="505" t="s">
        <v>3793</v>
      </c>
      <c r="D105" s="332" t="s">
        <v>3794</v>
      </c>
      <c r="E105" s="333">
        <v>44361</v>
      </c>
      <c r="F105" s="334">
        <f t="shared" si="6"/>
        <v>44541</v>
      </c>
      <c r="G105" s="335">
        <v>6</v>
      </c>
      <c r="H105" s="335">
        <v>30</v>
      </c>
      <c r="I105" s="537">
        <f t="shared" si="7"/>
        <v>1377.08</v>
      </c>
      <c r="J105" s="561">
        <v>8262.48</v>
      </c>
      <c r="K105" s="643"/>
      <c r="L105" s="431" t="s">
        <v>3753</v>
      </c>
      <c r="M105" s="331" t="s">
        <v>3198</v>
      </c>
      <c r="N105" s="331"/>
      <c r="O105" s="338" t="s">
        <v>3258</v>
      </c>
      <c r="P105" s="339"/>
    </row>
    <row r="106" spans="2:16" ht="15" customHeight="1" x14ac:dyDescent="0.2">
      <c r="B106" s="331" t="s">
        <v>3712</v>
      </c>
      <c r="C106" s="505" t="s">
        <v>3795</v>
      </c>
      <c r="D106" s="332" t="s">
        <v>3796</v>
      </c>
      <c r="E106" s="333">
        <v>44369</v>
      </c>
      <c r="F106" s="334">
        <f t="shared" si="6"/>
        <v>44549</v>
      </c>
      <c r="G106" s="335">
        <v>6</v>
      </c>
      <c r="H106" s="335">
        <v>30</v>
      </c>
      <c r="I106" s="537">
        <f t="shared" si="7"/>
        <v>346.935</v>
      </c>
      <c r="J106" s="561">
        <v>2081.61</v>
      </c>
      <c r="K106" s="643"/>
      <c r="L106" s="431" t="s">
        <v>3365</v>
      </c>
      <c r="M106" s="331" t="s">
        <v>3198</v>
      </c>
      <c r="N106" s="331"/>
      <c r="O106" s="338"/>
      <c r="P106" s="339"/>
    </row>
    <row r="107" spans="2:16" ht="15" customHeight="1" x14ac:dyDescent="0.2">
      <c r="B107" s="331" t="s">
        <v>3712</v>
      </c>
      <c r="C107" s="505" t="s">
        <v>3797</v>
      </c>
      <c r="D107" s="332" t="s">
        <v>3798</v>
      </c>
      <c r="E107" s="333">
        <v>44369</v>
      </c>
      <c r="F107" s="334">
        <f t="shared" si="6"/>
        <v>44549</v>
      </c>
      <c r="G107" s="335">
        <v>6</v>
      </c>
      <c r="H107" s="335">
        <v>30</v>
      </c>
      <c r="I107" s="537">
        <f t="shared" si="7"/>
        <v>346.94</v>
      </c>
      <c r="J107" s="561">
        <v>2081.64</v>
      </c>
      <c r="K107" s="643"/>
      <c r="L107" s="431" t="s">
        <v>3365</v>
      </c>
      <c r="M107" s="331" t="s">
        <v>3198</v>
      </c>
      <c r="N107" s="331"/>
      <c r="O107" s="338"/>
      <c r="P107" s="339"/>
    </row>
    <row r="108" spans="2:16" ht="15" customHeight="1" x14ac:dyDescent="0.2">
      <c r="B108" s="331" t="s">
        <v>38</v>
      </c>
      <c r="C108" s="505" t="s">
        <v>3799</v>
      </c>
      <c r="D108" s="332" t="s">
        <v>3800</v>
      </c>
      <c r="E108" s="333">
        <v>44369</v>
      </c>
      <c r="F108" s="334">
        <f t="shared" si="6"/>
        <v>44549</v>
      </c>
      <c r="G108" s="335">
        <v>6</v>
      </c>
      <c r="H108" s="335">
        <v>30</v>
      </c>
      <c r="I108" s="537">
        <f t="shared" si="7"/>
        <v>1377.08</v>
      </c>
      <c r="J108" s="561">
        <v>8262.48</v>
      </c>
      <c r="K108" s="643"/>
      <c r="L108" s="431" t="s">
        <v>3365</v>
      </c>
      <c r="M108" s="331" t="s">
        <v>3198</v>
      </c>
      <c r="N108" s="331"/>
      <c r="O108" s="338" t="s">
        <v>3258</v>
      </c>
      <c r="P108" s="339"/>
    </row>
    <row r="109" spans="2:16" ht="15" customHeight="1" x14ac:dyDescent="0.2">
      <c r="B109" s="331" t="s">
        <v>38</v>
      </c>
      <c r="C109" s="505" t="s">
        <v>3801</v>
      </c>
      <c r="D109" s="332" t="s">
        <v>3802</v>
      </c>
      <c r="E109" s="333">
        <v>44369</v>
      </c>
      <c r="F109" s="334">
        <f t="shared" si="6"/>
        <v>44549</v>
      </c>
      <c r="G109" s="335">
        <v>6</v>
      </c>
      <c r="H109" s="335">
        <v>30</v>
      </c>
      <c r="I109" s="537">
        <f t="shared" si="7"/>
        <v>1377.08</v>
      </c>
      <c r="J109" s="537">
        <v>8262.48</v>
      </c>
      <c r="K109" s="643"/>
      <c r="L109" s="431" t="s">
        <v>3365</v>
      </c>
      <c r="M109" s="331" t="s">
        <v>3198</v>
      </c>
      <c r="N109" s="331"/>
      <c r="O109" s="338" t="s">
        <v>3258</v>
      </c>
      <c r="P109" s="339"/>
    </row>
    <row r="110" spans="2:16" ht="15" customHeight="1" x14ac:dyDescent="0.2">
      <c r="B110" s="331" t="s">
        <v>3803</v>
      </c>
      <c r="C110" s="505"/>
      <c r="D110" s="332" t="s">
        <v>3804</v>
      </c>
      <c r="E110" s="333">
        <v>44378</v>
      </c>
      <c r="F110" s="334">
        <f t="shared" si="6"/>
        <v>44385</v>
      </c>
      <c r="G110" s="335">
        <v>1</v>
      </c>
      <c r="H110" s="335">
        <v>7</v>
      </c>
      <c r="I110" s="537">
        <f t="shared" si="7"/>
        <v>2241.75</v>
      </c>
      <c r="J110" s="626">
        <v>2241.75</v>
      </c>
      <c r="K110" s="643"/>
      <c r="L110" s="431" t="s">
        <v>3365</v>
      </c>
      <c r="M110" s="331" t="s">
        <v>3198</v>
      </c>
      <c r="N110" s="331"/>
      <c r="O110" s="338"/>
      <c r="P110" s="339"/>
    </row>
    <row r="111" spans="2:16" ht="15" customHeight="1" x14ac:dyDescent="0.2">
      <c r="B111" s="331" t="s">
        <v>462</v>
      </c>
      <c r="C111" s="505" t="s">
        <v>3805</v>
      </c>
      <c r="D111" s="332" t="s">
        <v>3806</v>
      </c>
      <c r="E111" s="333">
        <v>44390</v>
      </c>
      <c r="F111" s="334">
        <f t="shared" si="6"/>
        <v>44690</v>
      </c>
      <c r="G111" s="335">
        <v>10</v>
      </c>
      <c r="H111" s="335">
        <v>30</v>
      </c>
      <c r="I111" s="537">
        <f t="shared" si="7"/>
        <v>330.375</v>
      </c>
      <c r="J111" s="537">
        <v>3303.75</v>
      </c>
      <c r="K111" s="643" t="s">
        <v>3807</v>
      </c>
      <c r="L111" s="431" t="s">
        <v>3808</v>
      </c>
      <c r="M111" s="331" t="s">
        <v>3198</v>
      </c>
      <c r="N111" s="331"/>
      <c r="O111" s="338"/>
      <c r="P111" s="339"/>
    </row>
    <row r="112" spans="2:16" ht="15" customHeight="1" x14ac:dyDescent="0.2">
      <c r="B112" s="331" t="s">
        <v>462</v>
      </c>
      <c r="C112" s="505" t="s">
        <v>3809</v>
      </c>
      <c r="D112" s="332" t="s">
        <v>3810</v>
      </c>
      <c r="E112" s="333">
        <v>44390</v>
      </c>
      <c r="F112" s="334">
        <f t="shared" si="6"/>
        <v>44780</v>
      </c>
      <c r="G112" s="335">
        <v>13</v>
      </c>
      <c r="H112" s="335">
        <v>30</v>
      </c>
      <c r="I112" s="537">
        <f t="shared" si="7"/>
        <v>312.51307692307694</v>
      </c>
      <c r="J112" s="537">
        <v>4062.67</v>
      </c>
      <c r="K112" s="643"/>
      <c r="L112" s="431" t="s">
        <v>3811</v>
      </c>
      <c r="M112" s="331" t="s">
        <v>3198</v>
      </c>
      <c r="N112" s="331" t="s">
        <v>3544</v>
      </c>
      <c r="O112" s="338"/>
      <c r="P112" s="339"/>
    </row>
    <row r="113" spans="2:16" ht="15" customHeight="1" x14ac:dyDescent="0.2">
      <c r="B113" s="331" t="s">
        <v>3812</v>
      </c>
      <c r="C113" s="505" t="s">
        <v>3813</v>
      </c>
      <c r="D113" s="332" t="s">
        <v>3814</v>
      </c>
      <c r="E113" s="333">
        <v>44400</v>
      </c>
      <c r="F113" s="334">
        <f t="shared" si="6"/>
        <v>44430</v>
      </c>
      <c r="G113" s="335">
        <v>1</v>
      </c>
      <c r="H113" s="335">
        <v>30</v>
      </c>
      <c r="I113" s="537">
        <f t="shared" si="7"/>
        <v>14036</v>
      </c>
      <c r="J113" s="537">
        <v>14036</v>
      </c>
      <c r="K113" s="643"/>
      <c r="L113" s="431" t="s">
        <v>3815</v>
      </c>
      <c r="M113" s="331" t="s">
        <v>3198</v>
      </c>
      <c r="N113" s="331"/>
      <c r="O113" s="338"/>
      <c r="P113" s="339"/>
    </row>
    <row r="114" spans="2:16" ht="15" customHeight="1" x14ac:dyDescent="0.2">
      <c r="B114" s="331" t="s">
        <v>3816</v>
      </c>
      <c r="C114" s="505" t="s">
        <v>3817</v>
      </c>
      <c r="D114" s="332" t="s">
        <v>3818</v>
      </c>
      <c r="E114" s="333">
        <v>44376</v>
      </c>
      <c r="F114" s="334">
        <f t="shared" si="6"/>
        <v>44796</v>
      </c>
      <c r="G114" s="335">
        <v>14</v>
      </c>
      <c r="H114" s="335">
        <v>30</v>
      </c>
      <c r="I114" s="537">
        <f t="shared" si="7"/>
        <v>613.81714285714293</v>
      </c>
      <c r="J114" s="537">
        <v>8593.44</v>
      </c>
      <c r="K114" s="643"/>
      <c r="L114" s="431" t="s">
        <v>3365</v>
      </c>
      <c r="M114" s="331" t="s">
        <v>641</v>
      </c>
      <c r="N114" s="331" t="s">
        <v>3819</v>
      </c>
      <c r="O114" s="338" t="s">
        <v>3258</v>
      </c>
      <c r="P114" s="339"/>
    </row>
    <row r="115" spans="2:16" ht="15" customHeight="1" x14ac:dyDescent="0.2">
      <c r="B115" s="331" t="s">
        <v>3816</v>
      </c>
      <c r="C115" s="505" t="s">
        <v>3820</v>
      </c>
      <c r="D115" s="332" t="s">
        <v>3821</v>
      </c>
      <c r="E115" s="333">
        <v>44350</v>
      </c>
      <c r="F115" s="334">
        <f t="shared" si="6"/>
        <v>44800</v>
      </c>
      <c r="G115" s="335">
        <v>15</v>
      </c>
      <c r="H115" s="335">
        <v>30</v>
      </c>
      <c r="I115" s="537">
        <f t="shared" si="7"/>
        <v>665.41333333333341</v>
      </c>
      <c r="J115" s="537">
        <v>9981.2000000000007</v>
      </c>
      <c r="K115" s="643"/>
      <c r="L115" s="431" t="s">
        <v>3365</v>
      </c>
      <c r="M115" s="331" t="s">
        <v>641</v>
      </c>
      <c r="N115" s="331" t="s">
        <v>3819</v>
      </c>
      <c r="O115" s="338" t="s">
        <v>3258</v>
      </c>
      <c r="P115" s="339"/>
    </row>
    <row r="116" spans="2:16" ht="15" customHeight="1" x14ac:dyDescent="0.2">
      <c r="B116" s="331" t="s">
        <v>419</v>
      </c>
      <c r="C116" s="505"/>
      <c r="D116" s="332" t="s">
        <v>3822</v>
      </c>
      <c r="E116" s="333">
        <v>44419</v>
      </c>
      <c r="F116" s="334">
        <f t="shared" si="6"/>
        <v>44599</v>
      </c>
      <c r="G116" s="335">
        <v>6</v>
      </c>
      <c r="H116" s="335">
        <v>30</v>
      </c>
      <c r="I116" s="537">
        <f t="shared" si="7"/>
        <v>1182.79</v>
      </c>
      <c r="J116" s="626">
        <v>7096.74</v>
      </c>
      <c r="K116" s="643"/>
      <c r="L116" s="431" t="s">
        <v>3823</v>
      </c>
      <c r="M116" s="331"/>
      <c r="N116" s="331"/>
      <c r="O116" s="338" t="s">
        <v>3258</v>
      </c>
      <c r="P116" s="339"/>
    </row>
    <row r="117" spans="2:16" ht="15" customHeight="1" x14ac:dyDescent="0.2">
      <c r="B117" s="331" t="s">
        <v>918</v>
      </c>
      <c r="C117" s="505" t="s">
        <v>3637</v>
      </c>
      <c r="D117" s="332" t="s">
        <v>3824</v>
      </c>
      <c r="E117" s="333">
        <v>44428</v>
      </c>
      <c r="F117" s="334">
        <f t="shared" si="6"/>
        <v>44578</v>
      </c>
      <c r="G117" s="335">
        <v>5</v>
      </c>
      <c r="H117" s="335">
        <v>30</v>
      </c>
      <c r="I117" s="537">
        <f t="shared" si="7"/>
        <v>1016.2639999999999</v>
      </c>
      <c r="J117" s="537">
        <v>5081.32</v>
      </c>
      <c r="K117" s="643"/>
      <c r="L117" s="431" t="s">
        <v>3825</v>
      </c>
      <c r="M117" s="331" t="s">
        <v>3198</v>
      </c>
      <c r="N117" s="331"/>
      <c r="O117" s="338"/>
      <c r="P117" s="339"/>
    </row>
    <row r="118" spans="2:16" ht="15" customHeight="1" x14ac:dyDescent="0.2">
      <c r="B118" s="331" t="s">
        <v>419</v>
      </c>
      <c r="C118" s="505" t="s">
        <v>3826</v>
      </c>
      <c r="D118" s="332" t="s">
        <v>3824</v>
      </c>
      <c r="E118" s="333">
        <v>44426</v>
      </c>
      <c r="F118" s="334">
        <f t="shared" si="6"/>
        <v>44606</v>
      </c>
      <c r="G118" s="335">
        <v>6</v>
      </c>
      <c r="H118" s="335">
        <v>30</v>
      </c>
      <c r="I118" s="537">
        <f t="shared" si="7"/>
        <v>3116.03</v>
      </c>
      <c r="J118" s="537">
        <v>18696.18</v>
      </c>
      <c r="K118" s="643" t="s">
        <v>3827</v>
      </c>
      <c r="L118" s="431" t="s">
        <v>3828</v>
      </c>
      <c r="M118" s="331" t="s">
        <v>3198</v>
      </c>
      <c r="N118" s="331"/>
      <c r="O118" s="338" t="s">
        <v>3258</v>
      </c>
      <c r="P118" s="339"/>
    </row>
    <row r="119" spans="2:16" ht="15" customHeight="1" x14ac:dyDescent="0.2">
      <c r="B119" s="331" t="s">
        <v>3803</v>
      </c>
      <c r="C119" s="505" t="s">
        <v>3829</v>
      </c>
      <c r="D119" s="332" t="s">
        <v>3830</v>
      </c>
      <c r="E119" s="333">
        <v>44428</v>
      </c>
      <c r="F119" s="334">
        <f t="shared" si="6"/>
        <v>44458</v>
      </c>
      <c r="G119" s="335">
        <v>1</v>
      </c>
      <c r="H119" s="335">
        <v>30</v>
      </c>
      <c r="I119" s="537">
        <f t="shared" si="7"/>
        <v>0</v>
      </c>
      <c r="J119" s="537"/>
      <c r="K119" s="643"/>
      <c r="L119" s="431" t="s">
        <v>3365</v>
      </c>
      <c r="M119" s="331"/>
      <c r="N119" s="331"/>
      <c r="O119" s="338" t="s">
        <v>3258</v>
      </c>
      <c r="P119" s="339"/>
    </row>
    <row r="120" spans="2:16" ht="15" customHeight="1" x14ac:dyDescent="0.2">
      <c r="B120" s="331" t="s">
        <v>2241</v>
      </c>
      <c r="C120" s="505" t="s">
        <v>3831</v>
      </c>
      <c r="D120" s="332" t="s">
        <v>3832</v>
      </c>
      <c r="E120" s="333">
        <v>44431</v>
      </c>
      <c r="F120" s="334">
        <f t="shared" si="6"/>
        <v>44611</v>
      </c>
      <c r="G120" s="335">
        <v>6</v>
      </c>
      <c r="H120" s="335">
        <v>30</v>
      </c>
      <c r="I120" s="537">
        <f t="shared" si="7"/>
        <v>1377.08</v>
      </c>
      <c r="J120" s="537">
        <v>8262.48</v>
      </c>
      <c r="K120" s="643"/>
      <c r="L120" s="431" t="s">
        <v>3480</v>
      </c>
      <c r="M120" s="331" t="s">
        <v>3198</v>
      </c>
      <c r="N120" s="331"/>
      <c r="O120" s="338"/>
      <c r="P120" s="339"/>
    </row>
    <row r="121" spans="2:16" ht="15" customHeight="1" x14ac:dyDescent="0.2">
      <c r="B121" s="331" t="s">
        <v>2241</v>
      </c>
      <c r="C121" s="505" t="s">
        <v>3833</v>
      </c>
      <c r="D121" s="332" t="s">
        <v>3834</v>
      </c>
      <c r="E121" s="333">
        <v>44431</v>
      </c>
      <c r="F121" s="334">
        <f t="shared" si="6"/>
        <v>44611</v>
      </c>
      <c r="G121" s="335">
        <v>6</v>
      </c>
      <c r="H121" s="335">
        <v>30</v>
      </c>
      <c r="I121" s="537">
        <f t="shared" si="7"/>
        <v>1377.08</v>
      </c>
      <c r="J121" s="537">
        <v>8262.48</v>
      </c>
      <c r="K121" s="643" t="s">
        <v>3835</v>
      </c>
      <c r="L121" s="431" t="s">
        <v>3836</v>
      </c>
      <c r="M121" s="331" t="s">
        <v>3198</v>
      </c>
      <c r="N121" s="331"/>
      <c r="O121" s="338" t="s">
        <v>3258</v>
      </c>
      <c r="P121" s="339"/>
    </row>
    <row r="122" spans="2:16" ht="15" customHeight="1" x14ac:dyDescent="0.2">
      <c r="B122" s="331" t="s">
        <v>2241</v>
      </c>
      <c r="C122" s="505" t="s">
        <v>3837</v>
      </c>
      <c r="D122" s="332" t="s">
        <v>3838</v>
      </c>
      <c r="E122" s="333">
        <v>44431</v>
      </c>
      <c r="F122" s="334">
        <f t="shared" si="6"/>
        <v>44761</v>
      </c>
      <c r="G122" s="335">
        <v>11</v>
      </c>
      <c r="H122" s="335">
        <v>30</v>
      </c>
      <c r="I122" s="537">
        <f t="shared" si="7"/>
        <v>1377.08</v>
      </c>
      <c r="J122" s="537">
        <v>15147.88</v>
      </c>
      <c r="K122" s="643" t="s">
        <v>3839</v>
      </c>
      <c r="L122" s="431" t="s">
        <v>3840</v>
      </c>
      <c r="M122" s="331" t="s">
        <v>3198</v>
      </c>
      <c r="N122" s="331" t="s">
        <v>3544</v>
      </c>
      <c r="O122" s="338" t="s">
        <v>3258</v>
      </c>
      <c r="P122" s="339"/>
    </row>
    <row r="123" spans="2:16" ht="15" customHeight="1" x14ac:dyDescent="0.2">
      <c r="B123" s="331" t="s">
        <v>2241</v>
      </c>
      <c r="C123" s="505" t="s">
        <v>3841</v>
      </c>
      <c r="D123" s="332" t="s">
        <v>3842</v>
      </c>
      <c r="E123" s="333">
        <v>44431</v>
      </c>
      <c r="F123" s="334">
        <f t="shared" si="6"/>
        <v>44701</v>
      </c>
      <c r="G123" s="335">
        <v>9</v>
      </c>
      <c r="H123" s="335">
        <v>30</v>
      </c>
      <c r="I123" s="537">
        <f t="shared" si="7"/>
        <v>1290</v>
      </c>
      <c r="J123" s="537">
        <v>11610</v>
      </c>
      <c r="K123" s="643"/>
      <c r="L123" s="431" t="s">
        <v>3680</v>
      </c>
      <c r="M123" s="331" t="s">
        <v>3198</v>
      </c>
      <c r="N123" s="331"/>
      <c r="O123" s="338" t="s">
        <v>3258</v>
      </c>
      <c r="P123" s="339"/>
    </row>
    <row r="124" spans="2:16" ht="15" customHeight="1" x14ac:dyDescent="0.2">
      <c r="B124" s="331" t="s">
        <v>918</v>
      </c>
      <c r="C124" s="505" t="s">
        <v>3843</v>
      </c>
      <c r="D124" s="332" t="s">
        <v>3844</v>
      </c>
      <c r="E124" s="333">
        <v>44434</v>
      </c>
      <c r="F124" s="334">
        <f t="shared" si="6"/>
        <v>44704</v>
      </c>
      <c r="G124" s="335">
        <v>9</v>
      </c>
      <c r="H124" s="335">
        <v>30</v>
      </c>
      <c r="I124" s="537">
        <f t="shared" si="7"/>
        <v>889.62666666666667</v>
      </c>
      <c r="J124" s="537">
        <v>8006.64</v>
      </c>
      <c r="K124" s="643" t="s">
        <v>3845</v>
      </c>
      <c r="L124" s="431" t="s">
        <v>3846</v>
      </c>
      <c r="M124" s="331" t="s">
        <v>3198</v>
      </c>
      <c r="N124" s="331"/>
      <c r="O124" s="338" t="s">
        <v>3258</v>
      </c>
      <c r="P124" s="339"/>
    </row>
    <row r="125" spans="2:16" s="315" customFormat="1" ht="15" customHeight="1" x14ac:dyDescent="0.2">
      <c r="B125" s="331" t="s">
        <v>918</v>
      </c>
      <c r="C125" s="505" t="s">
        <v>3847</v>
      </c>
      <c r="D125" s="332" t="s">
        <v>3848</v>
      </c>
      <c r="E125" s="333">
        <v>44438</v>
      </c>
      <c r="F125" s="334">
        <f t="shared" si="6"/>
        <v>44618</v>
      </c>
      <c r="G125" s="335">
        <v>6</v>
      </c>
      <c r="H125" s="335">
        <v>30</v>
      </c>
      <c r="I125" s="537">
        <f t="shared" si="7"/>
        <v>875.35</v>
      </c>
      <c r="J125" s="537">
        <v>5252.1</v>
      </c>
      <c r="K125" s="643"/>
      <c r="L125" s="431" t="s">
        <v>3753</v>
      </c>
      <c r="M125" s="331" t="s">
        <v>3198</v>
      </c>
      <c r="N125" s="331"/>
      <c r="O125" s="338"/>
      <c r="P125" s="339"/>
    </row>
    <row r="126" spans="2:16" ht="15" customHeight="1" x14ac:dyDescent="0.2">
      <c r="B126" s="331" t="s">
        <v>2241</v>
      </c>
      <c r="C126" s="505" t="s">
        <v>3849</v>
      </c>
      <c r="D126" s="332" t="s">
        <v>3850</v>
      </c>
      <c r="E126" s="333">
        <v>44452</v>
      </c>
      <c r="F126" s="334">
        <f t="shared" si="6"/>
        <v>44692</v>
      </c>
      <c r="G126" s="335">
        <v>8</v>
      </c>
      <c r="H126" s="335">
        <v>30</v>
      </c>
      <c r="I126" s="537">
        <f t="shared" si="7"/>
        <v>688.54</v>
      </c>
      <c r="J126" s="537">
        <v>5508.32</v>
      </c>
      <c r="K126" s="643"/>
      <c r="L126" s="431" t="s">
        <v>3365</v>
      </c>
      <c r="M126" s="331" t="s">
        <v>3198</v>
      </c>
      <c r="N126" s="331" t="s">
        <v>3544</v>
      </c>
      <c r="O126" s="338" t="s">
        <v>3258</v>
      </c>
      <c r="P126" s="416" t="s">
        <v>3851</v>
      </c>
    </row>
    <row r="127" spans="2:16" ht="15" customHeight="1" x14ac:dyDescent="0.2">
      <c r="B127" s="331" t="s">
        <v>2241</v>
      </c>
      <c r="C127" s="505" t="s">
        <v>3852</v>
      </c>
      <c r="D127" s="332" t="s">
        <v>3853</v>
      </c>
      <c r="E127" s="333">
        <v>44452</v>
      </c>
      <c r="F127" s="334">
        <f t="shared" si="6"/>
        <v>44572</v>
      </c>
      <c r="G127" s="335">
        <v>4</v>
      </c>
      <c r="H127" s="335">
        <v>30</v>
      </c>
      <c r="I127" s="537">
        <f t="shared" si="7"/>
        <v>1377.08</v>
      </c>
      <c r="J127" s="537">
        <v>5508.32</v>
      </c>
      <c r="K127" s="643"/>
      <c r="L127" s="431" t="s">
        <v>3365</v>
      </c>
      <c r="M127" s="331" t="s">
        <v>3198</v>
      </c>
      <c r="N127" s="331" t="s">
        <v>3544</v>
      </c>
      <c r="O127" s="338"/>
      <c r="P127" s="416" t="s">
        <v>3742</v>
      </c>
    </row>
    <row r="128" spans="2:16" ht="15" customHeight="1" x14ac:dyDescent="0.2">
      <c r="B128" s="331" t="s">
        <v>234</v>
      </c>
      <c r="C128" s="505" t="s">
        <v>3301</v>
      </c>
      <c r="D128" s="332" t="s">
        <v>3854</v>
      </c>
      <c r="E128" s="333">
        <v>44456</v>
      </c>
      <c r="F128" s="334">
        <f t="shared" si="6"/>
        <v>44540</v>
      </c>
      <c r="G128" s="335">
        <v>3</v>
      </c>
      <c r="H128" s="335">
        <v>28</v>
      </c>
      <c r="I128" s="537">
        <f t="shared" si="7"/>
        <v>420.66666666666669</v>
      </c>
      <c r="J128" s="537">
        <v>1262</v>
      </c>
      <c r="K128" s="643"/>
      <c r="L128" s="431" t="s">
        <v>3855</v>
      </c>
      <c r="M128" s="331" t="s">
        <v>3856</v>
      </c>
      <c r="N128" s="331"/>
      <c r="O128" s="338"/>
      <c r="P128" s="339"/>
    </row>
    <row r="129" spans="1:18" ht="15" customHeight="1" x14ac:dyDescent="0.2">
      <c r="B129" s="331" t="s">
        <v>462</v>
      </c>
      <c r="C129" s="505" t="s">
        <v>3857</v>
      </c>
      <c r="D129" s="332" t="s">
        <v>3858</v>
      </c>
      <c r="E129" s="333">
        <v>44459</v>
      </c>
      <c r="F129" s="334">
        <f t="shared" si="6"/>
        <v>44669</v>
      </c>
      <c r="G129" s="335">
        <v>7</v>
      </c>
      <c r="H129" s="335">
        <v>30</v>
      </c>
      <c r="I129" s="537">
        <f t="shared" si="7"/>
        <v>396.50285714285712</v>
      </c>
      <c r="J129" s="537">
        <v>2775.52</v>
      </c>
      <c r="K129" s="643" t="s">
        <v>3859</v>
      </c>
      <c r="L129" s="431" t="s">
        <v>3860</v>
      </c>
      <c r="M129" s="331" t="s">
        <v>3198</v>
      </c>
      <c r="N129" s="331"/>
      <c r="O129" s="338" t="s">
        <v>3258</v>
      </c>
      <c r="P129" s="339"/>
    </row>
    <row r="130" spans="1:18" ht="15" customHeight="1" x14ac:dyDescent="0.2">
      <c r="B130" s="331" t="s">
        <v>1266</v>
      </c>
      <c r="C130" s="505"/>
      <c r="D130" s="332" t="s">
        <v>3861</v>
      </c>
      <c r="E130" s="333">
        <v>44488</v>
      </c>
      <c r="F130" s="334">
        <f t="shared" si="6"/>
        <v>44518</v>
      </c>
      <c r="G130" s="335">
        <v>1</v>
      </c>
      <c r="H130" s="335">
        <v>30</v>
      </c>
      <c r="I130" s="537">
        <f t="shared" si="7"/>
        <v>310.08</v>
      </c>
      <c r="J130" s="537">
        <v>310.08</v>
      </c>
      <c r="K130" s="643"/>
      <c r="L130" s="431" t="s">
        <v>3862</v>
      </c>
      <c r="M130" s="331"/>
      <c r="N130" s="331"/>
      <c r="O130" s="338"/>
      <c r="P130" s="339"/>
    </row>
    <row r="131" spans="1:18" ht="15" customHeight="1" x14ac:dyDescent="0.2">
      <c r="B131" s="383" t="s">
        <v>2468</v>
      </c>
      <c r="C131" s="506" t="s">
        <v>3863</v>
      </c>
      <c r="D131" s="384" t="s">
        <v>3864</v>
      </c>
      <c r="E131" s="385">
        <v>44466</v>
      </c>
      <c r="F131" s="386">
        <f t="shared" ref="F131:F162" si="8">IF(E131&lt;&gt;"",E131+(G131*H131),"")</f>
        <v>44736</v>
      </c>
      <c r="G131" s="387">
        <v>9</v>
      </c>
      <c r="H131" s="387">
        <v>30</v>
      </c>
      <c r="I131" s="537">
        <f t="shared" ref="I131:I162" si="9">IF(G131&lt;&gt;"",(J131/G131),"")</f>
        <v>333.33333333333331</v>
      </c>
      <c r="J131" s="537">
        <v>3000</v>
      </c>
      <c r="K131" s="643" t="s">
        <v>3865</v>
      </c>
      <c r="L131" s="460" t="s">
        <v>3866</v>
      </c>
      <c r="M131" s="383" t="s">
        <v>3198</v>
      </c>
      <c r="N131" s="383" t="s">
        <v>3544</v>
      </c>
      <c r="O131" s="382" t="s">
        <v>3258</v>
      </c>
      <c r="P131" s="390"/>
    </row>
    <row r="132" spans="1:18" ht="15" customHeight="1" x14ac:dyDescent="0.2">
      <c r="B132" s="383" t="s">
        <v>3867</v>
      </c>
      <c r="C132" s="506" t="s">
        <v>3868</v>
      </c>
      <c r="D132" s="384" t="s">
        <v>3869</v>
      </c>
      <c r="E132" s="385">
        <v>44407</v>
      </c>
      <c r="F132" s="386">
        <f t="shared" si="8"/>
        <v>44771</v>
      </c>
      <c r="G132" s="387">
        <v>13</v>
      </c>
      <c r="H132" s="387">
        <v>28</v>
      </c>
      <c r="I132" s="537">
        <f t="shared" si="9"/>
        <v>3951</v>
      </c>
      <c r="J132" s="537">
        <v>51363</v>
      </c>
      <c r="K132" s="643"/>
      <c r="L132" s="460" t="s">
        <v>3870</v>
      </c>
      <c r="M132" s="331" t="s">
        <v>3871</v>
      </c>
      <c r="N132" s="383" t="s">
        <v>3544</v>
      </c>
      <c r="O132" s="382"/>
      <c r="P132" s="390"/>
    </row>
    <row r="133" spans="1:18" ht="15" customHeight="1" x14ac:dyDescent="0.2">
      <c r="B133" s="383" t="s">
        <v>3872</v>
      </c>
      <c r="C133" s="506" t="s">
        <v>3873</v>
      </c>
      <c r="D133" s="384" t="s">
        <v>3874</v>
      </c>
      <c r="E133" s="385">
        <v>44489</v>
      </c>
      <c r="F133" s="386">
        <f t="shared" si="8"/>
        <v>44609</v>
      </c>
      <c r="G133" s="387">
        <v>4</v>
      </c>
      <c r="H133" s="387">
        <v>30</v>
      </c>
      <c r="I133" s="537">
        <f t="shared" si="9"/>
        <v>2168.09</v>
      </c>
      <c r="J133" s="626">
        <v>8672.36</v>
      </c>
      <c r="K133" s="643" t="s">
        <v>3875</v>
      </c>
      <c r="L133" s="383" t="s">
        <v>3876</v>
      </c>
      <c r="M133" s="331" t="s">
        <v>3198</v>
      </c>
      <c r="N133" s="383"/>
      <c r="O133" s="382" t="s">
        <v>3258</v>
      </c>
      <c r="P133" s="667"/>
    </row>
    <row r="134" spans="1:18" ht="15" customHeight="1" x14ac:dyDescent="0.2">
      <c r="B134" s="331" t="s">
        <v>3877</v>
      </c>
      <c r="C134" s="635" t="s">
        <v>3878</v>
      </c>
      <c r="D134" s="332" t="s">
        <v>3879</v>
      </c>
      <c r="E134" s="333">
        <v>44490</v>
      </c>
      <c r="F134" s="334">
        <f t="shared" si="8"/>
        <v>44700</v>
      </c>
      <c r="G134" s="335">
        <v>7</v>
      </c>
      <c r="H134" s="335">
        <v>30</v>
      </c>
      <c r="I134" s="537">
        <f t="shared" si="9"/>
        <v>628.76</v>
      </c>
      <c r="J134" s="537">
        <v>4401.32</v>
      </c>
      <c r="K134" s="643" t="s">
        <v>3880</v>
      </c>
      <c r="L134" s="431" t="s">
        <v>3881</v>
      </c>
      <c r="M134" s="331" t="s">
        <v>3198</v>
      </c>
      <c r="N134" s="331"/>
      <c r="O134" s="338" t="s">
        <v>3258</v>
      </c>
      <c r="P134" s="339"/>
      <c r="R134" s="50" t="s">
        <v>3882</v>
      </c>
    </row>
    <row r="135" spans="1:18" ht="15" customHeight="1" x14ac:dyDescent="0.2">
      <c r="A135" s="163"/>
      <c r="B135" s="331" t="s">
        <v>1422</v>
      </c>
      <c r="C135" s="505" t="s">
        <v>3883</v>
      </c>
      <c r="D135" s="332" t="s">
        <v>3884</v>
      </c>
      <c r="E135" s="333">
        <v>44498</v>
      </c>
      <c r="F135" s="334">
        <f t="shared" si="8"/>
        <v>44738</v>
      </c>
      <c r="G135" s="335">
        <v>8</v>
      </c>
      <c r="H135" s="335">
        <v>30</v>
      </c>
      <c r="I135" s="537">
        <f t="shared" si="9"/>
        <v>1370.71875</v>
      </c>
      <c r="J135" s="537">
        <v>10965.75</v>
      </c>
      <c r="K135" s="643"/>
      <c r="L135" s="431" t="s">
        <v>3885</v>
      </c>
      <c r="M135" s="331" t="s">
        <v>3198</v>
      </c>
      <c r="N135" s="331" t="s">
        <v>3544</v>
      </c>
      <c r="O135" s="338"/>
      <c r="P135" s="339"/>
    </row>
    <row r="136" spans="1:18" ht="15" customHeight="1" x14ac:dyDescent="0.2">
      <c r="B136" s="383" t="s">
        <v>3886</v>
      </c>
      <c r="C136" s="506" t="s">
        <v>3887</v>
      </c>
      <c r="D136" s="384" t="s">
        <v>3888</v>
      </c>
      <c r="E136" s="385">
        <v>44498</v>
      </c>
      <c r="F136" s="386">
        <f t="shared" si="8"/>
        <v>44678</v>
      </c>
      <c r="G136" s="387">
        <v>6</v>
      </c>
      <c r="H136" s="387">
        <v>30</v>
      </c>
      <c r="I136" s="537">
        <f t="shared" si="9"/>
        <v>589</v>
      </c>
      <c r="J136" s="537">
        <v>3534</v>
      </c>
      <c r="K136" s="643" t="s">
        <v>3889</v>
      </c>
      <c r="L136" s="460" t="s">
        <v>3890</v>
      </c>
      <c r="M136" s="383" t="s">
        <v>3198</v>
      </c>
      <c r="N136" s="383"/>
      <c r="O136" s="382" t="s">
        <v>3258</v>
      </c>
      <c r="P136" s="390"/>
    </row>
    <row r="137" spans="1:18" ht="15" customHeight="1" x14ac:dyDescent="0.2">
      <c r="B137" s="383" t="s">
        <v>1435</v>
      </c>
      <c r="C137" s="506" t="s">
        <v>3891</v>
      </c>
      <c r="D137" s="384" t="s">
        <v>3892</v>
      </c>
      <c r="E137" s="385">
        <v>44504</v>
      </c>
      <c r="F137" s="386">
        <f t="shared" si="8"/>
        <v>44834</v>
      </c>
      <c r="G137" s="387">
        <v>11</v>
      </c>
      <c r="H137" s="387">
        <v>30</v>
      </c>
      <c r="I137" s="537">
        <f t="shared" si="9"/>
        <v>1348.9363636363635</v>
      </c>
      <c r="J137" s="537">
        <v>14838.3</v>
      </c>
      <c r="K137" s="643" t="s">
        <v>3893</v>
      </c>
      <c r="L137" s="664" t="s">
        <v>3894</v>
      </c>
      <c r="M137" s="383" t="s">
        <v>3198</v>
      </c>
      <c r="N137" s="383" t="s">
        <v>3544</v>
      </c>
      <c r="O137" s="382"/>
      <c r="P137" s="390"/>
    </row>
    <row r="138" spans="1:18" ht="15" customHeight="1" x14ac:dyDescent="0.2">
      <c r="B138" s="383" t="s">
        <v>1435</v>
      </c>
      <c r="C138" s="506" t="s">
        <v>3895</v>
      </c>
      <c r="D138" s="384" t="s">
        <v>3896</v>
      </c>
      <c r="E138" s="385">
        <v>44504</v>
      </c>
      <c r="F138" s="386">
        <f t="shared" si="8"/>
        <v>44684</v>
      </c>
      <c r="G138" s="387">
        <v>6</v>
      </c>
      <c r="H138" s="387">
        <v>30</v>
      </c>
      <c r="I138" s="537">
        <f t="shared" si="9"/>
        <v>1290</v>
      </c>
      <c r="J138" s="537">
        <v>7740</v>
      </c>
      <c r="K138" s="643" t="s">
        <v>3897</v>
      </c>
      <c r="L138" s="431" t="s">
        <v>3898</v>
      </c>
      <c r="M138" s="383" t="s">
        <v>3198</v>
      </c>
      <c r="N138" s="383"/>
      <c r="O138" s="382" t="s">
        <v>3258</v>
      </c>
      <c r="P138" s="390"/>
    </row>
    <row r="139" spans="1:18" ht="15" customHeight="1" x14ac:dyDescent="0.2">
      <c r="B139" s="331" t="s">
        <v>3899</v>
      </c>
      <c r="C139" s="505" t="s">
        <v>3900</v>
      </c>
      <c r="D139" s="332" t="s">
        <v>3901</v>
      </c>
      <c r="E139" s="333">
        <v>44509</v>
      </c>
      <c r="F139" s="334">
        <f t="shared" si="8"/>
        <v>44621</v>
      </c>
      <c r="G139" s="335">
        <v>4</v>
      </c>
      <c r="H139" s="335">
        <v>28</v>
      </c>
      <c r="I139" s="537">
        <f t="shared" si="9"/>
        <v>2740</v>
      </c>
      <c r="J139" s="537">
        <v>10960</v>
      </c>
      <c r="K139" s="643"/>
      <c r="L139" s="431" t="s">
        <v>3811</v>
      </c>
      <c r="M139" s="331" t="s">
        <v>3215</v>
      </c>
      <c r="N139" s="331"/>
      <c r="O139" s="338"/>
      <c r="P139" s="346"/>
    </row>
    <row r="140" spans="1:18" ht="15" customHeight="1" x14ac:dyDescent="0.2">
      <c r="B140" s="383" t="s">
        <v>1435</v>
      </c>
      <c r="C140" s="506" t="s">
        <v>3902</v>
      </c>
      <c r="D140" s="384" t="s">
        <v>3903</v>
      </c>
      <c r="E140" s="385">
        <v>44511</v>
      </c>
      <c r="F140" s="386">
        <f t="shared" si="8"/>
        <v>44691</v>
      </c>
      <c r="G140" s="387">
        <v>6</v>
      </c>
      <c r="H140" s="387">
        <v>30</v>
      </c>
      <c r="I140" s="537">
        <f t="shared" si="9"/>
        <v>1310.0616666666667</v>
      </c>
      <c r="J140" s="537">
        <v>7860.37</v>
      </c>
      <c r="K140" s="643" t="s">
        <v>3904</v>
      </c>
      <c r="L140" s="431" t="s">
        <v>3905</v>
      </c>
      <c r="M140" s="383" t="s">
        <v>3198</v>
      </c>
      <c r="N140" s="383"/>
      <c r="O140" s="382" t="s">
        <v>3258</v>
      </c>
      <c r="P140" s="446"/>
    </row>
    <row r="141" spans="1:18" ht="15" customHeight="1" x14ac:dyDescent="0.2">
      <c r="B141" s="383" t="s">
        <v>1435</v>
      </c>
      <c r="C141" s="506" t="s">
        <v>3906</v>
      </c>
      <c r="D141" s="384" t="s">
        <v>3907</v>
      </c>
      <c r="E141" s="385">
        <v>44511</v>
      </c>
      <c r="F141" s="386">
        <f t="shared" si="8"/>
        <v>44571</v>
      </c>
      <c r="G141" s="387">
        <v>2</v>
      </c>
      <c r="H141" s="387">
        <v>30</v>
      </c>
      <c r="I141" s="537">
        <f t="shared" si="9"/>
        <v>1377.08</v>
      </c>
      <c r="J141" s="626">
        <v>2754.16</v>
      </c>
      <c r="K141" s="643"/>
      <c r="L141" s="460" t="s">
        <v>3365</v>
      </c>
      <c r="M141" s="383" t="s">
        <v>3198</v>
      </c>
      <c r="N141" s="383"/>
      <c r="O141" s="382"/>
      <c r="P141" s="446"/>
    </row>
    <row r="142" spans="1:18" ht="15" customHeight="1" x14ac:dyDescent="0.2">
      <c r="B142" s="383" t="s">
        <v>918</v>
      </c>
      <c r="C142" s="506" t="s">
        <v>3908</v>
      </c>
      <c r="D142" s="384" t="s">
        <v>3909</v>
      </c>
      <c r="E142" s="385">
        <v>44516</v>
      </c>
      <c r="F142" s="386">
        <f t="shared" si="8"/>
        <v>44606</v>
      </c>
      <c r="G142" s="387">
        <v>3</v>
      </c>
      <c r="H142" s="387">
        <v>30</v>
      </c>
      <c r="I142" s="537">
        <f t="shared" si="9"/>
        <v>1270.33</v>
      </c>
      <c r="J142" s="626">
        <v>3810.99</v>
      </c>
      <c r="K142" s="643"/>
      <c r="L142" s="460" t="s">
        <v>3365</v>
      </c>
      <c r="M142" s="383" t="s">
        <v>3198</v>
      </c>
      <c r="N142" s="383"/>
      <c r="O142" s="382"/>
      <c r="P142" s="446"/>
    </row>
    <row r="143" spans="1:18" ht="15" customHeight="1" x14ac:dyDescent="0.2">
      <c r="B143" s="331" t="s">
        <v>2241</v>
      </c>
      <c r="C143" s="505" t="s">
        <v>3910</v>
      </c>
      <c r="D143" s="332" t="s">
        <v>3911</v>
      </c>
      <c r="E143" s="333">
        <v>44516</v>
      </c>
      <c r="F143" s="334">
        <f t="shared" si="8"/>
        <v>44756</v>
      </c>
      <c r="G143" s="335">
        <v>8</v>
      </c>
      <c r="H143" s="335">
        <v>30</v>
      </c>
      <c r="I143" s="537">
        <f t="shared" si="9"/>
        <v>1514.2550000000001</v>
      </c>
      <c r="J143" s="537">
        <v>12114.04</v>
      </c>
      <c r="K143" s="643">
        <v>37437338</v>
      </c>
      <c r="L143" s="431" t="s">
        <v>3912</v>
      </c>
      <c r="M143" s="383" t="s">
        <v>3198</v>
      </c>
      <c r="N143" s="331" t="s">
        <v>3544</v>
      </c>
      <c r="O143" s="338"/>
      <c r="P143" s="346"/>
    </row>
    <row r="144" spans="1:18" ht="15" customHeight="1" x14ac:dyDescent="0.2">
      <c r="B144" s="358" t="s">
        <v>3913</v>
      </c>
      <c r="C144" s="500" t="s">
        <v>3301</v>
      </c>
      <c r="D144" s="359" t="s">
        <v>3914</v>
      </c>
      <c r="E144" s="360">
        <v>44519</v>
      </c>
      <c r="F144" s="361">
        <f t="shared" si="8"/>
        <v>44789</v>
      </c>
      <c r="G144" s="362">
        <v>9</v>
      </c>
      <c r="H144" s="362">
        <v>30</v>
      </c>
      <c r="I144" s="672">
        <f t="shared" si="9"/>
        <v>3595.11</v>
      </c>
      <c r="J144" s="672">
        <v>32355.99</v>
      </c>
      <c r="K144" s="673"/>
      <c r="L144" s="432" t="s">
        <v>3915</v>
      </c>
      <c r="M144" s="417" t="s">
        <v>3214</v>
      </c>
      <c r="N144" s="358" t="s">
        <v>3408</v>
      </c>
      <c r="O144" s="365"/>
      <c r="P144" s="453"/>
    </row>
    <row r="145" spans="2:33" ht="15" customHeight="1" x14ac:dyDescent="0.2">
      <c r="B145" s="331" t="s">
        <v>918</v>
      </c>
      <c r="C145" s="505" t="s">
        <v>3916</v>
      </c>
      <c r="D145" s="332" t="s">
        <v>3917</v>
      </c>
      <c r="E145" s="333">
        <v>44530</v>
      </c>
      <c r="F145" s="334">
        <f t="shared" si="8"/>
        <v>44710</v>
      </c>
      <c r="G145" s="335">
        <v>6</v>
      </c>
      <c r="H145" s="335">
        <v>30</v>
      </c>
      <c r="I145" s="537">
        <f t="shared" si="9"/>
        <v>1270.33</v>
      </c>
      <c r="J145" s="626">
        <v>7621.98</v>
      </c>
      <c r="K145" s="643"/>
      <c r="L145" s="431" t="s">
        <v>3918</v>
      </c>
      <c r="M145" s="383" t="s">
        <v>641</v>
      </c>
      <c r="N145" s="331" t="s">
        <v>3819</v>
      </c>
      <c r="O145" s="338"/>
      <c r="P145" s="416" t="s">
        <v>3919</v>
      </c>
    </row>
    <row r="146" spans="2:33" ht="15" customHeight="1" x14ac:dyDescent="0.2">
      <c r="B146" s="331" t="s">
        <v>3920</v>
      </c>
      <c r="C146" s="505" t="s">
        <v>3921</v>
      </c>
      <c r="D146" s="332" t="s">
        <v>3922</v>
      </c>
      <c r="E146" s="333">
        <v>44511</v>
      </c>
      <c r="F146" s="334">
        <f t="shared" si="8"/>
        <v>44595</v>
      </c>
      <c r="G146" s="335">
        <v>3</v>
      </c>
      <c r="H146" s="335">
        <v>28</v>
      </c>
      <c r="I146" s="537">
        <f t="shared" si="9"/>
        <v>1423.3400000000001</v>
      </c>
      <c r="J146" s="626">
        <v>4270.0200000000004</v>
      </c>
      <c r="K146" s="643"/>
      <c r="L146" s="431" t="s">
        <v>3365</v>
      </c>
      <c r="M146" s="383" t="s">
        <v>641</v>
      </c>
      <c r="N146" s="331" t="s">
        <v>3819</v>
      </c>
      <c r="O146" s="338" t="s">
        <v>3258</v>
      </c>
      <c r="P146" s="416" t="s">
        <v>3919</v>
      </c>
    </row>
    <row r="147" spans="2:33" ht="15" customHeight="1" x14ac:dyDescent="0.2">
      <c r="B147" s="331" t="s">
        <v>3816</v>
      </c>
      <c r="C147" s="505" t="s">
        <v>3923</v>
      </c>
      <c r="D147" s="332" t="s">
        <v>3924</v>
      </c>
      <c r="E147" s="333">
        <v>44511</v>
      </c>
      <c r="F147" s="334">
        <f t="shared" si="8"/>
        <v>44847</v>
      </c>
      <c r="G147" s="335">
        <v>12</v>
      </c>
      <c r="H147" s="335">
        <v>28</v>
      </c>
      <c r="I147" s="537">
        <f t="shared" si="9"/>
        <v>462.58666666666664</v>
      </c>
      <c r="J147" s="537">
        <v>5551.04</v>
      </c>
      <c r="K147" s="643"/>
      <c r="L147" s="431" t="s">
        <v>3365</v>
      </c>
      <c r="M147" s="331" t="s">
        <v>641</v>
      </c>
      <c r="N147" s="331" t="s">
        <v>3819</v>
      </c>
      <c r="O147" s="338" t="s">
        <v>3258</v>
      </c>
      <c r="P147" s="509" t="s">
        <v>3919</v>
      </c>
      <c r="AG147" s="602"/>
    </row>
    <row r="148" spans="2:33" ht="15" customHeight="1" x14ac:dyDescent="0.2">
      <c r="B148" s="331" t="s">
        <v>2241</v>
      </c>
      <c r="C148" s="505" t="s">
        <v>3925</v>
      </c>
      <c r="D148" s="332" t="s">
        <v>3926</v>
      </c>
      <c r="E148" s="333">
        <v>44628</v>
      </c>
      <c r="F148" s="334">
        <f t="shared" si="8"/>
        <v>44740</v>
      </c>
      <c r="G148" s="335">
        <v>4</v>
      </c>
      <c r="H148" s="335">
        <v>28</v>
      </c>
      <c r="I148" s="537">
        <f t="shared" si="9"/>
        <v>1850.7825</v>
      </c>
      <c r="J148" s="537">
        <v>7403.13</v>
      </c>
      <c r="K148" s="643"/>
      <c r="L148" s="431" t="s">
        <v>3365</v>
      </c>
      <c r="M148" s="331" t="s">
        <v>641</v>
      </c>
      <c r="N148" s="331" t="s">
        <v>3819</v>
      </c>
      <c r="O148" s="338"/>
      <c r="P148" s="509" t="s">
        <v>3919</v>
      </c>
      <c r="AG148" s="602"/>
    </row>
    <row r="149" spans="2:33" ht="15" customHeight="1" x14ac:dyDescent="0.2">
      <c r="B149" s="331" t="s">
        <v>2241</v>
      </c>
      <c r="C149" s="505" t="s">
        <v>3927</v>
      </c>
      <c r="D149" s="332" t="s">
        <v>3928</v>
      </c>
      <c r="E149" s="333">
        <v>44628</v>
      </c>
      <c r="F149" s="334">
        <f t="shared" si="8"/>
        <v>44712</v>
      </c>
      <c r="G149" s="335">
        <v>3</v>
      </c>
      <c r="H149" s="335">
        <v>28</v>
      </c>
      <c r="I149" s="537">
        <f t="shared" si="9"/>
        <v>1678.33</v>
      </c>
      <c r="J149" s="537">
        <v>5034.99</v>
      </c>
      <c r="K149" s="643"/>
      <c r="L149" s="431" t="s">
        <v>3365</v>
      </c>
      <c r="M149" s="331" t="s">
        <v>641</v>
      </c>
      <c r="N149" s="331" t="s">
        <v>3819</v>
      </c>
      <c r="O149" s="338"/>
      <c r="P149" s="509" t="s">
        <v>3919</v>
      </c>
      <c r="AG149" s="602"/>
    </row>
    <row r="150" spans="2:33" ht="15" customHeight="1" x14ac:dyDescent="0.2">
      <c r="B150" s="383" t="s">
        <v>510</v>
      </c>
      <c r="C150" s="506" t="s">
        <v>3929</v>
      </c>
      <c r="D150" s="384" t="s">
        <v>3930</v>
      </c>
      <c r="E150" s="385">
        <v>44628</v>
      </c>
      <c r="F150" s="334">
        <f t="shared" si="8"/>
        <v>44712</v>
      </c>
      <c r="G150" s="335">
        <v>3</v>
      </c>
      <c r="H150" s="335">
        <v>28</v>
      </c>
      <c r="I150" s="537">
        <f t="shared" si="9"/>
        <v>1361.6633333333332</v>
      </c>
      <c r="J150" s="537">
        <v>4084.99</v>
      </c>
      <c r="K150" s="643"/>
      <c r="L150" s="431" t="s">
        <v>3365</v>
      </c>
      <c r="M150" s="331" t="s">
        <v>641</v>
      </c>
      <c r="N150" s="331" t="s">
        <v>3819</v>
      </c>
      <c r="O150" s="338"/>
      <c r="P150" s="509" t="s">
        <v>3919</v>
      </c>
    </row>
    <row r="151" spans="2:33" ht="15" customHeight="1" x14ac:dyDescent="0.2">
      <c r="B151" s="331" t="s">
        <v>234</v>
      </c>
      <c r="C151" s="505"/>
      <c r="D151" s="332" t="s">
        <v>3931</v>
      </c>
      <c r="E151" s="333">
        <v>44637</v>
      </c>
      <c r="F151" s="334">
        <f t="shared" si="8"/>
        <v>44665</v>
      </c>
      <c r="G151" s="335">
        <v>1</v>
      </c>
      <c r="H151" s="335">
        <v>28</v>
      </c>
      <c r="I151" s="537">
        <f t="shared" si="9"/>
        <v>7365</v>
      </c>
      <c r="J151" s="537">
        <v>7365</v>
      </c>
      <c r="K151" s="643"/>
      <c r="L151" s="413" t="s">
        <v>3480</v>
      </c>
      <c r="M151" s="331" t="s">
        <v>3932</v>
      </c>
      <c r="N151" s="331"/>
      <c r="O151" s="338"/>
      <c r="P151" s="346"/>
    </row>
    <row r="152" spans="2:33" ht="15" customHeight="1" x14ac:dyDescent="0.2">
      <c r="B152" s="331" t="s">
        <v>479</v>
      </c>
      <c r="C152" s="505" t="s">
        <v>3933</v>
      </c>
      <c r="D152" s="332" t="s">
        <v>3934</v>
      </c>
      <c r="E152" s="333">
        <v>44637</v>
      </c>
      <c r="F152" s="334">
        <f t="shared" si="8"/>
        <v>44693</v>
      </c>
      <c r="G152" s="335">
        <v>2</v>
      </c>
      <c r="H152" s="335">
        <v>28</v>
      </c>
      <c r="I152" s="537">
        <f t="shared" si="9"/>
        <v>1795.84</v>
      </c>
      <c r="J152" s="537">
        <v>3591.68</v>
      </c>
      <c r="K152" s="643"/>
      <c r="L152" s="431" t="s">
        <v>3935</v>
      </c>
      <c r="M152" s="331" t="s">
        <v>641</v>
      </c>
      <c r="N152" s="331" t="s">
        <v>3819</v>
      </c>
      <c r="O152" s="338"/>
      <c r="P152" s="509" t="s">
        <v>3919</v>
      </c>
    </row>
    <row r="153" spans="2:33" ht="15" customHeight="1" x14ac:dyDescent="0.2">
      <c r="B153" s="331" t="s">
        <v>479</v>
      </c>
      <c r="C153" s="505" t="s">
        <v>3936</v>
      </c>
      <c r="D153" s="332" t="s">
        <v>3937</v>
      </c>
      <c r="E153" s="333">
        <v>44637</v>
      </c>
      <c r="F153" s="334">
        <f t="shared" si="8"/>
        <v>44693</v>
      </c>
      <c r="G153" s="335">
        <v>2</v>
      </c>
      <c r="H153" s="335">
        <v>28</v>
      </c>
      <c r="I153" s="537">
        <f t="shared" si="9"/>
        <v>1817.4949999999999</v>
      </c>
      <c r="J153" s="537">
        <v>3634.99</v>
      </c>
      <c r="K153" s="643"/>
      <c r="L153" s="431" t="s">
        <v>3935</v>
      </c>
      <c r="M153" s="331" t="s">
        <v>641</v>
      </c>
      <c r="N153" s="331" t="s">
        <v>3819</v>
      </c>
      <c r="O153" s="338"/>
      <c r="P153" s="509" t="s">
        <v>3919</v>
      </c>
    </row>
    <row r="154" spans="2:33" ht="15" customHeight="1" x14ac:dyDescent="0.2">
      <c r="B154" s="331" t="s">
        <v>2241</v>
      </c>
      <c r="C154" s="505" t="s">
        <v>3938</v>
      </c>
      <c r="D154" s="332" t="s">
        <v>3939</v>
      </c>
      <c r="E154" s="333">
        <v>44651</v>
      </c>
      <c r="F154" s="334">
        <f t="shared" si="8"/>
        <v>44679</v>
      </c>
      <c r="G154" s="335">
        <v>1</v>
      </c>
      <c r="H154" s="335">
        <v>28</v>
      </c>
      <c r="I154" s="537">
        <f t="shared" si="9"/>
        <v>1290</v>
      </c>
      <c r="J154" s="537">
        <v>1290</v>
      </c>
      <c r="K154" s="643" t="s">
        <v>3940</v>
      </c>
      <c r="L154" s="431" t="s">
        <v>3941</v>
      </c>
      <c r="M154" s="331" t="s">
        <v>3198</v>
      </c>
      <c r="N154" s="331"/>
      <c r="O154" s="338"/>
      <c r="P154" s="346"/>
    </row>
    <row r="155" spans="2:33" ht="15" customHeight="1" x14ac:dyDescent="0.2">
      <c r="B155" s="331" t="s">
        <v>2241</v>
      </c>
      <c r="C155" s="505" t="s">
        <v>3942</v>
      </c>
      <c r="D155" s="332" t="s">
        <v>3943</v>
      </c>
      <c r="E155" s="333">
        <v>44656</v>
      </c>
      <c r="F155" s="334">
        <f t="shared" si="8"/>
        <v>44684</v>
      </c>
      <c r="G155" s="335">
        <v>1</v>
      </c>
      <c r="H155" s="335">
        <v>28</v>
      </c>
      <c r="I155" s="537">
        <f t="shared" si="9"/>
        <v>1552.37</v>
      </c>
      <c r="J155" s="537">
        <v>1552.37</v>
      </c>
      <c r="K155" s="643" t="s">
        <v>3944</v>
      </c>
      <c r="L155" s="431" t="s">
        <v>3945</v>
      </c>
      <c r="M155" s="331" t="s">
        <v>43</v>
      </c>
      <c r="N155" s="331" t="s">
        <v>3544</v>
      </c>
      <c r="O155" s="338"/>
      <c r="P155" s="509" t="s">
        <v>3851</v>
      </c>
    </row>
    <row r="156" spans="2:33" ht="15" customHeight="1" x14ac:dyDescent="0.2">
      <c r="B156" s="331" t="s">
        <v>2241</v>
      </c>
      <c r="C156" s="505" t="s">
        <v>3946</v>
      </c>
      <c r="D156" s="332" t="s">
        <v>3947</v>
      </c>
      <c r="E156" s="333">
        <v>44656</v>
      </c>
      <c r="F156" s="334">
        <f t="shared" si="8"/>
        <v>44684</v>
      </c>
      <c r="G156" s="335">
        <v>1</v>
      </c>
      <c r="H156" s="335">
        <v>28</v>
      </c>
      <c r="I156" s="537">
        <f t="shared" si="9"/>
        <v>1552.37</v>
      </c>
      <c r="J156" s="537">
        <v>1552.37</v>
      </c>
      <c r="K156" s="643" t="s">
        <v>3948</v>
      </c>
      <c r="L156" s="431" t="s">
        <v>3949</v>
      </c>
      <c r="M156" s="331" t="s">
        <v>43</v>
      </c>
      <c r="N156" s="331" t="s">
        <v>3544</v>
      </c>
      <c r="O156" s="338"/>
      <c r="P156" s="509" t="s">
        <v>3851</v>
      </c>
    </row>
    <row r="157" spans="2:33" ht="15" customHeight="1" x14ac:dyDescent="0.2">
      <c r="B157" s="331" t="s">
        <v>510</v>
      </c>
      <c r="C157" s="505" t="s">
        <v>3929</v>
      </c>
      <c r="D157" s="332" t="s">
        <v>3950</v>
      </c>
      <c r="E157" s="333">
        <v>44628</v>
      </c>
      <c r="F157" s="334">
        <f t="shared" si="8"/>
        <v>44712</v>
      </c>
      <c r="G157" s="335">
        <v>3</v>
      </c>
      <c r="H157" s="335">
        <v>28</v>
      </c>
      <c r="I157" s="537">
        <f t="shared" si="9"/>
        <v>1333.3333333333333</v>
      </c>
      <c r="J157" s="537">
        <v>4000</v>
      </c>
      <c r="K157" s="643"/>
      <c r="L157" s="431" t="s">
        <v>3935</v>
      </c>
      <c r="M157" s="331" t="s">
        <v>641</v>
      </c>
      <c r="N157" s="331" t="s">
        <v>3951</v>
      </c>
      <c r="O157" s="338"/>
      <c r="P157" s="509" t="s">
        <v>3952</v>
      </c>
    </row>
    <row r="158" spans="2:33" ht="15" customHeight="1" x14ac:dyDescent="0.2">
      <c r="B158" s="331" t="s">
        <v>2241</v>
      </c>
      <c r="C158" s="505" t="s">
        <v>3927</v>
      </c>
      <c r="D158" s="332" t="s">
        <v>3953</v>
      </c>
      <c r="E158" s="333">
        <v>44628</v>
      </c>
      <c r="F158" s="334">
        <f t="shared" si="8"/>
        <v>44838</v>
      </c>
      <c r="G158" s="335">
        <v>7</v>
      </c>
      <c r="H158" s="335">
        <v>30</v>
      </c>
      <c r="I158" s="537">
        <f t="shared" si="9"/>
        <v>1414.2857142857142</v>
      </c>
      <c r="J158" s="537">
        <v>9900</v>
      </c>
      <c r="K158" s="643"/>
      <c r="L158" s="431" t="s">
        <v>3480</v>
      </c>
      <c r="M158" s="331" t="s">
        <v>641</v>
      </c>
      <c r="N158" s="331" t="s">
        <v>3951</v>
      </c>
      <c r="O158" s="338"/>
      <c r="P158" s="509" t="s">
        <v>3952</v>
      </c>
    </row>
    <row r="159" spans="2:33" ht="15" customHeight="1" x14ac:dyDescent="0.25">
      <c r="B159" s="331" t="s">
        <v>3954</v>
      </c>
      <c r="C159" s="505" t="s">
        <v>3955</v>
      </c>
      <c r="D159" s="671" t="s">
        <v>3956</v>
      </c>
      <c r="E159" s="333">
        <v>44704</v>
      </c>
      <c r="F159" s="334">
        <f t="shared" si="8"/>
        <v>44732</v>
      </c>
      <c r="G159" s="335">
        <v>1</v>
      </c>
      <c r="H159" s="335">
        <v>28</v>
      </c>
      <c r="I159" s="537">
        <f t="shared" si="9"/>
        <v>519.48</v>
      </c>
      <c r="J159" s="626">
        <v>519.48</v>
      </c>
      <c r="K159" s="643" t="s">
        <v>3957</v>
      </c>
      <c r="L159" s="431" t="s">
        <v>3958</v>
      </c>
      <c r="M159" s="331" t="s">
        <v>43</v>
      </c>
      <c r="N159" s="331" t="s">
        <v>3544</v>
      </c>
      <c r="O159" s="338"/>
      <c r="P159" s="509" t="s">
        <v>3851</v>
      </c>
    </row>
    <row r="160" spans="2:33" ht="15" customHeight="1" x14ac:dyDescent="0.2">
      <c r="B160" s="331" t="s">
        <v>3959</v>
      </c>
      <c r="C160" s="505" t="s">
        <v>3960</v>
      </c>
      <c r="D160" s="332" t="s">
        <v>3961</v>
      </c>
      <c r="E160" s="333">
        <v>44749</v>
      </c>
      <c r="F160" s="334">
        <f t="shared" si="8"/>
        <v>44750</v>
      </c>
      <c r="G160" s="335">
        <v>1</v>
      </c>
      <c r="H160" s="335">
        <v>1</v>
      </c>
      <c r="I160" s="589">
        <f t="shared" si="9"/>
        <v>1400</v>
      </c>
      <c r="J160" s="626">
        <v>1400</v>
      </c>
      <c r="K160" s="643" t="s">
        <v>3962</v>
      </c>
      <c r="L160" s="431" t="s">
        <v>3963</v>
      </c>
      <c r="M160" s="331" t="s">
        <v>3198</v>
      </c>
      <c r="N160" s="331" t="s">
        <v>3544</v>
      </c>
      <c r="O160" s="338"/>
      <c r="P160" s="346"/>
    </row>
    <row r="161" spans="2:16" ht="15" customHeight="1" x14ac:dyDescent="0.2">
      <c r="B161" s="331" t="s">
        <v>3964</v>
      </c>
      <c r="C161" s="505" t="s">
        <v>3965</v>
      </c>
      <c r="D161" s="332" t="s">
        <v>3966</v>
      </c>
      <c r="E161" s="333">
        <v>44242</v>
      </c>
      <c r="F161" s="334">
        <f t="shared" si="8"/>
        <v>44272</v>
      </c>
      <c r="G161" s="335">
        <v>1</v>
      </c>
      <c r="H161" s="335">
        <v>30</v>
      </c>
      <c r="I161" s="589">
        <f t="shared" si="9"/>
        <v>1370.67</v>
      </c>
      <c r="J161" s="626">
        <v>1370.67</v>
      </c>
      <c r="K161" s="643" t="s">
        <v>3967</v>
      </c>
      <c r="L161" s="431" t="s">
        <v>3968</v>
      </c>
      <c r="M161" s="331" t="s">
        <v>3198</v>
      </c>
      <c r="N161" s="331" t="s">
        <v>3544</v>
      </c>
      <c r="O161" s="338"/>
      <c r="P161" s="509" t="s">
        <v>3851</v>
      </c>
    </row>
    <row r="162" spans="2:16" s="65" customFormat="1" ht="15" customHeight="1" x14ac:dyDescent="0.2">
      <c r="B162" s="563" t="s">
        <v>3969</v>
      </c>
      <c r="C162" s="504" t="s">
        <v>3301</v>
      </c>
      <c r="D162" s="289" t="s">
        <v>3970</v>
      </c>
      <c r="E162" s="290">
        <v>43999</v>
      </c>
      <c r="F162" s="44">
        <f t="shared" si="8"/>
        <v>44839</v>
      </c>
      <c r="G162" s="45">
        <v>30</v>
      </c>
      <c r="H162" s="45">
        <v>28</v>
      </c>
      <c r="I162" s="589">
        <f t="shared" si="9"/>
        <v>766.75</v>
      </c>
      <c r="J162" s="537">
        <v>23002.5</v>
      </c>
      <c r="K162" s="643"/>
      <c r="L162" s="413"/>
      <c r="M162" s="41" t="s">
        <v>3971</v>
      </c>
      <c r="N162" s="41"/>
      <c r="O162" s="48"/>
      <c r="P162" s="49"/>
    </row>
    <row r="163" spans="2:16" ht="15" customHeight="1" x14ac:dyDescent="0.2">
      <c r="B163" s="531" t="s">
        <v>3477</v>
      </c>
      <c r="C163" s="574" t="s">
        <v>3972</v>
      </c>
      <c r="D163" s="565" t="s">
        <v>3973</v>
      </c>
      <c r="E163" s="566">
        <v>44082</v>
      </c>
      <c r="F163" s="567">
        <f t="shared" ref="F163:F194" si="10">IF(E163&lt;&gt;"",E163+(G163*H163),"")</f>
        <v>44922</v>
      </c>
      <c r="G163" s="568">
        <v>28</v>
      </c>
      <c r="H163" s="568">
        <v>30</v>
      </c>
      <c r="I163" s="676">
        <f t="shared" ref="I163:I194" si="11">IF(G163&lt;&gt;"",(J163/G163),"")</f>
        <v>2481.94</v>
      </c>
      <c r="J163" s="569">
        <v>69494.320000000007</v>
      </c>
      <c r="K163" s="643" t="s">
        <v>3974</v>
      </c>
      <c r="L163" s="571" t="s">
        <v>3975</v>
      </c>
      <c r="M163" s="531" t="s">
        <v>3198</v>
      </c>
      <c r="N163" s="531" t="s">
        <v>3544</v>
      </c>
      <c r="O163" s="572"/>
      <c r="P163" s="573"/>
    </row>
    <row r="164" spans="2:16" ht="15" customHeight="1" x14ac:dyDescent="0.2">
      <c r="B164" s="41" t="s">
        <v>328</v>
      </c>
      <c r="C164" s="327" t="s">
        <v>3976</v>
      </c>
      <c r="D164" s="42" t="s">
        <v>3977</v>
      </c>
      <c r="E164" s="43">
        <v>44159</v>
      </c>
      <c r="F164" s="44">
        <f t="shared" si="10"/>
        <v>44831</v>
      </c>
      <c r="G164" s="45">
        <v>24</v>
      </c>
      <c r="H164" s="45">
        <v>28</v>
      </c>
      <c r="I164" s="589">
        <f t="shared" si="11"/>
        <v>184.49249999999998</v>
      </c>
      <c r="J164" s="537">
        <v>4427.82</v>
      </c>
      <c r="K164" s="643"/>
      <c r="L164" s="413"/>
      <c r="M164" s="41" t="s">
        <v>3208</v>
      </c>
      <c r="N164" s="41" t="s">
        <v>3568</v>
      </c>
      <c r="O164" s="48"/>
      <c r="P164" s="49"/>
    </row>
    <row r="165" spans="2:16" ht="15" customHeight="1" x14ac:dyDescent="0.2">
      <c r="B165" s="331" t="s">
        <v>479</v>
      </c>
      <c r="C165" s="505" t="s">
        <v>3978</v>
      </c>
      <c r="D165" s="332" t="s">
        <v>3979</v>
      </c>
      <c r="E165" s="333">
        <v>44637</v>
      </c>
      <c r="F165" s="334">
        <f t="shared" si="10"/>
        <v>44805</v>
      </c>
      <c r="G165" s="335">
        <v>6</v>
      </c>
      <c r="H165" s="335">
        <v>28</v>
      </c>
      <c r="I165" s="589">
        <f t="shared" si="11"/>
        <v>1656.9466666666667</v>
      </c>
      <c r="J165" s="561">
        <v>9941.68</v>
      </c>
      <c r="K165" s="643"/>
      <c r="L165" s="431"/>
      <c r="M165" s="331" t="s">
        <v>641</v>
      </c>
      <c r="N165" s="331" t="s">
        <v>3819</v>
      </c>
      <c r="O165" s="338"/>
      <c r="P165" s="509" t="s">
        <v>3919</v>
      </c>
    </row>
    <row r="166" spans="2:16" ht="15" customHeight="1" x14ac:dyDescent="0.2">
      <c r="B166" s="331" t="s">
        <v>2241</v>
      </c>
      <c r="C166" s="505" t="s">
        <v>3980</v>
      </c>
      <c r="D166" s="392" t="s">
        <v>3981</v>
      </c>
      <c r="E166" s="333">
        <v>44656</v>
      </c>
      <c r="F166" s="334">
        <f t="shared" si="10"/>
        <v>44908</v>
      </c>
      <c r="G166" s="335">
        <v>9</v>
      </c>
      <c r="H166" s="335">
        <v>28</v>
      </c>
      <c r="I166" s="537">
        <f t="shared" si="11"/>
        <v>1371.43</v>
      </c>
      <c r="J166" s="561">
        <v>12342.87</v>
      </c>
      <c r="K166" s="643" t="s">
        <v>3982</v>
      </c>
      <c r="L166" s="431" t="s">
        <v>3975</v>
      </c>
      <c r="M166" s="331" t="s">
        <v>43</v>
      </c>
      <c r="N166" s="331" t="s">
        <v>3544</v>
      </c>
      <c r="O166" s="338"/>
      <c r="P166" s="509" t="s">
        <v>3851</v>
      </c>
    </row>
    <row r="167" spans="2:16" ht="15" customHeight="1" x14ac:dyDescent="0.2">
      <c r="B167" s="331" t="s">
        <v>2241</v>
      </c>
      <c r="C167" s="505" t="s">
        <v>3925</v>
      </c>
      <c r="D167" s="332" t="s">
        <v>3983</v>
      </c>
      <c r="E167" s="333">
        <v>44628</v>
      </c>
      <c r="F167" s="334">
        <f t="shared" si="10"/>
        <v>44778</v>
      </c>
      <c r="G167" s="335">
        <v>5</v>
      </c>
      <c r="H167" s="335">
        <v>30</v>
      </c>
      <c r="I167" s="537">
        <f t="shared" si="11"/>
        <v>1650</v>
      </c>
      <c r="J167" s="561">
        <v>8250</v>
      </c>
      <c r="K167" s="643"/>
      <c r="L167" s="431"/>
      <c r="M167" s="331" t="s">
        <v>641</v>
      </c>
      <c r="N167" s="331" t="s">
        <v>3951</v>
      </c>
      <c r="O167" s="338"/>
      <c r="P167" s="509" t="s">
        <v>3952</v>
      </c>
    </row>
    <row r="168" spans="2:16" ht="15" customHeight="1" x14ac:dyDescent="0.2">
      <c r="B168" s="331"/>
      <c r="C168" s="505"/>
      <c r="D168" s="332"/>
      <c r="E168" s="333"/>
      <c r="F168" s="334" t="str">
        <f t="shared" si="10"/>
        <v/>
      </c>
      <c r="G168" s="335"/>
      <c r="H168" s="335"/>
      <c r="I168" s="636" t="str">
        <f t="shared" si="11"/>
        <v/>
      </c>
      <c r="J168" s="507"/>
      <c r="K168" s="644"/>
      <c r="L168" s="431"/>
      <c r="M168" s="331"/>
      <c r="N168" s="331"/>
      <c r="O168" s="338"/>
      <c r="P168" s="346"/>
    </row>
    <row r="169" spans="2:16" ht="15" customHeight="1" x14ac:dyDescent="0.2">
      <c r="B169" s="331"/>
      <c r="C169" s="505"/>
      <c r="D169" s="332"/>
      <c r="E169" s="333"/>
      <c r="F169" s="334" t="str">
        <f t="shared" si="10"/>
        <v/>
      </c>
      <c r="G169" s="335"/>
      <c r="H169" s="335"/>
      <c r="I169" s="636" t="str">
        <f t="shared" si="11"/>
        <v/>
      </c>
      <c r="J169" s="507"/>
      <c r="K169" s="644"/>
      <c r="L169" s="431"/>
      <c r="M169" s="331"/>
      <c r="N169" s="331"/>
      <c r="O169" s="338"/>
      <c r="P169" s="346"/>
    </row>
    <row r="170" spans="2:16" ht="15" customHeight="1" x14ac:dyDescent="0.2">
      <c r="B170" s="331"/>
      <c r="C170" s="505"/>
      <c r="D170" s="332"/>
      <c r="E170" s="333"/>
      <c r="F170" s="334" t="str">
        <f t="shared" si="10"/>
        <v/>
      </c>
      <c r="G170" s="335"/>
      <c r="H170" s="335"/>
      <c r="I170" s="636" t="str">
        <f t="shared" si="11"/>
        <v/>
      </c>
      <c r="J170" s="507"/>
      <c r="K170" s="644"/>
      <c r="L170" s="431"/>
      <c r="M170" s="331"/>
      <c r="N170" s="331"/>
      <c r="O170" s="338"/>
      <c r="P170" s="346"/>
    </row>
    <row r="171" spans="2:16" ht="15" customHeight="1" x14ac:dyDescent="0.2">
      <c r="B171" s="331"/>
      <c r="C171" s="505"/>
      <c r="D171" s="332"/>
      <c r="E171" s="333"/>
      <c r="F171" s="334" t="str">
        <f t="shared" si="10"/>
        <v/>
      </c>
      <c r="G171" s="335"/>
      <c r="H171" s="335"/>
      <c r="I171" s="537" t="str">
        <f t="shared" si="11"/>
        <v/>
      </c>
      <c r="J171" s="507"/>
      <c r="K171" s="644"/>
      <c r="L171" s="431"/>
      <c r="M171" s="331"/>
      <c r="N171" s="331"/>
      <c r="O171" s="338"/>
      <c r="P171" s="346"/>
    </row>
    <row r="172" spans="2:16" ht="15" customHeight="1" x14ac:dyDescent="0.2">
      <c r="B172" s="331"/>
      <c r="C172" s="505"/>
      <c r="D172" s="332"/>
      <c r="E172" s="333"/>
      <c r="F172" s="334" t="str">
        <f t="shared" si="10"/>
        <v/>
      </c>
      <c r="G172" s="335"/>
      <c r="H172" s="335"/>
      <c r="I172" s="537" t="str">
        <f t="shared" si="11"/>
        <v/>
      </c>
      <c r="J172" s="507"/>
      <c r="K172" s="644"/>
      <c r="L172" s="431"/>
      <c r="M172" s="331"/>
      <c r="N172" s="331"/>
      <c r="O172" s="338"/>
      <c r="P172" s="346"/>
    </row>
    <row r="173" spans="2:16" x14ac:dyDescent="0.2">
      <c r="B173" s="383"/>
      <c r="C173" s="506"/>
      <c r="D173" s="384"/>
      <c r="E173" s="385"/>
      <c r="F173" s="334" t="str">
        <f t="shared" si="10"/>
        <v/>
      </c>
      <c r="G173" s="387"/>
      <c r="H173" s="387"/>
      <c r="I173" s="537" t="str">
        <f t="shared" si="11"/>
        <v/>
      </c>
      <c r="J173" s="520"/>
      <c r="K173" s="644"/>
      <c r="L173" s="460"/>
      <c r="M173" s="383"/>
      <c r="N173" s="383"/>
      <c r="O173" s="382"/>
      <c r="P173" s="390"/>
    </row>
    <row r="174" spans="2:16" x14ac:dyDescent="0.2">
      <c r="I174" s="628" t="s">
        <v>8</v>
      </c>
      <c r="J174" s="56">
        <f>SUM(J3:J89)</f>
        <v>1101346.4100000004</v>
      </c>
      <c r="K174" s="645"/>
    </row>
    <row r="176" spans="2:16" x14ac:dyDescent="0.2">
      <c r="E176" s="421" t="s">
        <v>3139</v>
      </c>
      <c r="F176" s="422"/>
    </row>
    <row r="177" spans="3:6" x14ac:dyDescent="0.2">
      <c r="C177" s="631"/>
      <c r="E177" s="421" t="s">
        <v>3141</v>
      </c>
      <c r="F177" s="422"/>
    </row>
    <row r="178" spans="3:6" x14ac:dyDescent="0.2">
      <c r="E178" s="429">
        <f>COUNTBLANK(L3:L173)-COUNTBLANK(B3:B173)</f>
        <v>4</v>
      </c>
      <c r="F178" s="423" t="s">
        <v>3250</v>
      </c>
    </row>
  </sheetData>
  <conditionalFormatting sqref="C1:E1048576 G1:H1048576 M1:N1048576 J1:J1048576">
    <cfRule type="expression" dxfId="1762" priority="2">
      <formula>AND($B1&lt;&gt;"",C1="")</formula>
    </cfRule>
  </conditionalFormatting>
  <conditionalFormatting sqref="B3:P173">
    <cfRule type="expression" dxfId="1761" priority="1" stopIfTrue="1">
      <formula>$L3&lt;&gt;""</formula>
    </cfRule>
    <cfRule type="expression" dxfId="1760" priority="3" stopIfTrue="1">
      <formula>AND($B3&lt;&gt;"",$L3="",$F3&lt;TODAY())</formula>
    </cfRule>
    <cfRule type="expression" dxfId="1759" priority="4">
      <formula>AND($B3&lt;&gt;"",$L3="",$F3&lt;(TODAY()+30))</formula>
    </cfRule>
  </conditionalFormatting>
  <dataValidations count="1">
    <dataValidation type="list" allowBlank="1" showInputMessage="1" showErrorMessage="1" sqref="H3:H173" xr:uid="{CCF2E0CF-638F-4D59-BEDE-C30E76B41BC5}">
      <formula1>"1, 7, 28, 30"</formula1>
    </dataValidation>
  </dataValidations>
  <hyperlinks>
    <hyperlink ref="P85" r:id="rId1" xr:uid="{CEF83D17-6FAB-45FA-BA0D-392452204F4E}"/>
    <hyperlink ref="P86" r:id="rId2" xr:uid="{E1648EC8-1276-4A3F-8C3C-6A7EC5DDCEA5}"/>
    <hyperlink ref="P87" r:id="rId3" xr:uid="{4EF702A5-B85D-44D6-8B01-8486E2A01F04}"/>
    <hyperlink ref="P96" r:id="rId4" xr:uid="{6B9DC078-4642-4D93-98E2-3929FA3B47B2}"/>
    <hyperlink ref="P126" r:id="rId5" xr:uid="{28E97CC0-A4AC-40DC-9040-DA899D290B57}"/>
    <hyperlink ref="P127" r:id="rId6" xr:uid="{7ED0F057-62AC-4151-8B7C-C84104A5FCC2}"/>
    <hyperlink ref="P146" r:id="rId7" xr:uid="{D1804AF6-111F-4444-BEBE-190DA2CECAAD}"/>
    <hyperlink ref="P145" r:id="rId8" xr:uid="{90465D95-F06B-487D-9378-A785B5CDA06E}"/>
    <hyperlink ref="P147" r:id="rId9" xr:uid="{65530F30-AE9C-4448-A7CC-86117C61B985}"/>
    <hyperlink ref="P161" r:id="rId10" xr:uid="{B506F776-CDF3-4ADE-9927-7BE2D57F8CBF}"/>
    <hyperlink ref="P148" r:id="rId11" xr:uid="{D6C470EC-B4FF-411A-AAF0-0B4F37908115}"/>
    <hyperlink ref="P149" r:id="rId12" xr:uid="{7DEE9C64-DBC8-4E4F-8C19-BE788C68B027}"/>
    <hyperlink ref="P150" r:id="rId13" xr:uid="{5081A337-CDEA-43F7-AF62-3529BED8E462}"/>
    <hyperlink ref="P165" r:id="rId14" xr:uid="{D680FCB7-BE54-4733-B568-48172DCD5E26}"/>
    <hyperlink ref="P157:P158" r:id="rId15" display="Chelsea.Sellers@ahern.com" xr:uid="{A98612BB-FFD6-4D8A-91E3-86F18AF169E2}"/>
    <hyperlink ref="P160:P162" r:id="rId16" display="PHunter1@ur.com" xr:uid="{6EE7E49C-9206-4323-8029-3C06C84E29E0}"/>
    <hyperlink ref="P157" r:id="rId17" xr:uid="{2E721221-1181-4EC2-A613-0C42E1673F46}"/>
    <hyperlink ref="P164:P165" r:id="rId18" display="frank.perez@ahern.com" xr:uid="{A7D826CA-1243-4DAE-A554-91233F178230}"/>
    <hyperlink ref="P159" r:id="rId19" xr:uid="{7F007B42-9454-4038-B1CB-A1E0502C5D93}"/>
  </hyperlinks>
  <printOptions horizontalCentered="1"/>
  <pageMargins left="0.5" right="0.5" top="0.75" bottom="0.75" header="0.5" footer="0.5"/>
  <pageSetup scale="47" fitToHeight="0" orientation="landscape" horizontalDpi="1200" verticalDpi="1200" r:id="rId20"/>
  <headerFooter alignWithMargins="0"/>
  <legacyDrawing r:id="rId21"/>
  <tableParts count="1">
    <tablePart r:id="rId22"/>
  </tableParts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31BC-253E-4C80-B20B-A08919B77A23}">
  <sheetPr>
    <tabColor rgb="FF70AD47"/>
    <pageSetUpPr fitToPage="1"/>
  </sheetPr>
  <dimension ref="B2:Q35"/>
  <sheetViews>
    <sheetView workbookViewId="0">
      <selection activeCell="C16" sqref="C1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7.42578125" style="57" customWidth="1"/>
    <col min="12" max="12" width="6.85546875" style="33" customWidth="1"/>
    <col min="13" max="13" width="15.7109375" style="33" customWidth="1"/>
    <col min="14" max="15" width="15.7109375" style="38" hidden="1" customWidth="1"/>
    <col min="16" max="16" width="5.4257812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58" t="s">
        <v>3369</v>
      </c>
      <c r="C3" s="59" t="s">
        <v>3389</v>
      </c>
      <c r="D3" s="60" t="s">
        <v>3390</v>
      </c>
      <c r="E3" s="13">
        <v>44368</v>
      </c>
      <c r="F3" s="14">
        <f t="shared" ref="F3:F30" si="0">IF(E3&lt;&gt;"",E3+(G3*H3),"")</f>
        <v>44536</v>
      </c>
      <c r="G3" s="12">
        <v>6</v>
      </c>
      <c r="H3" s="12">
        <v>28</v>
      </c>
      <c r="I3" s="61">
        <f t="shared" ref="I3:I30" si="1">IF(G3&lt;&gt;"",(J3/G3),"")</f>
        <v>92.75</v>
      </c>
      <c r="J3" s="61">
        <v>556.5</v>
      </c>
      <c r="K3" s="62"/>
      <c r="L3" s="59" t="s">
        <v>3372</v>
      </c>
      <c r="M3" s="59"/>
      <c r="N3" s="63"/>
      <c r="O3" s="63"/>
      <c r="P3" s="63"/>
      <c r="Q3" s="64"/>
    </row>
    <row r="4" spans="2:17" ht="15" customHeight="1" x14ac:dyDescent="0.2">
      <c r="B4" s="58" t="s">
        <v>3369</v>
      </c>
      <c r="C4" s="59" t="s">
        <v>3394</v>
      </c>
      <c r="D4" s="60" t="s">
        <v>3395</v>
      </c>
      <c r="E4" s="13">
        <v>44368</v>
      </c>
      <c r="F4" s="14">
        <f t="shared" si="0"/>
        <v>44536</v>
      </c>
      <c r="G4" s="12">
        <v>6</v>
      </c>
      <c r="H4" s="12">
        <v>28</v>
      </c>
      <c r="I4" s="61">
        <f t="shared" si="1"/>
        <v>216.41666666666666</v>
      </c>
      <c r="J4" s="61">
        <v>1298.5</v>
      </c>
      <c r="K4" s="62"/>
      <c r="L4" s="59" t="s">
        <v>3372</v>
      </c>
      <c r="M4" s="59"/>
      <c r="N4" s="63"/>
      <c r="O4" s="63"/>
      <c r="P4" s="63"/>
      <c r="Q4" s="64"/>
    </row>
    <row r="5" spans="2:17" ht="15" customHeight="1" x14ac:dyDescent="0.2">
      <c r="B5" s="40" t="s">
        <v>3369</v>
      </c>
      <c r="C5" s="41" t="s">
        <v>3370</v>
      </c>
      <c r="D5" s="42" t="s">
        <v>3371</v>
      </c>
      <c r="E5" s="43">
        <v>44388</v>
      </c>
      <c r="F5" s="44">
        <f t="shared" si="0"/>
        <v>44584</v>
      </c>
      <c r="G5" s="45">
        <v>7</v>
      </c>
      <c r="H5" s="45">
        <v>28</v>
      </c>
      <c r="I5" s="46">
        <f t="shared" si="1"/>
        <v>69.657142857142858</v>
      </c>
      <c r="J5" s="46">
        <v>487.6</v>
      </c>
      <c r="K5" s="47"/>
      <c r="L5" s="41" t="s">
        <v>3372</v>
      </c>
      <c r="M5" s="41"/>
      <c r="N5" s="48"/>
      <c r="O5" s="48"/>
      <c r="P5" s="48"/>
      <c r="Q5" s="49"/>
    </row>
    <row r="6" spans="2:17" ht="15" customHeight="1" x14ac:dyDescent="0.2">
      <c r="B6" s="40" t="s">
        <v>3369</v>
      </c>
      <c r="C6" s="41" t="s">
        <v>3373</v>
      </c>
      <c r="D6" s="42" t="s">
        <v>3374</v>
      </c>
      <c r="E6" s="43">
        <v>44388</v>
      </c>
      <c r="F6" s="44">
        <f t="shared" si="0"/>
        <v>44584</v>
      </c>
      <c r="G6" s="45">
        <v>7</v>
      </c>
      <c r="H6" s="45">
        <v>28</v>
      </c>
      <c r="I6" s="46">
        <f t="shared" si="1"/>
        <v>69.657142857142858</v>
      </c>
      <c r="J6" s="46">
        <v>487.6</v>
      </c>
      <c r="K6" s="47"/>
      <c r="L6" s="41" t="s">
        <v>3372</v>
      </c>
      <c r="M6" s="41"/>
      <c r="N6" s="48"/>
      <c r="O6" s="48"/>
      <c r="P6" s="48"/>
      <c r="Q6" s="49"/>
    </row>
    <row r="7" spans="2:17" ht="15" customHeight="1" x14ac:dyDescent="0.2">
      <c r="B7" s="58" t="s">
        <v>3397</v>
      </c>
      <c r="C7" s="59" t="s">
        <v>3398</v>
      </c>
      <c r="D7" s="60" t="s">
        <v>3399</v>
      </c>
      <c r="E7" s="13">
        <v>44459</v>
      </c>
      <c r="F7" s="14">
        <f t="shared" si="0"/>
        <v>44519</v>
      </c>
      <c r="G7" s="12">
        <v>2</v>
      </c>
      <c r="H7" s="12">
        <v>30</v>
      </c>
      <c r="I7" s="61">
        <f t="shared" si="1"/>
        <v>1908</v>
      </c>
      <c r="J7" s="61">
        <v>3816</v>
      </c>
      <c r="K7" s="340" t="s">
        <v>3984</v>
      </c>
      <c r="L7" s="59" t="s">
        <v>3198</v>
      </c>
      <c r="M7" s="59"/>
      <c r="N7" s="63"/>
      <c r="O7" s="63"/>
      <c r="P7" s="305"/>
      <c r="Q7" s="64"/>
    </row>
    <row r="8" spans="2:17" ht="15" customHeight="1" x14ac:dyDescent="0.2">
      <c r="B8" s="58" t="s">
        <v>3375</v>
      </c>
      <c r="C8" s="59" t="s">
        <v>3402</v>
      </c>
      <c r="D8" s="60" t="s">
        <v>3403</v>
      </c>
      <c r="E8" s="13">
        <v>44488</v>
      </c>
      <c r="F8" s="14">
        <f t="shared" si="0"/>
        <v>44548</v>
      </c>
      <c r="G8" s="12">
        <v>2</v>
      </c>
      <c r="H8" s="12">
        <v>30</v>
      </c>
      <c r="I8" s="61">
        <f t="shared" si="1"/>
        <v>7364.35</v>
      </c>
      <c r="J8" s="61">
        <v>14728.7</v>
      </c>
      <c r="K8" s="62" t="s">
        <v>3365</v>
      </c>
      <c r="L8" s="59" t="s">
        <v>3198</v>
      </c>
      <c r="M8" s="59" t="s">
        <v>3377</v>
      </c>
      <c r="N8" s="63"/>
      <c r="O8" s="63"/>
      <c r="P8" s="305"/>
      <c r="Q8" s="64"/>
    </row>
    <row r="9" spans="2:17" ht="15" customHeight="1" x14ac:dyDescent="0.2">
      <c r="B9" s="58" t="s">
        <v>3375</v>
      </c>
      <c r="C9" s="59">
        <v>10985828</v>
      </c>
      <c r="D9" s="60" t="s">
        <v>3376</v>
      </c>
      <c r="E9" s="13">
        <v>44505</v>
      </c>
      <c r="F9" s="14">
        <f t="shared" si="0"/>
        <v>44565</v>
      </c>
      <c r="G9" s="12">
        <v>2</v>
      </c>
      <c r="H9" s="12">
        <v>30</v>
      </c>
      <c r="I9" s="61">
        <f t="shared" si="1"/>
        <v>2641.27</v>
      </c>
      <c r="J9" s="61">
        <v>5282.54</v>
      </c>
      <c r="K9" s="62" t="s">
        <v>3985</v>
      </c>
      <c r="L9" s="59" t="s">
        <v>3198</v>
      </c>
      <c r="M9" s="59" t="s">
        <v>3377</v>
      </c>
      <c r="N9" s="63"/>
      <c r="O9" s="63"/>
      <c r="P9" s="305"/>
      <c r="Q9" s="64"/>
    </row>
    <row r="10" spans="2:17" ht="15" customHeight="1" x14ac:dyDescent="0.2">
      <c r="B10" s="40" t="s">
        <v>3378</v>
      </c>
      <c r="C10" s="41">
        <v>10800961</v>
      </c>
      <c r="D10" s="42" t="s">
        <v>3379</v>
      </c>
      <c r="E10" s="43">
        <v>44529</v>
      </c>
      <c r="F10" s="44">
        <f t="shared" si="0"/>
        <v>44589</v>
      </c>
      <c r="G10" s="45">
        <v>2</v>
      </c>
      <c r="H10" s="45">
        <v>30</v>
      </c>
      <c r="I10" s="46">
        <f t="shared" si="1"/>
        <v>0</v>
      </c>
      <c r="J10" s="46"/>
      <c r="K10" s="47"/>
      <c r="L10" s="41" t="s">
        <v>3198</v>
      </c>
      <c r="M10" s="41" t="s">
        <v>3377</v>
      </c>
      <c r="N10" s="48"/>
      <c r="O10" s="48"/>
      <c r="P10" s="48"/>
      <c r="Q10" s="49"/>
    </row>
    <row r="11" spans="2:17" ht="15" customHeight="1" x14ac:dyDescent="0.2">
      <c r="B11" s="40" t="s">
        <v>434</v>
      </c>
      <c r="C11" s="41" t="s">
        <v>2706</v>
      </c>
      <c r="D11" s="42" t="s">
        <v>3385</v>
      </c>
      <c r="E11" s="43">
        <v>44450</v>
      </c>
      <c r="F11" s="44">
        <f t="shared" si="0"/>
        <v>44600</v>
      </c>
      <c r="G11" s="45">
        <v>5</v>
      </c>
      <c r="H11" s="45">
        <v>30</v>
      </c>
      <c r="I11" s="46">
        <f>IF(G11&lt;&gt;"",(J11/G11),"")</f>
        <v>379.69200000000001</v>
      </c>
      <c r="J11" s="46">
        <v>1898.46</v>
      </c>
      <c r="K11" s="434"/>
      <c r="L11" s="41" t="s">
        <v>3214</v>
      </c>
      <c r="M11" s="41" t="s">
        <v>3259</v>
      </c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28555.9</v>
      </c>
    </row>
    <row r="33" spans="5:6" x14ac:dyDescent="0.2">
      <c r="E33" s="421" t="s">
        <v>3139</v>
      </c>
      <c r="F33" s="422" t="s">
        <v>3986</v>
      </c>
    </row>
    <row r="34" spans="5:6" x14ac:dyDescent="0.2">
      <c r="E34" s="421" t="s">
        <v>3141</v>
      </c>
      <c r="F34" s="422" t="s">
        <v>3987</v>
      </c>
    </row>
    <row r="35" spans="5:6" x14ac:dyDescent="0.2">
      <c r="E35" s="424">
        <f>COUNTBLANK(K3:K30)-COUNTBLANK(B3:B30)</f>
        <v>6</v>
      </c>
      <c r="F35" s="423" t="s">
        <v>3250</v>
      </c>
    </row>
  </sheetData>
  <phoneticPr fontId="0" type="noConversion"/>
  <conditionalFormatting sqref="F3:F10 F12:F30">
    <cfRule type="expression" dxfId="1737" priority="3" stopIfTrue="1">
      <formula>AND(B3&lt;&gt;"",K3="",F3&lt;TODAY())</formula>
    </cfRule>
    <cfRule type="expression" dxfId="1736" priority="4">
      <formula>AND(B3&lt;&gt;"",K3="",F3&lt;(TODAY()+30))</formula>
    </cfRule>
  </conditionalFormatting>
  <conditionalFormatting sqref="F11">
    <cfRule type="expression" dxfId="1735" priority="1" stopIfTrue="1">
      <formula>AND($B11&lt;&gt;"",$K11="",$F11&lt;TODAY())</formula>
    </cfRule>
    <cfRule type="expression" dxfId="1734" priority="2">
      <formula>AND($B11&lt;&gt;"",$K11="",$F11&lt;(TODAY()+30))</formula>
    </cfRule>
  </conditionalFormatting>
  <dataValidations count="1">
    <dataValidation type="list" allowBlank="1" showInputMessage="1" showErrorMessage="1" sqref="H3:H30" xr:uid="{0032792D-3DE1-428D-BA21-F575E4066F9F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04287-C961-44C0-B7C5-AF7DD93C1153}">
  <sheetPr>
    <tabColor rgb="FF70AD47"/>
    <pageSetUpPr fitToPage="1"/>
  </sheetPr>
  <dimension ref="B2:Q35"/>
  <sheetViews>
    <sheetView workbookViewId="0">
      <selection activeCell="B3" sqref="B3:Q4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6" style="33" customWidth="1"/>
    <col min="13" max="13" width="11.140625" style="33" customWidth="1"/>
    <col min="14" max="14" width="10.42578125" style="38" hidden="1" customWidth="1"/>
    <col min="15" max="15" width="15.7109375" style="38" hidden="1" customWidth="1"/>
    <col min="16" max="16" width="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40" t="s">
        <v>736</v>
      </c>
      <c r="C3" s="41" t="s">
        <v>3380</v>
      </c>
      <c r="D3" s="42" t="s">
        <v>3381</v>
      </c>
      <c r="E3" s="43">
        <v>44529</v>
      </c>
      <c r="F3" s="44">
        <f t="shared" ref="F3:F30" si="0">IF(E3&lt;&gt;"",E3+(G3*H3),"")</f>
        <v>44613</v>
      </c>
      <c r="G3" s="45">
        <v>3</v>
      </c>
      <c r="H3" s="45">
        <v>28</v>
      </c>
      <c r="I3" s="46">
        <f>IF(G3&lt;&gt;"",(J3/G3),"")</f>
        <v>0</v>
      </c>
      <c r="J3" s="46"/>
      <c r="K3" s="434"/>
      <c r="L3" s="41" t="s">
        <v>3372</v>
      </c>
      <c r="M3" s="41"/>
      <c r="N3" s="48"/>
      <c r="O3" s="48"/>
      <c r="P3" s="48"/>
      <c r="Q3" s="49"/>
    </row>
    <row r="4" spans="2:17" ht="15" customHeight="1" x14ac:dyDescent="0.2">
      <c r="B4" s="40" t="s">
        <v>3382</v>
      </c>
      <c r="C4" s="41" t="s">
        <v>3383</v>
      </c>
      <c r="D4" s="42" t="s">
        <v>3384</v>
      </c>
      <c r="E4" s="43">
        <v>44529</v>
      </c>
      <c r="F4" s="44">
        <f t="shared" si="0"/>
        <v>44613</v>
      </c>
      <c r="G4" s="45">
        <v>3</v>
      </c>
      <c r="H4" s="45">
        <v>28</v>
      </c>
      <c r="I4" s="46">
        <f t="shared" ref="I4:I30" si="1">IF(G4&lt;&gt;"",(J4/G4),"")</f>
        <v>0</v>
      </c>
      <c r="J4" s="46"/>
      <c r="K4" s="435"/>
      <c r="L4" s="41" t="s">
        <v>3372</v>
      </c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0</v>
      </c>
    </row>
    <row r="33" spans="5:6" x14ac:dyDescent="0.2">
      <c r="E33" s="421" t="s">
        <v>3139</v>
      </c>
      <c r="F33" s="422" t="s">
        <v>3986</v>
      </c>
    </row>
    <row r="34" spans="5:6" x14ac:dyDescent="0.2">
      <c r="E34" s="421" t="s">
        <v>3141</v>
      </c>
      <c r="F34" s="422"/>
    </row>
    <row r="35" spans="5:6" x14ac:dyDescent="0.2">
      <c r="E35" s="424">
        <f>COUNTBLANK(K3:K30)-COUNTBLANK(B3:B30)</f>
        <v>2</v>
      </c>
      <c r="F35" s="423" t="s">
        <v>3250</v>
      </c>
    </row>
  </sheetData>
  <phoneticPr fontId="0" type="noConversion"/>
  <conditionalFormatting sqref="F3:F30">
    <cfRule type="expression" dxfId="1712" priority="1" stopIfTrue="1">
      <formula>AND($B3&lt;&gt;"",$K3="",$F3&lt;TODAY())</formula>
    </cfRule>
    <cfRule type="expression" dxfId="1711" priority="2">
      <formula>AND($B3&lt;&gt;"",$K3="",$F3&lt;(TODAY()+30))</formula>
    </cfRule>
  </conditionalFormatting>
  <dataValidations count="1">
    <dataValidation type="list" allowBlank="1" showInputMessage="1" showErrorMessage="1" sqref="H3:H30" xr:uid="{F4F2B3BF-B2EF-4225-804C-2F9D3689A7FD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7BD40-E73C-4AB9-8998-2B632F2EF76B}">
  <sheetPr>
    <tabColor rgb="FF70AD47"/>
    <pageSetUpPr fitToPage="1"/>
  </sheetPr>
  <dimension ref="B2:Q35"/>
  <sheetViews>
    <sheetView workbookViewId="0">
      <selection activeCell="B3" sqref="B3:Q3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6" style="33" customWidth="1"/>
    <col min="13" max="13" width="11.140625" style="33" customWidth="1"/>
    <col min="14" max="14" width="10.42578125" style="38" hidden="1" customWidth="1"/>
    <col min="15" max="15" width="15.7109375" style="38" hidden="1" customWidth="1"/>
    <col min="16" max="16" width="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40" t="s">
        <v>434</v>
      </c>
      <c r="C3" s="41" t="s">
        <v>2706</v>
      </c>
      <c r="D3" s="42" t="s">
        <v>3385</v>
      </c>
      <c r="E3" s="43">
        <v>44450</v>
      </c>
      <c r="F3" s="44">
        <f t="shared" ref="F3:F30" si="0">IF(E3&lt;&gt;"",E3+(G3*H3),"")</f>
        <v>44600</v>
      </c>
      <c r="G3" s="45">
        <v>5</v>
      </c>
      <c r="H3" s="45">
        <v>30</v>
      </c>
      <c r="I3" s="46">
        <f>IF(G3&lt;&gt;"",(J3/G3),"")</f>
        <v>379.69200000000001</v>
      </c>
      <c r="J3" s="46">
        <v>1898.46</v>
      </c>
      <c r="K3" s="434"/>
      <c r="L3" s="41" t="s">
        <v>3214</v>
      </c>
      <c r="M3" s="41" t="s">
        <v>3259</v>
      </c>
      <c r="N3" s="48"/>
      <c r="O3" s="48"/>
      <c r="P3" s="48"/>
      <c r="Q3" s="49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ref="I4:I30" si="1">IF(G4&lt;&gt;"",(J4/G4),"")</f>
        <v/>
      </c>
      <c r="J4" s="46"/>
      <c r="K4" s="435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1898.46</v>
      </c>
    </row>
    <row r="33" spans="5:6" x14ac:dyDescent="0.2">
      <c r="E33" s="421" t="s">
        <v>3139</v>
      </c>
      <c r="F33" s="422" t="s">
        <v>3986</v>
      </c>
    </row>
    <row r="34" spans="5:6" x14ac:dyDescent="0.2">
      <c r="E34" s="421" t="s">
        <v>3141</v>
      </c>
      <c r="F34" s="422"/>
    </row>
    <row r="35" spans="5:6" x14ac:dyDescent="0.2">
      <c r="E35" s="424">
        <f>COUNTBLANK(K3:K30)-COUNTBLANK(B3:B30)</f>
        <v>1</v>
      </c>
      <c r="F35" s="423" t="s">
        <v>3250</v>
      </c>
    </row>
  </sheetData>
  <phoneticPr fontId="0" type="noConversion"/>
  <conditionalFormatting sqref="F3:F30">
    <cfRule type="expression" dxfId="1689" priority="1" stopIfTrue="1">
      <formula>AND($B3&lt;&gt;"",$K3="",$F3&lt;TODAY())</formula>
    </cfRule>
    <cfRule type="expression" dxfId="1688" priority="2">
      <formula>AND($B3&lt;&gt;"",$K3="",$F3&lt;(TODAY()+30))</formula>
    </cfRule>
  </conditionalFormatting>
  <dataValidations count="1">
    <dataValidation type="list" allowBlank="1" showInputMessage="1" showErrorMessage="1" sqref="H3:H30" xr:uid="{216FCC86-22A5-4571-B4F9-B9D947EFBE82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4AE5F-1CCF-49D4-B5A8-467F0585D435}">
  <sheetPr>
    <tabColor rgb="FF92D050"/>
    <pageSetUpPr fitToPage="1"/>
  </sheetPr>
  <dimension ref="B2:Q36"/>
  <sheetViews>
    <sheetView workbookViewId="0">
      <selection activeCell="N15" sqref="N15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5.42578125" style="34" bestFit="1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28515625" style="39" bestFit="1" customWidth="1"/>
    <col min="11" max="11" width="49" style="57" customWidth="1"/>
    <col min="12" max="12" width="18" style="33" customWidth="1"/>
    <col min="13" max="13" width="7.85546875" style="33" customWidth="1"/>
    <col min="14" max="14" width="7" style="38" customWidth="1"/>
    <col min="15" max="15" width="5.140625" style="38" customWidth="1"/>
    <col min="16" max="16" width="6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40" t="s">
        <v>3988</v>
      </c>
      <c r="C3" s="41" t="s">
        <v>3989</v>
      </c>
      <c r="D3" s="45" t="s">
        <v>3990</v>
      </c>
      <c r="E3" s="43">
        <v>43760</v>
      </c>
      <c r="F3" s="44">
        <f t="shared" ref="F3:F31" si="0">IF(E3&lt;&gt;"",E3+(G3*H3),"")</f>
        <v>44336.9</v>
      </c>
      <c r="G3" s="45">
        <v>19.23</v>
      </c>
      <c r="H3" s="45">
        <v>30</v>
      </c>
      <c r="I3" s="46">
        <f t="shared" ref="I3:I31" si="1">IF(G3&lt;&gt;"",(J3/G3),"")</f>
        <v>809.9500780031201</v>
      </c>
      <c r="J3" s="46">
        <v>15575.34</v>
      </c>
      <c r="K3" s="47"/>
      <c r="L3" s="41" t="s">
        <v>3991</v>
      </c>
      <c r="M3" s="41"/>
      <c r="N3" s="48"/>
      <c r="O3" s="48"/>
      <c r="P3" s="48"/>
      <c r="Q3" s="49"/>
    </row>
    <row r="4" spans="2:17" ht="15" customHeight="1" x14ac:dyDescent="0.2">
      <c r="B4" s="41" t="s">
        <v>3992</v>
      </c>
      <c r="C4" s="41"/>
      <c r="D4" s="45" t="s">
        <v>3993</v>
      </c>
      <c r="E4" s="43">
        <v>43801</v>
      </c>
      <c r="F4" s="44">
        <f>IF(E4&lt;&gt;"",E4+(G4*H4),"")</f>
        <v>44333</v>
      </c>
      <c r="G4" s="45">
        <v>19</v>
      </c>
      <c r="H4" s="45">
        <v>28</v>
      </c>
      <c r="I4" s="46">
        <f>IF(G4&lt;&gt;"",(J4/G4),"")</f>
        <v>102.49736842105263</v>
      </c>
      <c r="J4" s="232">
        <v>1947.45</v>
      </c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 t="s">
        <v>2585</v>
      </c>
      <c r="C5" s="41" t="s">
        <v>3994</v>
      </c>
      <c r="D5" s="45" t="s">
        <v>3995</v>
      </c>
      <c r="E5" s="43">
        <v>43881</v>
      </c>
      <c r="F5" s="44">
        <f t="shared" si="0"/>
        <v>44322.9</v>
      </c>
      <c r="G5" s="45">
        <v>14.73</v>
      </c>
      <c r="H5" s="45">
        <v>30</v>
      </c>
      <c r="I5" s="46">
        <f t="shared" si="1"/>
        <v>113.3632043448744</v>
      </c>
      <c r="J5" s="46">
        <v>1669.84</v>
      </c>
      <c r="K5" s="47"/>
      <c r="L5" s="41" t="s">
        <v>3996</v>
      </c>
      <c r="M5" s="41"/>
      <c r="N5" s="48"/>
      <c r="O5" s="48"/>
      <c r="P5" s="48"/>
      <c r="Q5" s="49"/>
    </row>
    <row r="6" spans="2:17" ht="15" customHeight="1" x14ac:dyDescent="0.2">
      <c r="B6" s="58" t="s">
        <v>2585</v>
      </c>
      <c r="C6" s="59" t="s">
        <v>3997</v>
      </c>
      <c r="D6" s="12" t="s">
        <v>3998</v>
      </c>
      <c r="E6" s="13">
        <v>43915</v>
      </c>
      <c r="F6" s="14">
        <f t="shared" si="0"/>
        <v>44281</v>
      </c>
      <c r="G6" s="12">
        <v>12.2</v>
      </c>
      <c r="H6" s="12">
        <v>30</v>
      </c>
      <c r="I6" s="61">
        <f t="shared" si="1"/>
        <v>154.03278688524591</v>
      </c>
      <c r="J6" s="61">
        <v>1879.2</v>
      </c>
      <c r="K6" s="324" t="s">
        <v>3999</v>
      </c>
      <c r="L6" s="59" t="s">
        <v>3996</v>
      </c>
      <c r="M6" s="59"/>
      <c r="N6" s="63"/>
      <c r="O6" s="63"/>
      <c r="P6" s="63"/>
      <c r="Q6" s="64"/>
    </row>
    <row r="7" spans="2:17" ht="15" customHeight="1" x14ac:dyDescent="0.2">
      <c r="B7" s="58" t="s">
        <v>2585</v>
      </c>
      <c r="C7" s="59" t="s">
        <v>4000</v>
      </c>
      <c r="D7" s="12" t="s">
        <v>4001</v>
      </c>
      <c r="E7" s="13">
        <v>43999</v>
      </c>
      <c r="F7" s="14">
        <f t="shared" si="0"/>
        <v>44279</v>
      </c>
      <c r="G7" s="12">
        <v>10</v>
      </c>
      <c r="H7" s="12">
        <v>28</v>
      </c>
      <c r="I7" s="61">
        <f t="shared" si="1"/>
        <v>147.67500000000001</v>
      </c>
      <c r="J7" s="61">
        <v>1476.75</v>
      </c>
      <c r="K7" s="324" t="s">
        <v>3999</v>
      </c>
      <c r="L7" s="59" t="s">
        <v>3996</v>
      </c>
      <c r="M7" s="59"/>
      <c r="N7" s="63"/>
      <c r="O7" s="63"/>
      <c r="P7" s="63"/>
      <c r="Q7" s="64"/>
    </row>
    <row r="8" spans="2:17" ht="15" customHeight="1" x14ac:dyDescent="0.2">
      <c r="B8" s="58" t="s">
        <v>4002</v>
      </c>
      <c r="C8" s="59" t="s">
        <v>4003</v>
      </c>
      <c r="D8" s="12" t="s">
        <v>4004</v>
      </c>
      <c r="E8" s="13">
        <v>43998</v>
      </c>
      <c r="F8" s="14">
        <f t="shared" si="0"/>
        <v>44148</v>
      </c>
      <c r="G8" s="12">
        <v>5</v>
      </c>
      <c r="H8" s="12">
        <v>30</v>
      </c>
      <c r="I8" s="61">
        <f t="shared" si="1"/>
        <v>2383.02</v>
      </c>
      <c r="J8" s="61">
        <v>11915.1</v>
      </c>
      <c r="K8" s="319" t="s">
        <v>4005</v>
      </c>
      <c r="L8" s="59" t="s">
        <v>514</v>
      </c>
      <c r="M8" s="59"/>
      <c r="N8" s="63"/>
      <c r="O8" s="63"/>
      <c r="P8" s="306"/>
      <c r="Q8" s="64"/>
    </row>
    <row r="9" spans="2:17" ht="15" customHeight="1" x14ac:dyDescent="0.2">
      <c r="B9" s="40" t="s">
        <v>4006</v>
      </c>
      <c r="C9" s="41" t="s">
        <v>4007</v>
      </c>
      <c r="D9" s="45" t="s">
        <v>4008</v>
      </c>
      <c r="E9" s="43">
        <v>44018</v>
      </c>
      <c r="F9" s="44">
        <f t="shared" si="0"/>
        <v>44318</v>
      </c>
      <c r="G9" s="45">
        <v>10</v>
      </c>
      <c r="H9" s="45">
        <v>30</v>
      </c>
      <c r="I9" s="46">
        <f t="shared" si="1"/>
        <v>542.01800000000003</v>
      </c>
      <c r="J9" s="46">
        <v>5420.18</v>
      </c>
      <c r="K9" s="47"/>
      <c r="L9" s="41" t="s">
        <v>641</v>
      </c>
      <c r="M9" s="41"/>
      <c r="N9" s="48"/>
      <c r="O9" s="48"/>
      <c r="P9" s="48"/>
      <c r="Q9" s="49"/>
    </row>
    <row r="10" spans="2:17" ht="15" customHeight="1" x14ac:dyDescent="0.2">
      <c r="B10" s="58" t="s">
        <v>4009</v>
      </c>
      <c r="C10" s="59" t="s">
        <v>4010</v>
      </c>
      <c r="D10" s="12" t="s">
        <v>4011</v>
      </c>
      <c r="E10" s="13">
        <v>44095</v>
      </c>
      <c r="F10" s="14">
        <f t="shared" si="0"/>
        <v>44096</v>
      </c>
      <c r="G10" s="12">
        <v>1</v>
      </c>
      <c r="H10" s="12">
        <v>1</v>
      </c>
      <c r="I10" s="61">
        <f t="shared" si="1"/>
        <v>53.44</v>
      </c>
      <c r="J10" s="61">
        <v>53.44</v>
      </c>
      <c r="K10" s="62" t="s">
        <v>4012</v>
      </c>
      <c r="L10" s="59"/>
      <c r="M10" s="59"/>
      <c r="N10" s="63"/>
      <c r="O10" s="63"/>
      <c r="P10" s="305"/>
      <c r="Q10" s="64"/>
    </row>
    <row r="11" spans="2:17" ht="15" customHeight="1" x14ac:dyDescent="0.2">
      <c r="B11" s="58" t="s">
        <v>4013</v>
      </c>
      <c r="C11" s="59" t="s">
        <v>4014</v>
      </c>
      <c r="D11" s="12" t="s">
        <v>4011</v>
      </c>
      <c r="E11" s="13">
        <v>44095</v>
      </c>
      <c r="F11" s="14">
        <f t="shared" si="0"/>
        <v>44096</v>
      </c>
      <c r="G11" s="12">
        <v>1</v>
      </c>
      <c r="H11" s="12">
        <v>1</v>
      </c>
      <c r="I11" s="61">
        <f t="shared" si="1"/>
        <v>115.75</v>
      </c>
      <c r="J11" s="61">
        <v>115.75</v>
      </c>
      <c r="K11" s="62" t="s">
        <v>4012</v>
      </c>
      <c r="L11" s="59"/>
      <c r="M11" s="59"/>
      <c r="N11" s="63"/>
      <c r="O11" s="63"/>
      <c r="P11" s="305"/>
      <c r="Q11" s="64"/>
    </row>
    <row r="12" spans="2:17" ht="15" customHeight="1" x14ac:dyDescent="0.2">
      <c r="B12" s="40"/>
      <c r="C12" s="41"/>
      <c r="D12" s="45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5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5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5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5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5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5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5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5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5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5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5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5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5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5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5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5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5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ht="15" customHeight="1" x14ac:dyDescent="0.2">
      <c r="B30" s="40"/>
      <c r="C30" s="41"/>
      <c r="D30" s="45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47"/>
      <c r="L30" s="41"/>
      <c r="M30" s="41"/>
      <c r="N30" s="48"/>
      <c r="O30" s="48"/>
      <c r="P30" s="48"/>
      <c r="Q30" s="49"/>
    </row>
    <row r="31" spans="2:17" x14ac:dyDescent="0.2">
      <c r="B31" s="230"/>
      <c r="C31" s="233"/>
      <c r="D31" s="235"/>
      <c r="E31" s="236"/>
      <c r="F31" s="31" t="str">
        <f t="shared" si="0"/>
        <v/>
      </c>
      <c r="G31" s="235"/>
      <c r="H31" s="235"/>
      <c r="I31" s="51" t="str">
        <f t="shared" si="1"/>
        <v/>
      </c>
      <c r="J31" s="52"/>
      <c r="K31" s="239"/>
      <c r="L31" s="233"/>
      <c r="M31" s="233"/>
      <c r="N31" s="240"/>
      <c r="O31" s="240"/>
      <c r="P31" s="240"/>
      <c r="Q31" s="241"/>
    </row>
    <row r="32" spans="2:17" x14ac:dyDescent="0.2">
      <c r="I32" s="36" t="s">
        <v>8</v>
      </c>
      <c r="J32" s="56">
        <f>SUM(J3:J31)</f>
        <v>40053.050000000003</v>
      </c>
    </row>
    <row r="35" spans="10:11" x14ac:dyDescent="0.2">
      <c r="J35" s="39" t="s">
        <v>3139</v>
      </c>
      <c r="K35" s="57" t="s">
        <v>4015</v>
      </c>
    </row>
    <row r="36" spans="10:11" x14ac:dyDescent="0.2">
      <c r="J36" s="39" t="s">
        <v>3141</v>
      </c>
    </row>
  </sheetData>
  <phoneticPr fontId="0" type="noConversion"/>
  <dataValidations count="1">
    <dataValidation type="list" allowBlank="1" showInputMessage="1" showErrorMessage="1" sqref="H3:H31" xr:uid="{EB7A336F-9F2C-47B1-94C0-E8B747FBA194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79C80-A70D-4BC8-BADE-C6B2B43CA864}">
  <sheetPr>
    <tabColor rgb="FF70AD47"/>
    <pageSetUpPr fitToPage="1"/>
  </sheetPr>
  <dimension ref="B2:P76"/>
  <sheetViews>
    <sheetView topLeftCell="A49" workbookViewId="0">
      <selection activeCell="O68" sqref="O68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5.5703125" style="54" bestFit="1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3.7109375" style="39" customWidth="1"/>
    <col min="11" max="11" width="16.7109375" style="33" bestFit="1" customWidth="1"/>
    <col min="12" max="12" width="52" style="57" customWidth="1"/>
    <col min="13" max="13" width="13.7109375" style="33" bestFit="1" customWidth="1"/>
    <col min="14" max="14" width="15.7109375" style="33" customWidth="1"/>
    <col min="15" max="15" width="5.85546875" style="38" customWidth="1"/>
    <col min="16" max="16" width="22.42578125" style="33" customWidth="1"/>
    <col min="17" max="16384" width="9.140625" style="50"/>
  </cols>
  <sheetData>
    <row r="2" spans="2:16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2" t="s">
        <v>4016</v>
      </c>
      <c r="L2" s="6" t="s">
        <v>4017</v>
      </c>
      <c r="M2" s="2" t="s">
        <v>10</v>
      </c>
      <c r="N2" s="2" t="s">
        <v>11</v>
      </c>
      <c r="O2" s="7" t="s">
        <v>3107</v>
      </c>
      <c r="P2" s="8" t="s">
        <v>15</v>
      </c>
    </row>
    <row r="3" spans="2:16" ht="15" customHeight="1" x14ac:dyDescent="0.2">
      <c r="B3" s="58" t="s">
        <v>4018</v>
      </c>
      <c r="C3" s="59" t="s">
        <v>4019</v>
      </c>
      <c r="D3" s="60" t="s">
        <v>4020</v>
      </c>
      <c r="E3" s="13">
        <v>44319</v>
      </c>
      <c r="F3" s="14">
        <f t="shared" ref="F3:F34" si="0">IF(E3&lt;&gt;"",E3+(G3*H3),"")</f>
        <v>44711</v>
      </c>
      <c r="G3" s="12">
        <v>14</v>
      </c>
      <c r="H3" s="12">
        <v>28</v>
      </c>
      <c r="I3" s="534">
        <f t="shared" ref="I3:I34" si="1">IF(G3&lt;&gt;"",(J3/G3),"")</f>
        <v>546.21571428571428</v>
      </c>
      <c r="J3" s="646">
        <v>7647.02</v>
      </c>
      <c r="K3" s="500"/>
      <c r="L3" s="340" t="s">
        <v>3480</v>
      </c>
      <c r="M3" s="59" t="s">
        <v>3209</v>
      </c>
      <c r="N3" s="59"/>
      <c r="O3" s="305" t="s">
        <v>3297</v>
      </c>
      <c r="P3" s="64"/>
    </row>
    <row r="4" spans="2:16" ht="15" customHeight="1" x14ac:dyDescent="0.2">
      <c r="B4" s="58" t="s">
        <v>328</v>
      </c>
      <c r="C4" s="59" t="s">
        <v>4021</v>
      </c>
      <c r="D4" s="60" t="s">
        <v>4022</v>
      </c>
      <c r="E4" s="13">
        <v>44355</v>
      </c>
      <c r="F4" s="14">
        <f t="shared" si="0"/>
        <v>44775</v>
      </c>
      <c r="G4" s="12">
        <v>15</v>
      </c>
      <c r="H4" s="12">
        <v>28</v>
      </c>
      <c r="I4" s="534">
        <f t="shared" si="1"/>
        <v>155.99666666666664</v>
      </c>
      <c r="J4" s="646">
        <v>2339.9499999999998</v>
      </c>
      <c r="K4" s="500" t="s">
        <v>4023</v>
      </c>
      <c r="L4" s="340" t="s">
        <v>3696</v>
      </c>
      <c r="M4" s="59" t="s">
        <v>3209</v>
      </c>
      <c r="N4" s="59"/>
      <c r="O4" s="63"/>
      <c r="P4" s="64"/>
    </row>
    <row r="5" spans="2:16" ht="15" customHeight="1" x14ac:dyDescent="0.2">
      <c r="B5" s="58" t="s">
        <v>373</v>
      </c>
      <c r="C5" s="59" t="s">
        <v>4024</v>
      </c>
      <c r="D5" s="60" t="s">
        <v>4025</v>
      </c>
      <c r="E5" s="13">
        <v>44375</v>
      </c>
      <c r="F5" s="14">
        <f t="shared" si="0"/>
        <v>44403</v>
      </c>
      <c r="G5" s="12">
        <v>1</v>
      </c>
      <c r="H5" s="12">
        <v>28</v>
      </c>
      <c r="I5" s="534">
        <f t="shared" si="1"/>
        <v>1077.26</v>
      </c>
      <c r="J5" s="646">
        <v>1077.26</v>
      </c>
      <c r="K5" s="378"/>
      <c r="L5" s="340" t="s">
        <v>3365</v>
      </c>
      <c r="M5" s="59" t="s">
        <v>3199</v>
      </c>
      <c r="N5" s="59"/>
      <c r="O5" s="305" t="s">
        <v>3297</v>
      </c>
      <c r="P5" s="64"/>
    </row>
    <row r="6" spans="2:16" ht="15" customHeight="1" x14ac:dyDescent="0.2">
      <c r="B6" s="58" t="s">
        <v>362</v>
      </c>
      <c r="C6" s="59" t="s">
        <v>4026</v>
      </c>
      <c r="D6" s="60" t="s">
        <v>4027</v>
      </c>
      <c r="E6" s="13">
        <v>44378</v>
      </c>
      <c r="F6" s="14">
        <f t="shared" si="0"/>
        <v>44738</v>
      </c>
      <c r="G6" s="12">
        <v>12</v>
      </c>
      <c r="H6" s="12">
        <v>30</v>
      </c>
      <c r="I6" s="534">
        <f t="shared" si="1"/>
        <v>1994.2416666666668</v>
      </c>
      <c r="J6" s="646">
        <v>23930.9</v>
      </c>
      <c r="K6" s="500"/>
      <c r="L6" s="340" t="s">
        <v>4028</v>
      </c>
      <c r="M6" s="59" t="s">
        <v>3199</v>
      </c>
      <c r="N6" s="59"/>
      <c r="O6" s="305" t="s">
        <v>3297</v>
      </c>
      <c r="P6" s="64"/>
    </row>
    <row r="7" spans="2:16" ht="15" customHeight="1" x14ac:dyDescent="0.2">
      <c r="B7" s="58" t="s">
        <v>1178</v>
      </c>
      <c r="C7" s="59" t="s">
        <v>4029</v>
      </c>
      <c r="D7" s="60" t="s">
        <v>4030</v>
      </c>
      <c r="E7" s="13">
        <v>44399</v>
      </c>
      <c r="F7" s="14">
        <f t="shared" si="0"/>
        <v>44819</v>
      </c>
      <c r="G7" s="12">
        <v>14</v>
      </c>
      <c r="H7" s="12">
        <v>30</v>
      </c>
      <c r="I7" s="534">
        <f t="shared" si="1"/>
        <v>2696.0535714285716</v>
      </c>
      <c r="J7" s="646">
        <v>37744.75</v>
      </c>
      <c r="K7" s="500" t="s">
        <v>4031</v>
      </c>
      <c r="L7" s="340" t="s">
        <v>4032</v>
      </c>
      <c r="M7" s="59" t="s">
        <v>3199</v>
      </c>
      <c r="N7" s="59"/>
      <c r="O7" s="63"/>
      <c r="P7" s="64"/>
    </row>
    <row r="8" spans="2:16" ht="15" customHeight="1" x14ac:dyDescent="0.2">
      <c r="B8" s="58" t="s">
        <v>69</v>
      </c>
      <c r="C8" s="59" t="s">
        <v>4033</v>
      </c>
      <c r="D8" s="60" t="s">
        <v>4034</v>
      </c>
      <c r="E8" s="13">
        <v>44399</v>
      </c>
      <c r="F8" s="14">
        <f t="shared" si="0"/>
        <v>44609</v>
      </c>
      <c r="G8" s="12">
        <v>7</v>
      </c>
      <c r="H8" s="12">
        <v>30</v>
      </c>
      <c r="I8" s="534">
        <f t="shared" si="1"/>
        <v>1707.542857142857</v>
      </c>
      <c r="J8" s="646">
        <v>11952.8</v>
      </c>
      <c r="K8" s="378"/>
      <c r="L8" s="340" t="s">
        <v>3563</v>
      </c>
      <c r="M8" s="59" t="s">
        <v>3199</v>
      </c>
      <c r="N8" s="59"/>
      <c r="O8" s="305" t="s">
        <v>3297</v>
      </c>
      <c r="P8" s="64"/>
    </row>
    <row r="9" spans="2:16" ht="15" customHeight="1" x14ac:dyDescent="0.2">
      <c r="B9" s="58" t="s">
        <v>87</v>
      </c>
      <c r="C9" s="59" t="s">
        <v>4035</v>
      </c>
      <c r="D9" s="60" t="s">
        <v>4036</v>
      </c>
      <c r="E9" s="13">
        <v>44405</v>
      </c>
      <c r="F9" s="14">
        <f t="shared" si="0"/>
        <v>44735</v>
      </c>
      <c r="G9" s="12">
        <v>11</v>
      </c>
      <c r="H9" s="12">
        <v>30</v>
      </c>
      <c r="I9" s="534">
        <f t="shared" si="1"/>
        <v>1940.7199999999998</v>
      </c>
      <c r="J9" s="646">
        <v>21347.919999999998</v>
      </c>
      <c r="K9" s="500">
        <v>37148799</v>
      </c>
      <c r="L9" s="340" t="s">
        <v>4037</v>
      </c>
      <c r="M9" s="59" t="s">
        <v>3199</v>
      </c>
      <c r="N9" s="59"/>
      <c r="O9" s="305" t="s">
        <v>3297</v>
      </c>
      <c r="P9" s="64"/>
    </row>
    <row r="10" spans="2:16" ht="15" customHeight="1" x14ac:dyDescent="0.2">
      <c r="B10" s="58" t="s">
        <v>3816</v>
      </c>
      <c r="C10" s="59" t="s">
        <v>4038</v>
      </c>
      <c r="D10" s="60" t="s">
        <v>4039</v>
      </c>
      <c r="E10" s="13">
        <v>44350</v>
      </c>
      <c r="F10" s="14">
        <f t="shared" si="0"/>
        <v>44740</v>
      </c>
      <c r="G10" s="12">
        <v>13</v>
      </c>
      <c r="H10" s="12">
        <v>30</v>
      </c>
      <c r="I10" s="534">
        <f t="shared" si="1"/>
        <v>714.4092307692307</v>
      </c>
      <c r="J10" s="646">
        <v>9287.32</v>
      </c>
      <c r="K10" s="500"/>
      <c r="L10" s="340" t="s">
        <v>3365</v>
      </c>
      <c r="M10" s="59" t="s">
        <v>641</v>
      </c>
      <c r="N10" s="59"/>
      <c r="O10" s="305" t="s">
        <v>3297</v>
      </c>
      <c r="P10" s="64"/>
    </row>
    <row r="11" spans="2:16" ht="15" customHeight="1" x14ac:dyDescent="0.2">
      <c r="B11" s="58" t="s">
        <v>362</v>
      </c>
      <c r="C11" s="59" t="s">
        <v>4040</v>
      </c>
      <c r="D11" s="60" t="s">
        <v>4041</v>
      </c>
      <c r="E11" s="13">
        <v>44418</v>
      </c>
      <c r="F11" s="14">
        <f t="shared" si="0"/>
        <v>44538</v>
      </c>
      <c r="G11" s="12">
        <v>4</v>
      </c>
      <c r="H11" s="12">
        <v>30</v>
      </c>
      <c r="I11" s="534">
        <f t="shared" si="1"/>
        <v>2211.06</v>
      </c>
      <c r="J11" s="646">
        <v>8844.24</v>
      </c>
      <c r="K11" s="378"/>
      <c r="L11" s="340" t="s">
        <v>3531</v>
      </c>
      <c r="M11" s="59" t="s">
        <v>3199</v>
      </c>
      <c r="N11" s="59"/>
      <c r="O11" s="305" t="s">
        <v>3297</v>
      </c>
      <c r="P11" s="64"/>
    </row>
    <row r="12" spans="2:16" ht="15" customHeight="1" x14ac:dyDescent="0.2">
      <c r="B12" s="380" t="s">
        <v>918</v>
      </c>
      <c r="C12" s="358" t="s">
        <v>3673</v>
      </c>
      <c r="D12" s="359" t="s">
        <v>4042</v>
      </c>
      <c r="E12" s="360">
        <v>44432</v>
      </c>
      <c r="F12" s="361">
        <f t="shared" si="0"/>
        <v>44672</v>
      </c>
      <c r="G12" s="362">
        <v>8</v>
      </c>
      <c r="H12" s="362">
        <v>30</v>
      </c>
      <c r="I12" s="534">
        <f t="shared" si="1"/>
        <v>1270.33</v>
      </c>
      <c r="J12" s="646">
        <v>10162.64</v>
      </c>
      <c r="K12" s="11">
        <v>36712610</v>
      </c>
      <c r="L12" s="432" t="s">
        <v>4043</v>
      </c>
      <c r="M12" s="358" t="s">
        <v>3199</v>
      </c>
      <c r="N12" s="358"/>
      <c r="O12" s="305" t="s">
        <v>3297</v>
      </c>
      <c r="P12" s="366"/>
    </row>
    <row r="13" spans="2:16" ht="15" customHeight="1" x14ac:dyDescent="0.2">
      <c r="B13" s="59" t="s">
        <v>4044</v>
      </c>
      <c r="C13" s="358">
        <v>11122155</v>
      </c>
      <c r="D13" s="60" t="s">
        <v>4045</v>
      </c>
      <c r="E13" s="13">
        <v>44438</v>
      </c>
      <c r="F13" s="14">
        <f t="shared" si="0"/>
        <v>44678</v>
      </c>
      <c r="G13" s="12">
        <v>8</v>
      </c>
      <c r="H13" s="12">
        <v>30</v>
      </c>
      <c r="I13" s="534">
        <f t="shared" si="1"/>
        <v>1111.5387499999999</v>
      </c>
      <c r="J13" s="646">
        <v>8892.31</v>
      </c>
      <c r="K13" s="11">
        <v>36712583</v>
      </c>
      <c r="L13" s="340" t="s">
        <v>4043</v>
      </c>
      <c r="M13" s="59" t="s">
        <v>3199</v>
      </c>
      <c r="N13" s="59"/>
      <c r="O13" s="305" t="s">
        <v>3297</v>
      </c>
      <c r="P13" s="64"/>
    </row>
    <row r="14" spans="2:16" ht="15" customHeight="1" x14ac:dyDescent="0.2">
      <c r="B14" s="58" t="s">
        <v>4044</v>
      </c>
      <c r="C14" s="358" t="s">
        <v>3671</v>
      </c>
      <c r="D14" s="60" t="s">
        <v>4046</v>
      </c>
      <c r="E14" s="13">
        <v>44438</v>
      </c>
      <c r="F14" s="14">
        <f t="shared" si="0"/>
        <v>44588</v>
      </c>
      <c r="G14" s="12">
        <v>5</v>
      </c>
      <c r="H14" s="12">
        <v>30</v>
      </c>
      <c r="I14" s="534">
        <f t="shared" si="1"/>
        <v>2032.5279999999998</v>
      </c>
      <c r="J14" s="646">
        <v>10162.64</v>
      </c>
      <c r="K14" s="11"/>
      <c r="L14" s="340" t="s">
        <v>3365</v>
      </c>
      <c r="M14" s="59" t="s">
        <v>3199</v>
      </c>
      <c r="N14" s="59"/>
      <c r="O14" s="305" t="s">
        <v>3297</v>
      </c>
      <c r="P14" s="64"/>
    </row>
    <row r="15" spans="2:16" ht="15" customHeight="1" x14ac:dyDescent="0.2">
      <c r="B15" s="58" t="s">
        <v>328</v>
      </c>
      <c r="C15" s="59" t="s">
        <v>4047</v>
      </c>
      <c r="D15" s="60" t="s">
        <v>4048</v>
      </c>
      <c r="E15" s="13">
        <v>44460</v>
      </c>
      <c r="F15" s="14">
        <f t="shared" si="0"/>
        <v>44740</v>
      </c>
      <c r="G15" s="12">
        <v>10</v>
      </c>
      <c r="H15" s="12">
        <v>28</v>
      </c>
      <c r="I15" s="534">
        <f t="shared" si="1"/>
        <v>163.749</v>
      </c>
      <c r="J15" s="646">
        <v>1637.49</v>
      </c>
      <c r="K15" s="500">
        <v>2001803524</v>
      </c>
      <c r="L15" s="340" t="s">
        <v>4049</v>
      </c>
      <c r="M15" s="59" t="s">
        <v>3209</v>
      </c>
      <c r="N15" s="59"/>
      <c r="O15" s="305" t="s">
        <v>3297</v>
      </c>
      <c r="P15" s="64"/>
    </row>
    <row r="16" spans="2:16" ht="15" customHeight="1" x14ac:dyDescent="0.2">
      <c r="B16" s="58" t="s">
        <v>328</v>
      </c>
      <c r="C16" s="59" t="s">
        <v>1491</v>
      </c>
      <c r="D16" s="60" t="s">
        <v>4050</v>
      </c>
      <c r="E16" s="13">
        <v>44460</v>
      </c>
      <c r="F16" s="14">
        <f t="shared" si="0"/>
        <v>44684</v>
      </c>
      <c r="G16" s="12">
        <v>8</v>
      </c>
      <c r="H16" s="12">
        <v>28</v>
      </c>
      <c r="I16" s="534">
        <f t="shared" si="1"/>
        <v>184.85</v>
      </c>
      <c r="J16" s="646">
        <v>1478.8</v>
      </c>
      <c r="K16" s="11"/>
      <c r="L16" s="340" t="s">
        <v>4051</v>
      </c>
      <c r="M16" s="59" t="s">
        <v>3209</v>
      </c>
      <c r="N16" s="59"/>
      <c r="O16" s="305" t="s">
        <v>3297</v>
      </c>
      <c r="P16" s="64"/>
    </row>
    <row r="17" spans="2:16" ht="15" customHeight="1" x14ac:dyDescent="0.2">
      <c r="B17" s="58" t="s">
        <v>117</v>
      </c>
      <c r="C17" s="59" t="s">
        <v>4052</v>
      </c>
      <c r="D17" s="60" t="s">
        <v>4053</v>
      </c>
      <c r="E17" s="13">
        <v>44476</v>
      </c>
      <c r="F17" s="14">
        <f t="shared" si="0"/>
        <v>44896</v>
      </c>
      <c r="G17" s="12">
        <v>14</v>
      </c>
      <c r="H17" s="12">
        <v>30</v>
      </c>
      <c r="I17" s="534">
        <f t="shared" si="1"/>
        <v>420.90142857142854</v>
      </c>
      <c r="J17" s="646">
        <v>5892.62</v>
      </c>
      <c r="K17" s="500" t="s">
        <v>4054</v>
      </c>
      <c r="L17" s="340" t="s">
        <v>3783</v>
      </c>
      <c r="M17" s="59" t="s">
        <v>3199</v>
      </c>
      <c r="N17" s="59"/>
      <c r="O17" s="63"/>
      <c r="P17" s="64"/>
    </row>
    <row r="18" spans="2:16" ht="15" customHeight="1" x14ac:dyDescent="0.2">
      <c r="B18" s="58" t="s">
        <v>328</v>
      </c>
      <c r="C18" s="59" t="s">
        <v>3617</v>
      </c>
      <c r="D18" s="60" t="s">
        <v>4055</v>
      </c>
      <c r="E18" s="13">
        <v>44494</v>
      </c>
      <c r="F18" s="14">
        <f t="shared" si="0"/>
        <v>44690</v>
      </c>
      <c r="G18" s="12">
        <v>7</v>
      </c>
      <c r="H18" s="12">
        <v>28</v>
      </c>
      <c r="I18" s="534">
        <f t="shared" si="1"/>
        <v>147.77714285714288</v>
      </c>
      <c r="J18" s="646">
        <v>1034.44</v>
      </c>
      <c r="K18" s="500" t="s">
        <v>4056</v>
      </c>
      <c r="L18" s="340" t="s">
        <v>4049</v>
      </c>
      <c r="M18" s="59" t="s">
        <v>3209</v>
      </c>
      <c r="N18" s="59"/>
      <c r="O18" s="305" t="s">
        <v>3297</v>
      </c>
      <c r="P18" s="64"/>
    </row>
    <row r="19" spans="2:16" ht="15" customHeight="1" x14ac:dyDescent="0.2">
      <c r="B19" s="58" t="s">
        <v>328</v>
      </c>
      <c r="C19" s="59" t="s">
        <v>1482</v>
      </c>
      <c r="D19" s="60" t="s">
        <v>4057</v>
      </c>
      <c r="E19" s="13">
        <v>44494</v>
      </c>
      <c r="F19" s="14">
        <f t="shared" si="0"/>
        <v>44690</v>
      </c>
      <c r="G19" s="12">
        <v>7</v>
      </c>
      <c r="H19" s="12">
        <v>28</v>
      </c>
      <c r="I19" s="534">
        <f t="shared" si="1"/>
        <v>147.77714285714288</v>
      </c>
      <c r="J19" s="646">
        <v>1034.44</v>
      </c>
      <c r="K19" s="500" t="s">
        <v>4058</v>
      </c>
      <c r="L19" s="340" t="s">
        <v>4049</v>
      </c>
      <c r="M19" s="59" t="s">
        <v>3209</v>
      </c>
      <c r="N19" s="59"/>
      <c r="O19" s="305" t="s">
        <v>3297</v>
      </c>
      <c r="P19" s="64"/>
    </row>
    <row r="20" spans="2:16" ht="15" customHeight="1" x14ac:dyDescent="0.2">
      <c r="B20" s="58" t="s">
        <v>328</v>
      </c>
      <c r="C20" s="59" t="s">
        <v>3690</v>
      </c>
      <c r="D20" s="60" t="s">
        <v>4059</v>
      </c>
      <c r="E20" s="13">
        <v>44502</v>
      </c>
      <c r="F20" s="14">
        <f t="shared" si="0"/>
        <v>44670</v>
      </c>
      <c r="G20" s="12">
        <v>6</v>
      </c>
      <c r="H20" s="12">
        <v>28</v>
      </c>
      <c r="I20" s="534">
        <f t="shared" si="1"/>
        <v>123.08333333333333</v>
      </c>
      <c r="J20" s="646">
        <v>738.5</v>
      </c>
      <c r="K20" s="11"/>
      <c r="L20" s="340" t="s">
        <v>4051</v>
      </c>
      <c r="M20" s="59" t="s">
        <v>3209</v>
      </c>
      <c r="N20" s="59"/>
      <c r="O20" s="305" t="s">
        <v>3297</v>
      </c>
      <c r="P20" s="64"/>
    </row>
    <row r="21" spans="2:16" ht="15" customHeight="1" x14ac:dyDescent="0.2">
      <c r="B21" s="58" t="s">
        <v>328</v>
      </c>
      <c r="C21" s="59" t="s">
        <v>3705</v>
      </c>
      <c r="D21" s="60" t="s">
        <v>4060</v>
      </c>
      <c r="E21" s="13">
        <v>44480</v>
      </c>
      <c r="F21" s="14">
        <f t="shared" si="0"/>
        <v>44676</v>
      </c>
      <c r="G21" s="12">
        <v>7</v>
      </c>
      <c r="H21" s="12">
        <v>28</v>
      </c>
      <c r="I21" s="534">
        <f t="shared" si="1"/>
        <v>144.6</v>
      </c>
      <c r="J21" s="646">
        <v>1012.2</v>
      </c>
      <c r="K21" s="11"/>
      <c r="L21" s="340" t="s">
        <v>4051</v>
      </c>
      <c r="M21" s="59" t="s">
        <v>3209</v>
      </c>
      <c r="N21" s="59"/>
      <c r="O21" s="305" t="s">
        <v>3297</v>
      </c>
      <c r="P21" s="64"/>
    </row>
    <row r="22" spans="2:16" ht="15" customHeight="1" x14ac:dyDescent="0.2">
      <c r="B22" s="58" t="s">
        <v>373</v>
      </c>
      <c r="C22" s="59" t="s">
        <v>4061</v>
      </c>
      <c r="D22" s="60" t="s">
        <v>4062</v>
      </c>
      <c r="E22" s="13">
        <v>44489</v>
      </c>
      <c r="F22" s="14">
        <f t="shared" si="0"/>
        <v>44549</v>
      </c>
      <c r="G22" s="12">
        <v>2</v>
      </c>
      <c r="H22" s="12">
        <v>30</v>
      </c>
      <c r="I22" s="534">
        <f t="shared" si="1"/>
        <v>1030.1400000000001</v>
      </c>
      <c r="J22" s="646">
        <v>2060.2800000000002</v>
      </c>
      <c r="K22" s="11"/>
      <c r="L22" s="340" t="s">
        <v>3365</v>
      </c>
      <c r="M22" s="59" t="s">
        <v>3199</v>
      </c>
      <c r="N22" s="59"/>
      <c r="O22" s="305" t="s">
        <v>3297</v>
      </c>
      <c r="P22" s="64"/>
    </row>
    <row r="23" spans="2:16" ht="15" customHeight="1" x14ac:dyDescent="0.2">
      <c r="B23" s="58" t="s">
        <v>1104</v>
      </c>
      <c r="C23" s="59" t="s">
        <v>4063</v>
      </c>
      <c r="D23" s="60" t="s">
        <v>4064</v>
      </c>
      <c r="E23" s="13">
        <v>44496</v>
      </c>
      <c r="F23" s="14">
        <f t="shared" si="0"/>
        <v>44736</v>
      </c>
      <c r="G23" s="12">
        <v>8</v>
      </c>
      <c r="H23" s="12">
        <v>30</v>
      </c>
      <c r="I23" s="534">
        <f t="shared" si="1"/>
        <v>1659.9012499999999</v>
      </c>
      <c r="J23" s="646">
        <v>13279.21</v>
      </c>
      <c r="K23" s="500" t="s">
        <v>4065</v>
      </c>
      <c r="L23" s="340" t="s">
        <v>4037</v>
      </c>
      <c r="M23" s="59" t="s">
        <v>3199</v>
      </c>
      <c r="N23" s="59"/>
      <c r="O23" s="305" t="s">
        <v>3297</v>
      </c>
      <c r="P23" s="64"/>
    </row>
    <row r="24" spans="2:16" ht="15" customHeight="1" x14ac:dyDescent="0.2">
      <c r="B24" s="59" t="s">
        <v>918</v>
      </c>
      <c r="C24" s="469" t="s">
        <v>4066</v>
      </c>
      <c r="D24" s="60" t="s">
        <v>4067</v>
      </c>
      <c r="E24" s="13">
        <v>44530</v>
      </c>
      <c r="F24" s="14">
        <f t="shared" si="0"/>
        <v>44740</v>
      </c>
      <c r="G24" s="12">
        <v>7</v>
      </c>
      <c r="H24" s="12">
        <v>30</v>
      </c>
      <c r="I24" s="534">
        <f t="shared" si="1"/>
        <v>1335.1242857142859</v>
      </c>
      <c r="J24" s="646">
        <v>9345.8700000000008</v>
      </c>
      <c r="K24" s="500"/>
      <c r="L24" s="340" t="s">
        <v>4028</v>
      </c>
      <c r="M24" s="59" t="s">
        <v>3199</v>
      </c>
      <c r="N24" s="59"/>
      <c r="O24" s="305" t="s">
        <v>3297</v>
      </c>
      <c r="P24" s="64"/>
    </row>
    <row r="25" spans="2:16" ht="15" customHeight="1" x14ac:dyDescent="0.2">
      <c r="B25" s="380" t="s">
        <v>4068</v>
      </c>
      <c r="C25" s="358" t="s">
        <v>4069</v>
      </c>
      <c r="D25" s="359" t="s">
        <v>4070</v>
      </c>
      <c r="E25" s="360">
        <v>44540</v>
      </c>
      <c r="F25" s="361">
        <f t="shared" si="0"/>
        <v>44870</v>
      </c>
      <c r="G25" s="362">
        <v>11</v>
      </c>
      <c r="H25" s="362">
        <v>30</v>
      </c>
      <c r="I25" s="534">
        <f t="shared" si="1"/>
        <v>1654.63</v>
      </c>
      <c r="J25" s="646">
        <v>18200.93</v>
      </c>
      <c r="K25" s="500" t="s">
        <v>4071</v>
      </c>
      <c r="L25" s="432" t="s">
        <v>3783</v>
      </c>
      <c r="M25" s="358" t="s">
        <v>3199</v>
      </c>
      <c r="N25" s="358"/>
      <c r="O25" s="365"/>
      <c r="P25" s="366"/>
    </row>
    <row r="26" spans="2:16" ht="15" customHeight="1" x14ac:dyDescent="0.2">
      <c r="B26" s="380" t="s">
        <v>4072</v>
      </c>
      <c r="C26" s="358" t="s">
        <v>4073</v>
      </c>
      <c r="D26" s="359" t="s">
        <v>4074</v>
      </c>
      <c r="E26" s="360">
        <v>44540</v>
      </c>
      <c r="F26" s="361">
        <f t="shared" si="0"/>
        <v>44570</v>
      </c>
      <c r="G26" s="362">
        <v>1</v>
      </c>
      <c r="H26" s="362">
        <v>30</v>
      </c>
      <c r="I26" s="534">
        <f t="shared" si="1"/>
        <v>1907.09</v>
      </c>
      <c r="J26" s="646">
        <v>1907.09</v>
      </c>
      <c r="K26" s="11"/>
      <c r="L26" s="432" t="s">
        <v>3365</v>
      </c>
      <c r="M26" s="358" t="s">
        <v>3199</v>
      </c>
      <c r="N26" s="358"/>
      <c r="O26" s="305" t="s">
        <v>3297</v>
      </c>
      <c r="P26" s="366"/>
    </row>
    <row r="27" spans="2:16" ht="15" customHeight="1" x14ac:dyDescent="0.2">
      <c r="B27" s="358" t="s">
        <v>4072</v>
      </c>
      <c r="C27" s="358" t="s">
        <v>4075</v>
      </c>
      <c r="D27" s="359" t="s">
        <v>4076</v>
      </c>
      <c r="E27" s="360">
        <v>44540</v>
      </c>
      <c r="F27" s="361">
        <f t="shared" si="0"/>
        <v>44780</v>
      </c>
      <c r="G27" s="362">
        <v>8</v>
      </c>
      <c r="H27" s="362">
        <v>30</v>
      </c>
      <c r="I27" s="534">
        <f t="shared" si="1"/>
        <v>1571.60625</v>
      </c>
      <c r="J27" s="646">
        <v>12572.85</v>
      </c>
      <c r="K27" s="500" t="s">
        <v>4077</v>
      </c>
      <c r="L27" s="432" t="s">
        <v>3548</v>
      </c>
      <c r="M27" s="358" t="s">
        <v>3199</v>
      </c>
      <c r="N27" s="358"/>
      <c r="O27" s="365"/>
      <c r="P27" s="366"/>
    </row>
    <row r="28" spans="2:16" ht="15" customHeight="1" x14ac:dyDescent="0.2">
      <c r="B28" s="358" t="s">
        <v>4072</v>
      </c>
      <c r="C28" s="358" t="s">
        <v>4078</v>
      </c>
      <c r="D28" s="359" t="s">
        <v>4079</v>
      </c>
      <c r="E28" s="360">
        <v>44540</v>
      </c>
      <c r="F28" s="361">
        <f t="shared" si="0"/>
        <v>44660</v>
      </c>
      <c r="G28" s="362">
        <v>4</v>
      </c>
      <c r="H28" s="362">
        <v>30</v>
      </c>
      <c r="I28" s="534">
        <f t="shared" si="1"/>
        <v>1294.83</v>
      </c>
      <c r="J28" s="646">
        <v>5179.32</v>
      </c>
      <c r="K28" s="11"/>
      <c r="L28" s="432" t="s">
        <v>4080</v>
      </c>
      <c r="M28" s="358" t="s">
        <v>3199</v>
      </c>
      <c r="N28" s="358"/>
      <c r="O28" s="305" t="s">
        <v>3297</v>
      </c>
      <c r="P28" s="366"/>
    </row>
    <row r="29" spans="2:16" ht="15" customHeight="1" x14ac:dyDescent="0.2">
      <c r="B29" s="59" t="s">
        <v>1435</v>
      </c>
      <c r="C29" s="59" t="s">
        <v>4081</v>
      </c>
      <c r="D29" s="60" t="s">
        <v>4082</v>
      </c>
      <c r="E29" s="13">
        <v>44546</v>
      </c>
      <c r="F29" s="14">
        <f t="shared" si="0"/>
        <v>44658</v>
      </c>
      <c r="G29" s="12">
        <v>4</v>
      </c>
      <c r="H29" s="12">
        <v>28</v>
      </c>
      <c r="I29" s="534">
        <f t="shared" si="1"/>
        <v>1377.08</v>
      </c>
      <c r="J29" s="646">
        <v>5508.32</v>
      </c>
      <c r="K29" s="11" t="s">
        <v>4083</v>
      </c>
      <c r="L29" s="340" t="s">
        <v>4084</v>
      </c>
      <c r="M29" s="59" t="s">
        <v>3198</v>
      </c>
      <c r="N29" s="59"/>
      <c r="O29" s="305" t="s">
        <v>3297</v>
      </c>
      <c r="P29" s="64"/>
    </row>
    <row r="30" spans="2:16" ht="15" customHeight="1" x14ac:dyDescent="0.2">
      <c r="B30" s="59" t="s">
        <v>1435</v>
      </c>
      <c r="C30" s="59" t="s">
        <v>4085</v>
      </c>
      <c r="D30" s="60" t="s">
        <v>4086</v>
      </c>
      <c r="E30" s="13">
        <v>44546</v>
      </c>
      <c r="F30" s="14">
        <f t="shared" si="0"/>
        <v>44658</v>
      </c>
      <c r="G30" s="12">
        <v>4</v>
      </c>
      <c r="H30" s="12">
        <v>28</v>
      </c>
      <c r="I30" s="534">
        <f t="shared" si="1"/>
        <v>1379.1875</v>
      </c>
      <c r="J30" s="646">
        <v>5516.75</v>
      </c>
      <c r="K30" s="11" t="s">
        <v>4087</v>
      </c>
      <c r="L30" s="340" t="s">
        <v>4084</v>
      </c>
      <c r="M30" s="59" t="s">
        <v>3198</v>
      </c>
      <c r="N30" s="59"/>
      <c r="O30" s="305" t="s">
        <v>3297</v>
      </c>
      <c r="P30" s="64"/>
    </row>
    <row r="31" spans="2:16" ht="15" customHeight="1" x14ac:dyDescent="0.2">
      <c r="B31" s="59" t="s">
        <v>1435</v>
      </c>
      <c r="C31" s="59" t="s">
        <v>3793</v>
      </c>
      <c r="D31" s="60" t="s">
        <v>4088</v>
      </c>
      <c r="E31" s="13">
        <v>44546</v>
      </c>
      <c r="F31" s="14">
        <f t="shared" si="0"/>
        <v>44882</v>
      </c>
      <c r="G31" s="12">
        <v>12</v>
      </c>
      <c r="H31" s="12">
        <v>28</v>
      </c>
      <c r="I31" s="534">
        <f t="shared" si="1"/>
        <v>1377.08</v>
      </c>
      <c r="J31" s="646">
        <v>16524.96</v>
      </c>
      <c r="K31" s="500" t="s">
        <v>4089</v>
      </c>
      <c r="L31" s="340" t="s">
        <v>3783</v>
      </c>
      <c r="M31" s="59" t="s">
        <v>3198</v>
      </c>
      <c r="N31" s="59"/>
      <c r="O31" s="63"/>
      <c r="P31" s="64"/>
    </row>
    <row r="32" spans="2:16" ht="15" customHeight="1" x14ac:dyDescent="0.2">
      <c r="B32" s="58" t="s">
        <v>918</v>
      </c>
      <c r="C32" s="59" t="s">
        <v>3637</v>
      </c>
      <c r="D32" s="60" t="s">
        <v>4090</v>
      </c>
      <c r="E32" s="13">
        <v>44550</v>
      </c>
      <c r="F32" s="14">
        <f t="shared" si="0"/>
        <v>44662</v>
      </c>
      <c r="G32" s="12">
        <v>4</v>
      </c>
      <c r="H32" s="12">
        <v>28</v>
      </c>
      <c r="I32" s="534">
        <f t="shared" si="1"/>
        <v>1270.33</v>
      </c>
      <c r="J32" s="646">
        <v>5081.32</v>
      </c>
      <c r="K32" s="11" t="s">
        <v>4091</v>
      </c>
      <c r="L32" s="340" t="s">
        <v>4043</v>
      </c>
      <c r="M32" s="59" t="s">
        <v>3198</v>
      </c>
      <c r="N32" s="59"/>
      <c r="O32" s="305" t="s">
        <v>3297</v>
      </c>
      <c r="P32" s="64"/>
    </row>
    <row r="33" spans="2:16" ht="15" customHeight="1" x14ac:dyDescent="0.2">
      <c r="B33" s="380" t="s">
        <v>4092</v>
      </c>
      <c r="C33" s="358" t="s">
        <v>3916</v>
      </c>
      <c r="D33" s="359" t="s">
        <v>4093</v>
      </c>
      <c r="E33" s="360">
        <v>44563</v>
      </c>
      <c r="F33" s="361">
        <f t="shared" si="0"/>
        <v>44675</v>
      </c>
      <c r="G33" s="362">
        <v>4</v>
      </c>
      <c r="H33" s="362">
        <v>28</v>
      </c>
      <c r="I33" s="534">
        <f t="shared" si="1"/>
        <v>1107.0025000000001</v>
      </c>
      <c r="J33" s="646">
        <v>4428.01</v>
      </c>
      <c r="K33" s="11" t="s">
        <v>4094</v>
      </c>
      <c r="L33" s="432" t="s">
        <v>4043</v>
      </c>
      <c r="M33" s="358" t="s">
        <v>3198</v>
      </c>
      <c r="N33" s="358"/>
      <c r="O33" s="305" t="s">
        <v>3297</v>
      </c>
      <c r="P33" s="366"/>
    </row>
    <row r="34" spans="2:16" ht="15" customHeight="1" x14ac:dyDescent="0.2">
      <c r="B34" s="58" t="s">
        <v>1435</v>
      </c>
      <c r="C34" s="358" t="s">
        <v>3700</v>
      </c>
      <c r="D34" s="359" t="s">
        <v>4095</v>
      </c>
      <c r="E34" s="360">
        <v>44563</v>
      </c>
      <c r="F34" s="361">
        <f t="shared" si="0"/>
        <v>44843</v>
      </c>
      <c r="G34" s="362">
        <v>10</v>
      </c>
      <c r="H34" s="362">
        <v>28</v>
      </c>
      <c r="I34" s="534">
        <f t="shared" si="1"/>
        <v>1394.683</v>
      </c>
      <c r="J34" s="646">
        <v>13946.83</v>
      </c>
      <c r="K34" s="500" t="s">
        <v>4096</v>
      </c>
      <c r="L34" s="432" t="s">
        <v>4097</v>
      </c>
      <c r="M34" s="358" t="s">
        <v>3198</v>
      </c>
      <c r="N34" s="358"/>
      <c r="O34" s="365"/>
      <c r="P34" s="366"/>
    </row>
    <row r="35" spans="2:16" ht="15" customHeight="1" x14ac:dyDescent="0.2">
      <c r="B35" s="58" t="s">
        <v>1104</v>
      </c>
      <c r="C35" s="358" t="s">
        <v>3594</v>
      </c>
      <c r="D35" s="359" t="s">
        <v>4098</v>
      </c>
      <c r="E35" s="360">
        <v>44553</v>
      </c>
      <c r="F35" s="361">
        <f t="shared" ref="F35:F66" si="2">IF(E35&lt;&gt;"",E35+(G35*H35),"")</f>
        <v>44763</v>
      </c>
      <c r="G35" s="362">
        <v>7</v>
      </c>
      <c r="H35" s="362">
        <v>30</v>
      </c>
      <c r="I35" s="534">
        <f t="shared" ref="I35:I66" si="3">IF(G35&lt;&gt;"",(J35/G35),"")</f>
        <v>1557.7914285714287</v>
      </c>
      <c r="J35" s="646">
        <v>10904.54</v>
      </c>
      <c r="K35" s="500"/>
      <c r="L35" s="340" t="s">
        <v>4028</v>
      </c>
      <c r="M35" s="358" t="s">
        <v>3198</v>
      </c>
      <c r="N35" s="358"/>
      <c r="O35" s="305" t="s">
        <v>3297</v>
      </c>
      <c r="P35" s="366"/>
    </row>
    <row r="36" spans="2:16" ht="15" customHeight="1" x14ac:dyDescent="0.2">
      <c r="B36" s="358" t="s">
        <v>328</v>
      </c>
      <c r="C36" s="358" t="s">
        <v>4099</v>
      </c>
      <c r="D36" s="359" t="s">
        <v>4100</v>
      </c>
      <c r="E36" s="360">
        <v>44572</v>
      </c>
      <c r="F36" s="361">
        <f t="shared" si="2"/>
        <v>44768</v>
      </c>
      <c r="G36" s="362">
        <v>7</v>
      </c>
      <c r="H36" s="362">
        <v>28</v>
      </c>
      <c r="I36" s="534">
        <f t="shared" si="3"/>
        <v>131.38</v>
      </c>
      <c r="J36" s="646">
        <v>919.66</v>
      </c>
      <c r="K36" s="500" t="s">
        <v>4101</v>
      </c>
      <c r="L36" s="340" t="s">
        <v>4049</v>
      </c>
      <c r="M36" s="358" t="s">
        <v>3209</v>
      </c>
      <c r="N36" s="358"/>
      <c r="O36" s="305" t="s">
        <v>3297</v>
      </c>
      <c r="P36" s="366"/>
    </row>
    <row r="37" spans="2:16" ht="15" customHeight="1" x14ac:dyDescent="0.2">
      <c r="B37" s="380" t="s">
        <v>328</v>
      </c>
      <c r="C37" s="358" t="s">
        <v>4102</v>
      </c>
      <c r="D37" s="359" t="s">
        <v>4103</v>
      </c>
      <c r="E37" s="360">
        <v>44572</v>
      </c>
      <c r="F37" s="361">
        <f t="shared" si="2"/>
        <v>44768</v>
      </c>
      <c r="G37" s="362">
        <v>7</v>
      </c>
      <c r="H37" s="362">
        <v>28</v>
      </c>
      <c r="I37" s="534">
        <f t="shared" si="3"/>
        <v>131.38</v>
      </c>
      <c r="J37" s="646">
        <v>919.66</v>
      </c>
      <c r="K37" s="500" t="s">
        <v>4104</v>
      </c>
      <c r="L37" s="340" t="s">
        <v>4049</v>
      </c>
      <c r="M37" s="358" t="s">
        <v>3209</v>
      </c>
      <c r="N37" s="358"/>
      <c r="O37" s="305" t="s">
        <v>3297</v>
      </c>
      <c r="P37" s="366"/>
    </row>
    <row r="38" spans="2:16" ht="15" customHeight="1" x14ac:dyDescent="0.2">
      <c r="B38" s="59" t="s">
        <v>1104</v>
      </c>
      <c r="C38" s="358" t="s">
        <v>4105</v>
      </c>
      <c r="D38" s="359" t="s">
        <v>4106</v>
      </c>
      <c r="E38" s="360">
        <v>44572</v>
      </c>
      <c r="F38" s="361">
        <f t="shared" si="2"/>
        <v>44796</v>
      </c>
      <c r="G38" s="362">
        <v>8</v>
      </c>
      <c r="H38" s="362">
        <v>28</v>
      </c>
      <c r="I38" s="534">
        <f t="shared" si="3"/>
        <v>1745.0975000000001</v>
      </c>
      <c r="J38" s="646">
        <v>13960.78</v>
      </c>
      <c r="K38" s="500"/>
      <c r="L38" s="432" t="s">
        <v>3480</v>
      </c>
      <c r="M38" s="358" t="s">
        <v>3198</v>
      </c>
      <c r="N38" s="358"/>
      <c r="O38" s="365"/>
      <c r="P38" s="366"/>
    </row>
    <row r="39" spans="2:16" ht="15" customHeight="1" x14ac:dyDescent="0.2">
      <c r="B39" s="59" t="s">
        <v>1104</v>
      </c>
      <c r="C39" s="358" t="s">
        <v>4107</v>
      </c>
      <c r="D39" s="359" t="s">
        <v>4108</v>
      </c>
      <c r="E39" s="360">
        <v>44572</v>
      </c>
      <c r="F39" s="361">
        <f t="shared" si="2"/>
        <v>44722</v>
      </c>
      <c r="G39" s="362">
        <v>5</v>
      </c>
      <c r="H39" s="362">
        <v>30</v>
      </c>
      <c r="I39" s="534">
        <f t="shared" si="3"/>
        <v>1985.556</v>
      </c>
      <c r="J39" s="646">
        <v>9927.7800000000007</v>
      </c>
      <c r="K39" s="500"/>
      <c r="L39" s="340" t="s">
        <v>4028</v>
      </c>
      <c r="M39" s="358" t="s">
        <v>3198</v>
      </c>
      <c r="N39" s="358"/>
      <c r="O39" s="305" t="s">
        <v>3297</v>
      </c>
      <c r="P39" s="366"/>
    </row>
    <row r="40" spans="2:16" ht="15" customHeight="1" x14ac:dyDescent="0.2">
      <c r="B40" s="59" t="s">
        <v>1104</v>
      </c>
      <c r="C40" s="358" t="s">
        <v>4109</v>
      </c>
      <c r="D40" s="359" t="s">
        <v>4110</v>
      </c>
      <c r="E40" s="360">
        <v>44572</v>
      </c>
      <c r="F40" s="361">
        <f t="shared" si="2"/>
        <v>44752</v>
      </c>
      <c r="G40" s="362">
        <v>6</v>
      </c>
      <c r="H40" s="362">
        <v>30</v>
      </c>
      <c r="I40" s="534">
        <f t="shared" si="3"/>
        <v>1654.63</v>
      </c>
      <c r="J40" s="646">
        <v>9927.7800000000007</v>
      </c>
      <c r="K40" s="500"/>
      <c r="L40" s="340" t="s">
        <v>4028</v>
      </c>
      <c r="M40" s="358" t="s">
        <v>3198</v>
      </c>
      <c r="N40" s="358"/>
      <c r="O40" s="305" t="s">
        <v>3297</v>
      </c>
      <c r="P40" s="366"/>
    </row>
    <row r="41" spans="2:16" ht="15" customHeight="1" x14ac:dyDescent="0.2">
      <c r="B41" s="358" t="s">
        <v>4111</v>
      </c>
      <c r="C41" s="358" t="s">
        <v>4112</v>
      </c>
      <c r="D41" s="359" t="s">
        <v>4113</v>
      </c>
      <c r="E41" s="360">
        <v>44593</v>
      </c>
      <c r="F41" s="361">
        <f t="shared" si="2"/>
        <v>44653</v>
      </c>
      <c r="G41" s="362">
        <v>2</v>
      </c>
      <c r="H41" s="362">
        <v>30</v>
      </c>
      <c r="I41" s="534">
        <f t="shared" si="3"/>
        <v>7797.7449999999999</v>
      </c>
      <c r="J41" s="646">
        <v>15595.49</v>
      </c>
      <c r="K41" s="500"/>
      <c r="L41" s="432" t="s">
        <v>4114</v>
      </c>
      <c r="M41" s="358" t="s">
        <v>3198</v>
      </c>
      <c r="N41" s="358"/>
      <c r="O41" s="305" t="s">
        <v>3297</v>
      </c>
      <c r="P41" s="366"/>
    </row>
    <row r="42" spans="2:16" ht="15" customHeight="1" x14ac:dyDescent="0.2">
      <c r="B42" s="358" t="s">
        <v>3816</v>
      </c>
      <c r="C42" s="358" t="s">
        <v>4115</v>
      </c>
      <c r="D42" s="359" t="s">
        <v>4116</v>
      </c>
      <c r="E42" s="360">
        <v>44599</v>
      </c>
      <c r="F42" s="361">
        <f t="shared" si="2"/>
        <v>44879</v>
      </c>
      <c r="G42" s="362">
        <v>10</v>
      </c>
      <c r="H42" s="362">
        <v>28</v>
      </c>
      <c r="I42" s="534">
        <f t="shared" si="3"/>
        <v>319.43200000000002</v>
      </c>
      <c r="J42" s="646">
        <v>3194.32</v>
      </c>
      <c r="K42" s="500" t="s">
        <v>4117</v>
      </c>
      <c r="L42" s="432" t="s">
        <v>4118</v>
      </c>
      <c r="M42" s="358" t="s">
        <v>3198</v>
      </c>
      <c r="N42" s="358"/>
      <c r="O42" s="365"/>
      <c r="P42" s="366"/>
    </row>
    <row r="43" spans="2:16" ht="15" customHeight="1" x14ac:dyDescent="0.2">
      <c r="B43" s="358" t="s">
        <v>1435</v>
      </c>
      <c r="C43" s="358" t="s">
        <v>3553</v>
      </c>
      <c r="D43" s="359" t="s">
        <v>4119</v>
      </c>
      <c r="E43" s="360">
        <v>44613</v>
      </c>
      <c r="F43" s="361">
        <f t="shared" si="2"/>
        <v>44643</v>
      </c>
      <c r="G43" s="362">
        <v>1</v>
      </c>
      <c r="H43" s="362">
        <v>30</v>
      </c>
      <c r="I43" s="534">
        <f t="shared" si="3"/>
        <v>1377.08</v>
      </c>
      <c r="J43" s="646">
        <v>1377.08</v>
      </c>
      <c r="K43" s="11" t="s">
        <v>4120</v>
      </c>
      <c r="L43" s="432" t="s">
        <v>4121</v>
      </c>
      <c r="M43" s="358" t="s">
        <v>3198</v>
      </c>
      <c r="N43" s="358"/>
      <c r="O43" s="305" t="s">
        <v>3297</v>
      </c>
      <c r="P43" s="366"/>
    </row>
    <row r="44" spans="2:16" ht="15" customHeight="1" x14ac:dyDescent="0.2">
      <c r="B44" s="358" t="s">
        <v>1435</v>
      </c>
      <c r="C44" s="358" t="s">
        <v>3754</v>
      </c>
      <c r="D44" s="359" t="s">
        <v>4122</v>
      </c>
      <c r="E44" s="360">
        <v>44614</v>
      </c>
      <c r="F44" s="361">
        <f t="shared" si="2"/>
        <v>44782</v>
      </c>
      <c r="G44" s="362">
        <v>6</v>
      </c>
      <c r="H44" s="362">
        <v>28</v>
      </c>
      <c r="I44" s="534">
        <f t="shared" si="3"/>
        <v>1147.5666666666666</v>
      </c>
      <c r="J44" s="646">
        <v>6885.4</v>
      </c>
      <c r="K44" s="500" t="s">
        <v>4123</v>
      </c>
      <c r="L44" s="432" t="s">
        <v>4121</v>
      </c>
      <c r="M44" s="358" t="s">
        <v>3198</v>
      </c>
      <c r="N44" s="358"/>
      <c r="O44" s="305" t="s">
        <v>3297</v>
      </c>
      <c r="P44" s="366"/>
    </row>
    <row r="45" spans="2:16" ht="15" customHeight="1" x14ac:dyDescent="0.2">
      <c r="B45" s="358" t="s">
        <v>419</v>
      </c>
      <c r="C45" s="358" t="s">
        <v>4124</v>
      </c>
      <c r="D45" s="359" t="s">
        <v>4125</v>
      </c>
      <c r="E45" s="360">
        <v>44628</v>
      </c>
      <c r="F45" s="361">
        <f t="shared" si="2"/>
        <v>44768</v>
      </c>
      <c r="G45" s="362">
        <v>5</v>
      </c>
      <c r="H45" s="362">
        <v>28</v>
      </c>
      <c r="I45" s="534">
        <f t="shared" si="3"/>
        <v>3200.13</v>
      </c>
      <c r="J45" s="646">
        <v>16000.65</v>
      </c>
      <c r="K45" s="500" t="s">
        <v>4126</v>
      </c>
      <c r="L45" s="432" t="s">
        <v>4127</v>
      </c>
      <c r="M45" s="358" t="s">
        <v>3198</v>
      </c>
      <c r="N45" s="358" t="s">
        <v>4128</v>
      </c>
      <c r="O45" s="365"/>
      <c r="P45" s="350" t="s">
        <v>4129</v>
      </c>
    </row>
    <row r="46" spans="2:16" ht="15" customHeight="1" x14ac:dyDescent="0.2">
      <c r="B46" s="358" t="s">
        <v>4130</v>
      </c>
      <c r="C46" s="358" t="s">
        <v>3553</v>
      </c>
      <c r="D46" s="359" t="s">
        <v>4131</v>
      </c>
      <c r="E46" s="360">
        <v>44628</v>
      </c>
      <c r="F46" s="361">
        <f t="shared" si="2"/>
        <v>44740</v>
      </c>
      <c r="G46" s="362">
        <v>4</v>
      </c>
      <c r="H46" s="362">
        <v>28</v>
      </c>
      <c r="I46" s="534">
        <f t="shared" si="3"/>
        <v>1654.63</v>
      </c>
      <c r="J46" s="646">
        <v>6618.52</v>
      </c>
      <c r="K46" s="500" t="s">
        <v>4120</v>
      </c>
      <c r="L46" s="432" t="s">
        <v>4132</v>
      </c>
      <c r="M46" s="358" t="s">
        <v>3198</v>
      </c>
      <c r="N46" s="358" t="s">
        <v>4128</v>
      </c>
      <c r="O46" s="365"/>
      <c r="P46" s="350" t="s">
        <v>4129</v>
      </c>
    </row>
    <row r="47" spans="2:16" ht="15" customHeight="1" x14ac:dyDescent="0.2">
      <c r="B47" s="358" t="s">
        <v>4133</v>
      </c>
      <c r="C47" s="358" t="s">
        <v>4134</v>
      </c>
      <c r="D47" s="359" t="s">
        <v>4135</v>
      </c>
      <c r="E47" s="360">
        <v>44651</v>
      </c>
      <c r="F47" s="361">
        <f t="shared" si="2"/>
        <v>44801</v>
      </c>
      <c r="G47" s="362">
        <v>5</v>
      </c>
      <c r="H47" s="362">
        <v>30</v>
      </c>
      <c r="I47" s="534">
        <f t="shared" si="3"/>
        <v>1726.25</v>
      </c>
      <c r="J47" s="646">
        <v>8631.25</v>
      </c>
      <c r="K47" s="500" t="s">
        <v>4136</v>
      </c>
      <c r="L47" s="432" t="s">
        <v>4137</v>
      </c>
      <c r="M47" s="358" t="s">
        <v>641</v>
      </c>
      <c r="N47" s="358" t="s">
        <v>3951</v>
      </c>
      <c r="O47" s="365"/>
      <c r="P47" s="366"/>
    </row>
    <row r="48" spans="2:16" ht="15" customHeight="1" x14ac:dyDescent="0.2">
      <c r="B48" s="358" t="s">
        <v>4133</v>
      </c>
      <c r="C48" s="358" t="s">
        <v>4138</v>
      </c>
      <c r="D48" s="359" t="s">
        <v>4139</v>
      </c>
      <c r="E48" s="360">
        <v>44651</v>
      </c>
      <c r="F48" s="361">
        <f t="shared" si="2"/>
        <v>44741</v>
      </c>
      <c r="G48" s="362">
        <v>3</v>
      </c>
      <c r="H48" s="362">
        <v>30</v>
      </c>
      <c r="I48" s="534">
        <f t="shared" si="3"/>
        <v>1852.5633333333333</v>
      </c>
      <c r="J48" s="646">
        <v>5557.69</v>
      </c>
      <c r="K48" s="500" t="s">
        <v>4140</v>
      </c>
      <c r="L48" s="432" t="s">
        <v>4137</v>
      </c>
      <c r="M48" s="358" t="s">
        <v>641</v>
      </c>
      <c r="N48" s="358" t="s">
        <v>3951</v>
      </c>
      <c r="O48" s="365"/>
      <c r="P48" s="366"/>
    </row>
    <row r="49" spans="2:16" ht="15" customHeight="1" x14ac:dyDescent="0.2">
      <c r="B49" s="358" t="s">
        <v>4133</v>
      </c>
      <c r="C49" s="358" t="s">
        <v>4141</v>
      </c>
      <c r="D49" s="359" t="s">
        <v>4142</v>
      </c>
      <c r="E49" s="360">
        <v>44656</v>
      </c>
      <c r="F49" s="361">
        <f t="shared" si="2"/>
        <v>44806</v>
      </c>
      <c r="G49" s="362">
        <v>5</v>
      </c>
      <c r="H49" s="362">
        <v>30</v>
      </c>
      <c r="I49" s="534">
        <f t="shared" si="3"/>
        <v>1676.25</v>
      </c>
      <c r="J49" s="646">
        <v>8381.25</v>
      </c>
      <c r="K49" s="500" t="s">
        <v>4143</v>
      </c>
      <c r="L49" s="432" t="s">
        <v>4137</v>
      </c>
      <c r="M49" s="358" t="s">
        <v>641</v>
      </c>
      <c r="N49" s="358" t="s">
        <v>3951</v>
      </c>
      <c r="O49" s="365"/>
      <c r="P49" s="366"/>
    </row>
    <row r="50" spans="2:16" ht="15" customHeight="1" x14ac:dyDescent="0.2">
      <c r="B50" s="358" t="s">
        <v>4133</v>
      </c>
      <c r="C50" s="358" t="s">
        <v>4144</v>
      </c>
      <c r="D50" s="359" t="s">
        <v>4145</v>
      </c>
      <c r="E50" s="360">
        <v>44656</v>
      </c>
      <c r="F50" s="361">
        <f t="shared" si="2"/>
        <v>44746</v>
      </c>
      <c r="G50" s="362">
        <v>3</v>
      </c>
      <c r="H50" s="362">
        <v>30</v>
      </c>
      <c r="I50" s="534">
        <f t="shared" si="3"/>
        <v>4512.4266666666672</v>
      </c>
      <c r="J50" s="646">
        <v>13537.28</v>
      </c>
      <c r="K50" s="500"/>
      <c r="L50" s="432" t="s">
        <v>4146</v>
      </c>
      <c r="M50" s="358" t="s">
        <v>641</v>
      </c>
      <c r="N50" s="358" t="s">
        <v>3951</v>
      </c>
      <c r="O50" s="365"/>
      <c r="P50" s="366"/>
    </row>
    <row r="51" spans="2:16" ht="15" customHeight="1" x14ac:dyDescent="0.2">
      <c r="B51" s="358" t="s">
        <v>4133</v>
      </c>
      <c r="C51" s="358" t="s">
        <v>4147</v>
      </c>
      <c r="D51" s="359" t="s">
        <v>4148</v>
      </c>
      <c r="E51" s="360">
        <v>44666</v>
      </c>
      <c r="F51" s="361">
        <f t="shared" si="2"/>
        <v>44694</v>
      </c>
      <c r="G51" s="362">
        <v>1</v>
      </c>
      <c r="H51" s="362">
        <v>28</v>
      </c>
      <c r="I51" s="534">
        <f t="shared" si="3"/>
        <v>3095.75</v>
      </c>
      <c r="J51" s="646">
        <v>3095.75</v>
      </c>
      <c r="K51" s="500"/>
      <c r="L51" s="432" t="s">
        <v>4149</v>
      </c>
      <c r="M51" s="358" t="s">
        <v>641</v>
      </c>
      <c r="N51" s="358" t="s">
        <v>3951</v>
      </c>
      <c r="O51" s="365"/>
      <c r="P51" s="366"/>
    </row>
    <row r="52" spans="2:16" ht="15" customHeight="1" x14ac:dyDescent="0.2">
      <c r="B52" s="358" t="s">
        <v>4150</v>
      </c>
      <c r="C52" s="358" t="s">
        <v>4151</v>
      </c>
      <c r="D52" s="359" t="s">
        <v>4152</v>
      </c>
      <c r="E52" s="360">
        <v>44666</v>
      </c>
      <c r="F52" s="361">
        <f t="shared" si="2"/>
        <v>44846</v>
      </c>
      <c r="G52" s="362">
        <v>6</v>
      </c>
      <c r="H52" s="362">
        <v>30</v>
      </c>
      <c r="I52" s="534">
        <f t="shared" si="3"/>
        <v>356.11333333333329</v>
      </c>
      <c r="J52" s="646">
        <v>2136.6799999999998</v>
      </c>
      <c r="K52" s="500"/>
      <c r="L52" s="432" t="s">
        <v>4153</v>
      </c>
      <c r="M52" s="358" t="s">
        <v>641</v>
      </c>
      <c r="N52" s="358" t="s">
        <v>3951</v>
      </c>
      <c r="O52" s="365"/>
      <c r="P52" s="366"/>
    </row>
    <row r="53" spans="2:16" ht="15" customHeight="1" x14ac:dyDescent="0.2">
      <c r="B53" s="358" t="s">
        <v>4150</v>
      </c>
      <c r="C53" s="358" t="s">
        <v>4154</v>
      </c>
      <c r="D53" s="359" t="s">
        <v>4155</v>
      </c>
      <c r="E53" s="360">
        <v>44666</v>
      </c>
      <c r="F53" s="361">
        <f t="shared" si="2"/>
        <v>44846</v>
      </c>
      <c r="G53" s="362">
        <v>6</v>
      </c>
      <c r="H53" s="362">
        <v>30</v>
      </c>
      <c r="I53" s="534">
        <f t="shared" si="3"/>
        <v>356.11333333333329</v>
      </c>
      <c r="J53" s="646">
        <v>2136.6799999999998</v>
      </c>
      <c r="K53" s="500"/>
      <c r="L53" s="432" t="s">
        <v>4153</v>
      </c>
      <c r="M53" s="358" t="s">
        <v>641</v>
      </c>
      <c r="N53" s="358" t="s">
        <v>3951</v>
      </c>
      <c r="O53" s="365"/>
      <c r="P53" s="366"/>
    </row>
    <row r="54" spans="2:16" ht="15" customHeight="1" x14ac:dyDescent="0.2">
      <c r="B54" s="358" t="s">
        <v>4133</v>
      </c>
      <c r="C54" s="358" t="s">
        <v>4156</v>
      </c>
      <c r="D54" s="359" t="s">
        <v>4157</v>
      </c>
      <c r="E54" s="360">
        <v>44666</v>
      </c>
      <c r="F54" s="361">
        <f t="shared" si="2"/>
        <v>44694</v>
      </c>
      <c r="G54" s="362">
        <v>1</v>
      </c>
      <c r="H54" s="362">
        <v>28</v>
      </c>
      <c r="I54" s="534">
        <f t="shared" si="3"/>
        <v>3095.75</v>
      </c>
      <c r="J54" s="646">
        <v>3095.75</v>
      </c>
      <c r="K54" s="500"/>
      <c r="L54" s="432" t="s">
        <v>4149</v>
      </c>
      <c r="M54" s="358" t="s">
        <v>641</v>
      </c>
      <c r="N54" s="358" t="s">
        <v>3951</v>
      </c>
      <c r="O54" s="365"/>
      <c r="P54" s="366"/>
    </row>
    <row r="55" spans="2:16" ht="15" customHeight="1" x14ac:dyDescent="0.2">
      <c r="B55" s="358" t="s">
        <v>4133</v>
      </c>
      <c r="C55" s="358" t="s">
        <v>4158</v>
      </c>
      <c r="D55" s="359" t="s">
        <v>4159</v>
      </c>
      <c r="E55" s="360">
        <v>44666</v>
      </c>
      <c r="F55" s="361">
        <f t="shared" si="2"/>
        <v>44722</v>
      </c>
      <c r="G55" s="362">
        <v>2</v>
      </c>
      <c r="H55" s="362">
        <v>28</v>
      </c>
      <c r="I55" s="534">
        <f t="shared" si="3"/>
        <v>992.495</v>
      </c>
      <c r="J55" s="646">
        <v>1984.99</v>
      </c>
      <c r="K55" s="500"/>
      <c r="L55" s="432" t="s">
        <v>4149</v>
      </c>
      <c r="M55" s="358" t="s">
        <v>641</v>
      </c>
      <c r="N55" s="358" t="s">
        <v>3951</v>
      </c>
      <c r="O55" s="365"/>
      <c r="P55" s="366"/>
    </row>
    <row r="56" spans="2:16" ht="15" customHeight="1" x14ac:dyDescent="0.2">
      <c r="B56" s="358" t="s">
        <v>4133</v>
      </c>
      <c r="C56" s="358" t="s">
        <v>4160</v>
      </c>
      <c r="D56" s="359" t="s">
        <v>4161</v>
      </c>
      <c r="E56" s="360">
        <v>44666</v>
      </c>
      <c r="F56" s="361">
        <f t="shared" si="2"/>
        <v>44694</v>
      </c>
      <c r="G56" s="362">
        <v>1</v>
      </c>
      <c r="H56" s="362">
        <v>28</v>
      </c>
      <c r="I56" s="534">
        <f t="shared" si="3"/>
        <v>3095.75</v>
      </c>
      <c r="J56" s="646">
        <v>3095.75</v>
      </c>
      <c r="K56" s="500"/>
      <c r="L56" s="432" t="s">
        <v>4149</v>
      </c>
      <c r="M56" s="358" t="s">
        <v>641</v>
      </c>
      <c r="N56" s="358" t="s">
        <v>3951</v>
      </c>
      <c r="O56" s="365"/>
      <c r="P56" s="366"/>
    </row>
    <row r="57" spans="2:16" ht="15" customHeight="1" x14ac:dyDescent="0.2">
      <c r="B57" s="358" t="s">
        <v>4133</v>
      </c>
      <c r="C57" s="358" t="s">
        <v>4162</v>
      </c>
      <c r="D57" s="359" t="s">
        <v>4163</v>
      </c>
      <c r="E57" s="360">
        <v>44666</v>
      </c>
      <c r="F57" s="361">
        <f t="shared" si="2"/>
        <v>44694</v>
      </c>
      <c r="G57" s="362">
        <v>1</v>
      </c>
      <c r="H57" s="362">
        <v>28</v>
      </c>
      <c r="I57" s="534">
        <f t="shared" si="3"/>
        <v>2828.87</v>
      </c>
      <c r="J57" s="646">
        <v>2828.87</v>
      </c>
      <c r="K57" s="500"/>
      <c r="L57" s="432" t="s">
        <v>4149</v>
      </c>
      <c r="M57" s="358" t="s">
        <v>641</v>
      </c>
      <c r="N57" s="358" t="s">
        <v>3951</v>
      </c>
      <c r="O57" s="365"/>
      <c r="P57" s="366"/>
    </row>
    <row r="58" spans="2:16" ht="15" customHeight="1" x14ac:dyDescent="0.2">
      <c r="B58" s="358" t="s">
        <v>918</v>
      </c>
      <c r="C58" s="358" t="s">
        <v>3677</v>
      </c>
      <c r="D58" s="359" t="s">
        <v>4164</v>
      </c>
      <c r="E58" s="360">
        <v>44666</v>
      </c>
      <c r="F58" s="361">
        <f t="shared" si="2"/>
        <v>44694</v>
      </c>
      <c r="G58" s="362">
        <v>1</v>
      </c>
      <c r="H58" s="362">
        <v>28</v>
      </c>
      <c r="I58" s="534">
        <f t="shared" si="3"/>
        <v>1249.28</v>
      </c>
      <c r="J58" s="646">
        <v>1249.28</v>
      </c>
      <c r="K58" s="11" t="s">
        <v>4165</v>
      </c>
      <c r="L58" s="432" t="s">
        <v>4037</v>
      </c>
      <c r="M58" s="358" t="s">
        <v>3199</v>
      </c>
      <c r="N58" s="358" t="s">
        <v>4128</v>
      </c>
      <c r="O58" s="365"/>
      <c r="P58" s="366"/>
    </row>
    <row r="59" spans="2:16" ht="15" customHeight="1" x14ac:dyDescent="0.2">
      <c r="B59" s="358" t="s">
        <v>4166</v>
      </c>
      <c r="C59" s="358" t="s">
        <v>4167</v>
      </c>
      <c r="D59" s="359" t="s">
        <v>4168</v>
      </c>
      <c r="E59" s="360">
        <v>44699</v>
      </c>
      <c r="F59" s="361">
        <f t="shared" si="2"/>
        <v>44727</v>
      </c>
      <c r="G59" s="362">
        <v>1</v>
      </c>
      <c r="H59" s="362">
        <v>28</v>
      </c>
      <c r="I59" s="534">
        <f t="shared" si="3"/>
        <v>1067.5</v>
      </c>
      <c r="J59" s="646">
        <v>1067.5</v>
      </c>
      <c r="K59" s="500"/>
      <c r="L59" s="432" t="s">
        <v>3480</v>
      </c>
      <c r="M59" s="358" t="s">
        <v>3199</v>
      </c>
      <c r="N59" s="358" t="s">
        <v>4128</v>
      </c>
      <c r="O59" s="365"/>
      <c r="P59" s="366"/>
    </row>
    <row r="60" spans="2:16" ht="15" customHeight="1" x14ac:dyDescent="0.2">
      <c r="B60" s="358" t="s">
        <v>117</v>
      </c>
      <c r="C60" s="358" t="s">
        <v>4169</v>
      </c>
      <c r="D60" s="359" t="s">
        <v>4170</v>
      </c>
      <c r="E60" s="360">
        <v>44741</v>
      </c>
      <c r="F60" s="361">
        <f t="shared" si="2"/>
        <v>44825</v>
      </c>
      <c r="G60" s="362">
        <v>3</v>
      </c>
      <c r="H60" s="362">
        <v>28</v>
      </c>
      <c r="I60" s="534">
        <f t="shared" si="3"/>
        <v>380</v>
      </c>
      <c r="J60" s="646">
        <v>1140</v>
      </c>
      <c r="K60" s="11" t="s">
        <v>4171</v>
      </c>
      <c r="L60" s="432" t="s">
        <v>3720</v>
      </c>
      <c r="M60" s="358" t="s">
        <v>3199</v>
      </c>
      <c r="N60" s="358" t="s">
        <v>4128</v>
      </c>
      <c r="O60" s="365"/>
      <c r="P60" s="350" t="s">
        <v>4129</v>
      </c>
    </row>
    <row r="61" spans="2:16" ht="15" customHeight="1" x14ac:dyDescent="0.2">
      <c r="B61" s="358" t="s">
        <v>4172</v>
      </c>
      <c r="C61" s="358" t="s">
        <v>3883</v>
      </c>
      <c r="D61" s="359" t="s">
        <v>4173</v>
      </c>
      <c r="E61" s="360">
        <v>44757</v>
      </c>
      <c r="F61" s="361">
        <f t="shared" si="2"/>
        <v>44877</v>
      </c>
      <c r="G61" s="362">
        <v>4</v>
      </c>
      <c r="H61" s="362">
        <v>30</v>
      </c>
      <c r="I61" s="534">
        <f t="shared" si="3"/>
        <v>1204.1400000000001</v>
      </c>
      <c r="J61" s="646">
        <v>4816.5600000000004</v>
      </c>
      <c r="K61" s="11" t="s">
        <v>4174</v>
      </c>
      <c r="L61" s="432" t="s">
        <v>4175</v>
      </c>
      <c r="M61" s="358" t="s">
        <v>3199</v>
      </c>
      <c r="N61" s="358" t="s">
        <v>4128</v>
      </c>
      <c r="O61" s="365"/>
      <c r="P61" s="350" t="s">
        <v>4129</v>
      </c>
    </row>
    <row r="62" spans="2:16" ht="15" customHeight="1" x14ac:dyDescent="0.2">
      <c r="B62" s="358" t="s">
        <v>4176</v>
      </c>
      <c r="C62" s="358"/>
      <c r="D62" s="359" t="s">
        <v>4177</v>
      </c>
      <c r="E62" s="360">
        <v>44840</v>
      </c>
      <c r="F62" s="361">
        <f t="shared" si="2"/>
        <v>44847</v>
      </c>
      <c r="G62" s="362">
        <v>1</v>
      </c>
      <c r="H62" s="362">
        <v>7</v>
      </c>
      <c r="I62" s="363">
        <f t="shared" si="3"/>
        <v>106.75</v>
      </c>
      <c r="J62" s="363">
        <v>106.75</v>
      </c>
      <c r="K62" s="11" t="s">
        <v>4178</v>
      </c>
      <c r="L62" s="432" t="s">
        <v>3543</v>
      </c>
      <c r="M62" s="358" t="s">
        <v>3199</v>
      </c>
      <c r="N62" s="358" t="s">
        <v>4128</v>
      </c>
      <c r="O62" s="365"/>
      <c r="P62" s="453"/>
    </row>
    <row r="63" spans="2:16" ht="15" customHeight="1" x14ac:dyDescent="0.2">
      <c r="B63" s="41" t="s">
        <v>328</v>
      </c>
      <c r="C63" s="41" t="s">
        <v>4179</v>
      </c>
      <c r="D63" s="42" t="s">
        <v>4180</v>
      </c>
      <c r="E63" s="43">
        <v>44355</v>
      </c>
      <c r="F63" s="44">
        <f t="shared" si="2"/>
        <v>44999</v>
      </c>
      <c r="G63" s="45">
        <v>23</v>
      </c>
      <c r="H63" s="45">
        <v>28</v>
      </c>
      <c r="I63" s="562">
        <f t="shared" si="3"/>
        <v>185.63086956521741</v>
      </c>
      <c r="J63" s="679">
        <v>4269.51</v>
      </c>
      <c r="K63" s="505"/>
      <c r="L63" s="413"/>
      <c r="M63" s="41" t="s">
        <v>3209</v>
      </c>
      <c r="N63" s="41"/>
      <c r="O63" s="48"/>
      <c r="P63" s="49"/>
    </row>
    <row r="64" spans="2:16" ht="15" customHeight="1" x14ac:dyDescent="0.2">
      <c r="B64" s="59" t="s">
        <v>51</v>
      </c>
      <c r="C64" s="59" t="s">
        <v>3732</v>
      </c>
      <c r="D64" s="60" t="s">
        <v>4181</v>
      </c>
      <c r="E64" s="13">
        <v>44504</v>
      </c>
      <c r="F64" s="14">
        <f t="shared" si="2"/>
        <v>44774</v>
      </c>
      <c r="G64" s="12">
        <v>9</v>
      </c>
      <c r="H64" s="12">
        <v>30</v>
      </c>
      <c r="I64" s="534">
        <f t="shared" si="3"/>
        <v>347.61444444444447</v>
      </c>
      <c r="J64" s="646">
        <v>3128.53</v>
      </c>
      <c r="K64" s="500" t="s">
        <v>4182</v>
      </c>
      <c r="L64" s="340" t="s">
        <v>4183</v>
      </c>
      <c r="M64" s="59" t="s">
        <v>3199</v>
      </c>
      <c r="N64" s="59"/>
      <c r="O64" s="63"/>
      <c r="P64" s="64"/>
    </row>
    <row r="65" spans="2:16" ht="15" customHeight="1" x14ac:dyDescent="0.2">
      <c r="B65" s="331" t="s">
        <v>1435</v>
      </c>
      <c r="C65" s="508" t="s">
        <v>4184</v>
      </c>
      <c r="D65" s="332" t="s">
        <v>4185</v>
      </c>
      <c r="E65" s="333">
        <v>44540</v>
      </c>
      <c r="F65" s="334">
        <f t="shared" si="2"/>
        <v>44870</v>
      </c>
      <c r="G65" s="335">
        <v>11</v>
      </c>
      <c r="H65" s="335">
        <v>30</v>
      </c>
      <c r="I65" s="562">
        <f t="shared" si="3"/>
        <v>1377.08</v>
      </c>
      <c r="J65" s="679">
        <v>15147.88</v>
      </c>
      <c r="K65" s="505" t="s">
        <v>4186</v>
      </c>
      <c r="L65" s="680" t="s">
        <v>4187</v>
      </c>
      <c r="M65" s="331" t="s">
        <v>3199</v>
      </c>
      <c r="N65" s="331"/>
      <c r="O65" s="338"/>
      <c r="P65" s="339"/>
    </row>
    <row r="66" spans="2:16" ht="15" customHeight="1" x14ac:dyDescent="0.2">
      <c r="B66" s="331" t="s">
        <v>122</v>
      </c>
      <c r="C66" s="331" t="s">
        <v>4188</v>
      </c>
      <c r="D66" s="332" t="s">
        <v>4189</v>
      </c>
      <c r="E66" s="333">
        <v>44593</v>
      </c>
      <c r="F66" s="334">
        <f t="shared" si="2"/>
        <v>44901</v>
      </c>
      <c r="G66" s="335">
        <v>11</v>
      </c>
      <c r="H66" s="335">
        <v>28</v>
      </c>
      <c r="I66" s="562">
        <f t="shared" si="3"/>
        <v>320.25</v>
      </c>
      <c r="J66" s="679">
        <v>3522.75</v>
      </c>
      <c r="K66" s="505"/>
      <c r="L66" s="431"/>
      <c r="M66" s="331" t="s">
        <v>3198</v>
      </c>
      <c r="N66" s="331"/>
      <c r="O66" s="338"/>
      <c r="P66" s="339"/>
    </row>
    <row r="67" spans="2:16" ht="15" customHeight="1" x14ac:dyDescent="0.2">
      <c r="B67" s="331" t="s">
        <v>4190</v>
      </c>
      <c r="C67" s="331"/>
      <c r="D67" s="332" t="s">
        <v>4191</v>
      </c>
      <c r="E67" s="333">
        <v>44648</v>
      </c>
      <c r="F67" s="334">
        <f t="shared" ref="F67:F98" si="4">IF(E67&lt;&gt;"",E67+(G67*H67),"")</f>
        <v>44844</v>
      </c>
      <c r="G67" s="335">
        <v>7</v>
      </c>
      <c r="H67" s="335">
        <v>28</v>
      </c>
      <c r="I67" s="562">
        <f t="shared" ref="I67:I98" si="5">IF(G67&lt;&gt;"",(J67/G67),"")</f>
        <v>952.20571428571418</v>
      </c>
      <c r="J67" s="679">
        <v>6665.44</v>
      </c>
      <c r="K67" s="505"/>
      <c r="L67" s="431"/>
      <c r="M67" s="331" t="s">
        <v>4192</v>
      </c>
      <c r="N67" s="331" t="s">
        <v>4193</v>
      </c>
      <c r="O67" s="338"/>
      <c r="P67" s="339"/>
    </row>
    <row r="68" spans="2:16" ht="15" customHeight="1" x14ac:dyDescent="0.2">
      <c r="B68" s="358" t="s">
        <v>1104</v>
      </c>
      <c r="C68" s="358" t="s">
        <v>4194</v>
      </c>
      <c r="D68" s="359" t="s">
        <v>4195</v>
      </c>
      <c r="E68" s="360">
        <v>44958</v>
      </c>
      <c r="F68" s="361">
        <f t="shared" si="4"/>
        <v>44988</v>
      </c>
      <c r="G68" s="362">
        <v>1</v>
      </c>
      <c r="H68" s="362">
        <v>30</v>
      </c>
      <c r="I68" s="363">
        <f t="shared" si="5"/>
        <v>2759.49</v>
      </c>
      <c r="J68" s="363">
        <v>2759.49</v>
      </c>
      <c r="K68" s="11" t="s">
        <v>4196</v>
      </c>
      <c r="L68" s="432" t="s">
        <v>4197</v>
      </c>
      <c r="M68" s="358" t="s">
        <v>3199</v>
      </c>
      <c r="N68" s="358" t="s">
        <v>4128</v>
      </c>
      <c r="O68" s="365"/>
      <c r="P68" s="453"/>
    </row>
    <row r="69" spans="2:16" ht="15" customHeight="1" x14ac:dyDescent="0.2">
      <c r="B69" s="358" t="s">
        <v>1830</v>
      </c>
      <c r="C69" s="358" t="s">
        <v>4198</v>
      </c>
      <c r="D69" s="359" t="s">
        <v>4199</v>
      </c>
      <c r="E69" s="360">
        <v>44944</v>
      </c>
      <c r="F69" s="361">
        <f t="shared" si="4"/>
        <v>44951</v>
      </c>
      <c r="G69" s="362">
        <v>1</v>
      </c>
      <c r="H69" s="362">
        <v>7</v>
      </c>
      <c r="I69" s="534">
        <f t="shared" si="5"/>
        <v>0</v>
      </c>
      <c r="J69" s="646"/>
      <c r="K69" s="11" t="s">
        <v>4200</v>
      </c>
      <c r="L69" s="432" t="s">
        <v>4201</v>
      </c>
      <c r="M69" s="358"/>
      <c r="N69" s="358"/>
      <c r="O69" s="365"/>
      <c r="P69" s="453"/>
    </row>
    <row r="70" spans="2:16" ht="15" customHeight="1" x14ac:dyDescent="0.2">
      <c r="B70" s="331"/>
      <c r="C70" s="331"/>
      <c r="D70" s="332"/>
      <c r="E70" s="333"/>
      <c r="F70" s="334" t="str">
        <f t="shared" si="4"/>
        <v/>
      </c>
      <c r="G70" s="335"/>
      <c r="H70" s="335"/>
      <c r="I70" s="562" t="str">
        <f t="shared" si="5"/>
        <v/>
      </c>
      <c r="J70" s="679"/>
      <c r="K70" s="76"/>
      <c r="L70" s="431"/>
      <c r="M70" s="331"/>
      <c r="N70" s="331"/>
      <c r="O70" s="338"/>
      <c r="P70" s="339"/>
    </row>
    <row r="71" spans="2:16" x14ac:dyDescent="0.2">
      <c r="B71" s="40"/>
      <c r="C71" s="41"/>
      <c r="D71" s="42"/>
      <c r="E71" s="43"/>
      <c r="F71" s="44" t="str">
        <f t="shared" si="4"/>
        <v/>
      </c>
      <c r="G71" s="45"/>
      <c r="H71" s="45"/>
      <c r="I71" s="562" t="str">
        <f>IF(G71&lt;&gt;"",(#REF!/G71),"")</f>
        <v/>
      </c>
      <c r="J71" s="679"/>
      <c r="K71" s="115"/>
      <c r="L71" s="414"/>
      <c r="M71" s="233"/>
      <c r="N71" s="233"/>
      <c r="O71" s="240"/>
      <c r="P71" s="241"/>
    </row>
    <row r="72" spans="2:16" x14ac:dyDescent="0.2">
      <c r="I72" s="36" t="s">
        <v>8</v>
      </c>
      <c r="J72" s="56">
        <f>SUM(J3:J71)</f>
        <v>474357.27000000014</v>
      </c>
      <c r="K72" s="641"/>
    </row>
    <row r="74" spans="2:16" x14ac:dyDescent="0.2">
      <c r="E74" s="421" t="s">
        <v>3139</v>
      </c>
      <c r="F74" s="422"/>
    </row>
    <row r="75" spans="2:16" x14ac:dyDescent="0.2">
      <c r="E75" s="421" t="s">
        <v>3141</v>
      </c>
      <c r="F75" s="422"/>
    </row>
    <row r="76" spans="2:16" x14ac:dyDescent="0.2">
      <c r="E76" s="424">
        <f>COUNTBLANK(L4:L71)-COUNTBLANK(B4:B71)</f>
        <v>3</v>
      </c>
      <c r="F76" s="423" t="s">
        <v>3250</v>
      </c>
    </row>
  </sheetData>
  <phoneticPr fontId="0" type="noConversion"/>
  <conditionalFormatting sqref="F3:F71">
    <cfRule type="expression" dxfId="1645" priority="12">
      <formula>AND($B3&lt;&gt;"",$L3="",$F3&lt;(TODAY()+30))</formula>
    </cfRule>
  </conditionalFormatting>
  <conditionalFormatting sqref="F3:F71">
    <cfRule type="expression" dxfId="1644" priority="11" stopIfTrue="1">
      <formula>AND($B3&lt;&gt;"",$L3="",$F3&lt;TODAY())</formula>
    </cfRule>
  </conditionalFormatting>
  <dataValidations count="1">
    <dataValidation type="list" allowBlank="1" showInputMessage="1" showErrorMessage="1" sqref="H3:H71" xr:uid="{4E17E00C-6087-426E-B2BE-C1A92C6A9A8C}">
      <formula1>"1, 7, 28, 30"</formula1>
    </dataValidation>
  </dataValidations>
  <hyperlinks>
    <hyperlink ref="P45" r:id="rId1" xr:uid="{350E3824-8CB8-49F6-AC2B-F112A877B403}"/>
    <hyperlink ref="P46" r:id="rId2" xr:uid="{62421B9D-4157-41C6-BF7E-3B0E7F0B5469}"/>
    <hyperlink ref="P60" r:id="rId3" xr:uid="{07D45D4A-A4F3-4B2F-9BFD-B164FE234775}"/>
    <hyperlink ref="P61" r:id="rId4" xr:uid="{BD6A2EC9-DA42-4B91-B441-56109B58F05B}"/>
  </hyperlink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5"/>
  <tableParts count="1">
    <tablePart r:id="rId6"/>
  </tableParts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3E7B8-2363-49C4-AB3C-72FAB964ECD1}">
  <sheetPr>
    <tabColor rgb="FF70AD47"/>
    <pageSetUpPr fitToPage="1"/>
  </sheetPr>
  <dimension ref="B2:P39"/>
  <sheetViews>
    <sheetView workbookViewId="0">
      <selection activeCell="L26" sqref="L2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5.140625" style="54" bestFit="1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7109375" style="39" bestFit="1" customWidth="1"/>
    <col min="11" max="11" width="12.42578125" style="33" customWidth="1"/>
    <col min="12" max="12" width="60.7109375" style="57" customWidth="1"/>
    <col min="13" max="13" width="19.5703125" style="33" bestFit="1" customWidth="1"/>
    <col min="14" max="14" width="15.7109375" style="33" customWidth="1"/>
    <col min="15" max="15" width="5.42578125" style="38" customWidth="1"/>
    <col min="16" max="16" width="26.85546875" style="33" bestFit="1" customWidth="1"/>
    <col min="17" max="17" width="2.7109375" style="50" customWidth="1"/>
    <col min="18" max="16384" width="9.140625" style="50"/>
  </cols>
  <sheetData>
    <row r="2" spans="2:16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2" t="s">
        <v>4202</v>
      </c>
      <c r="L2" s="6" t="s">
        <v>3251</v>
      </c>
      <c r="M2" s="2" t="s">
        <v>10</v>
      </c>
      <c r="N2" s="2" t="s">
        <v>11</v>
      </c>
      <c r="O2" s="7" t="s">
        <v>3107</v>
      </c>
      <c r="P2" s="8" t="s">
        <v>15</v>
      </c>
    </row>
    <row r="3" spans="2:16" ht="15" customHeight="1" x14ac:dyDescent="0.2">
      <c r="B3" s="58" t="s">
        <v>490</v>
      </c>
      <c r="C3" s="59" t="s">
        <v>4203</v>
      </c>
      <c r="D3" s="60" t="s">
        <v>4204</v>
      </c>
      <c r="E3" s="13">
        <v>44551</v>
      </c>
      <c r="F3" s="14">
        <f t="shared" ref="F3:F35" si="0">IF(E3&lt;&gt;"",E3+(G3*H3),"")</f>
        <v>44831</v>
      </c>
      <c r="G3" s="12">
        <v>10</v>
      </c>
      <c r="H3" s="12">
        <v>28</v>
      </c>
      <c r="I3" s="533">
        <f t="shared" ref="I3:I35" si="1">IF(G3&lt;&gt;"",(J3/G3),"")</f>
        <v>161.12</v>
      </c>
      <c r="J3" s="533">
        <v>1611.2</v>
      </c>
      <c r="K3" s="674"/>
      <c r="L3" s="675" t="s">
        <v>4205</v>
      </c>
      <c r="M3" s="59" t="s">
        <v>20</v>
      </c>
      <c r="N3" s="59" t="s">
        <v>4206</v>
      </c>
      <c r="O3" s="63"/>
      <c r="P3" s="350" t="s">
        <v>4207</v>
      </c>
    </row>
    <row r="4" spans="2:16" ht="15" customHeight="1" x14ac:dyDescent="0.2">
      <c r="B4" s="58" t="s">
        <v>490</v>
      </c>
      <c r="C4" s="59" t="s">
        <v>4208</v>
      </c>
      <c r="D4" s="60" t="s">
        <v>4209</v>
      </c>
      <c r="E4" s="13">
        <v>44607</v>
      </c>
      <c r="F4" s="14">
        <f t="shared" si="0"/>
        <v>44831</v>
      </c>
      <c r="G4" s="12">
        <v>8</v>
      </c>
      <c r="H4" s="12">
        <v>28</v>
      </c>
      <c r="I4" s="533">
        <f t="shared" si="1"/>
        <v>188.64</v>
      </c>
      <c r="J4" s="533">
        <v>1509.12</v>
      </c>
      <c r="K4" s="647">
        <v>2001845066</v>
      </c>
      <c r="L4" s="62" t="s">
        <v>4210</v>
      </c>
      <c r="M4" s="59" t="s">
        <v>20</v>
      </c>
      <c r="N4" s="59" t="s">
        <v>4206</v>
      </c>
      <c r="O4" s="63"/>
      <c r="P4" s="350" t="s">
        <v>4207</v>
      </c>
    </row>
    <row r="5" spans="2:16" ht="15" customHeight="1" x14ac:dyDescent="0.2">
      <c r="B5" s="58" t="s">
        <v>965</v>
      </c>
      <c r="C5" s="59"/>
      <c r="D5" s="60" t="s">
        <v>4211</v>
      </c>
      <c r="E5" s="13">
        <v>44648</v>
      </c>
      <c r="F5" s="14">
        <f t="shared" si="0"/>
        <v>44676</v>
      </c>
      <c r="G5" s="12">
        <v>1</v>
      </c>
      <c r="H5" s="12">
        <v>28</v>
      </c>
      <c r="I5" s="533">
        <f t="shared" si="1"/>
        <v>1076.96</v>
      </c>
      <c r="J5" s="533">
        <v>1076.96</v>
      </c>
      <c r="K5" s="647"/>
      <c r="L5" s="62" t="s">
        <v>4212</v>
      </c>
      <c r="M5" s="59" t="s">
        <v>4213</v>
      </c>
      <c r="N5" s="59" t="s">
        <v>4214</v>
      </c>
      <c r="O5" s="63"/>
      <c r="P5" s="64"/>
    </row>
    <row r="6" spans="2:16" ht="15" customHeight="1" x14ac:dyDescent="0.2">
      <c r="B6" s="58" t="s">
        <v>510</v>
      </c>
      <c r="C6" s="59" t="s">
        <v>4215</v>
      </c>
      <c r="D6" s="60" t="s">
        <v>4211</v>
      </c>
      <c r="E6" s="13">
        <v>44649</v>
      </c>
      <c r="F6" s="14">
        <f t="shared" si="0"/>
        <v>44789</v>
      </c>
      <c r="G6" s="12">
        <v>5</v>
      </c>
      <c r="H6" s="12">
        <v>28</v>
      </c>
      <c r="I6" s="533">
        <f t="shared" si="1"/>
        <v>1639.2</v>
      </c>
      <c r="J6" s="533">
        <v>8196</v>
      </c>
      <c r="K6" s="647" t="s">
        <v>4216</v>
      </c>
      <c r="L6" s="62" t="s">
        <v>4217</v>
      </c>
      <c r="M6" s="59" t="s">
        <v>4213</v>
      </c>
      <c r="N6" s="59" t="s">
        <v>4214</v>
      </c>
      <c r="O6" s="63"/>
      <c r="P6" s="64"/>
    </row>
    <row r="7" spans="2:16" ht="15" customHeight="1" x14ac:dyDescent="0.2">
      <c r="B7" s="58" t="s">
        <v>965</v>
      </c>
      <c r="C7" s="59"/>
      <c r="D7" s="60" t="s">
        <v>4218</v>
      </c>
      <c r="E7" s="13">
        <v>44648</v>
      </c>
      <c r="F7" s="14">
        <f t="shared" si="0"/>
        <v>44676</v>
      </c>
      <c r="G7" s="12">
        <v>1</v>
      </c>
      <c r="H7" s="12">
        <v>28</v>
      </c>
      <c r="I7" s="533">
        <f t="shared" si="1"/>
        <v>1076.96</v>
      </c>
      <c r="J7" s="533">
        <v>1076.96</v>
      </c>
      <c r="K7" s="647" t="s">
        <v>4219</v>
      </c>
      <c r="L7" s="62" t="s">
        <v>4212</v>
      </c>
      <c r="M7" s="59" t="s">
        <v>4213</v>
      </c>
      <c r="N7" s="59" t="s">
        <v>4214</v>
      </c>
      <c r="O7" s="63"/>
      <c r="P7" s="64"/>
    </row>
    <row r="8" spans="2:16" ht="15" customHeight="1" x14ac:dyDescent="0.2">
      <c r="B8" s="58" t="s">
        <v>510</v>
      </c>
      <c r="C8" s="59" t="s">
        <v>4220</v>
      </c>
      <c r="D8" s="60" t="s">
        <v>4218</v>
      </c>
      <c r="E8" s="13">
        <v>44649</v>
      </c>
      <c r="F8" s="14">
        <f t="shared" si="0"/>
        <v>44789</v>
      </c>
      <c r="G8" s="12">
        <v>5</v>
      </c>
      <c r="H8" s="12">
        <v>28</v>
      </c>
      <c r="I8" s="533">
        <f t="shared" si="1"/>
        <v>1678.6</v>
      </c>
      <c r="J8" s="533">
        <v>8393</v>
      </c>
      <c r="K8" s="647" t="s">
        <v>4219</v>
      </c>
      <c r="L8" s="62" t="s">
        <v>4217</v>
      </c>
      <c r="M8" s="59" t="s">
        <v>4213</v>
      </c>
      <c r="N8" s="59" t="s">
        <v>4214</v>
      </c>
      <c r="O8" s="63"/>
      <c r="P8" s="64"/>
    </row>
    <row r="9" spans="2:16" ht="15" customHeight="1" x14ac:dyDescent="0.2">
      <c r="B9" s="58" t="s">
        <v>242</v>
      </c>
      <c r="C9" s="59" t="s">
        <v>4221</v>
      </c>
      <c r="D9" s="60" t="s">
        <v>4222</v>
      </c>
      <c r="E9" s="13">
        <v>44650</v>
      </c>
      <c r="F9" s="14">
        <f t="shared" si="0"/>
        <v>44706</v>
      </c>
      <c r="G9" s="12">
        <v>2</v>
      </c>
      <c r="H9" s="12">
        <v>28</v>
      </c>
      <c r="I9" s="533">
        <f t="shared" si="1"/>
        <v>2271.58</v>
      </c>
      <c r="J9" s="533">
        <v>4543.16</v>
      </c>
      <c r="K9" s="647"/>
      <c r="L9" s="62" t="s">
        <v>3365</v>
      </c>
      <c r="M9" s="59" t="s">
        <v>4213</v>
      </c>
      <c r="N9" s="59" t="s">
        <v>4214</v>
      </c>
      <c r="O9" s="63"/>
      <c r="P9" s="64"/>
    </row>
    <row r="10" spans="2:16" ht="15" customHeight="1" x14ac:dyDescent="0.2">
      <c r="B10" s="58" t="s">
        <v>117</v>
      </c>
      <c r="C10" s="59"/>
      <c r="D10" s="60" t="s">
        <v>4223</v>
      </c>
      <c r="E10" s="13">
        <v>44651</v>
      </c>
      <c r="F10" s="14">
        <f t="shared" si="0"/>
        <v>44658</v>
      </c>
      <c r="G10" s="12">
        <v>1</v>
      </c>
      <c r="H10" s="12">
        <v>7</v>
      </c>
      <c r="I10" s="533">
        <f t="shared" si="1"/>
        <v>0</v>
      </c>
      <c r="J10" s="533"/>
      <c r="K10" s="647"/>
      <c r="L10" s="62" t="s">
        <v>3365</v>
      </c>
      <c r="M10" s="59" t="s">
        <v>4213</v>
      </c>
      <c r="N10" s="59" t="s">
        <v>4214</v>
      </c>
      <c r="O10" s="63"/>
      <c r="P10" s="64"/>
    </row>
    <row r="11" spans="2:16" ht="15" customHeight="1" x14ac:dyDescent="0.2">
      <c r="B11" s="358" t="s">
        <v>117</v>
      </c>
      <c r="C11" s="358" t="s">
        <v>4224</v>
      </c>
      <c r="D11" s="359" t="s">
        <v>4225</v>
      </c>
      <c r="E11" s="360">
        <v>44666</v>
      </c>
      <c r="F11" s="361">
        <f t="shared" si="0"/>
        <v>44673</v>
      </c>
      <c r="G11" s="362">
        <v>1</v>
      </c>
      <c r="H11" s="362">
        <v>7</v>
      </c>
      <c r="I11" s="363">
        <f t="shared" si="1"/>
        <v>911.28</v>
      </c>
      <c r="J11" s="363">
        <v>911.28</v>
      </c>
      <c r="K11" s="358"/>
      <c r="L11" s="364" t="s">
        <v>3365</v>
      </c>
      <c r="M11" s="358" t="s">
        <v>4213</v>
      </c>
      <c r="N11" s="358" t="s">
        <v>4214</v>
      </c>
      <c r="O11" s="365"/>
      <c r="P11" s="453"/>
    </row>
    <row r="12" spans="2:16" ht="15" customHeight="1" x14ac:dyDescent="0.2">
      <c r="B12" s="59" t="s">
        <v>510</v>
      </c>
      <c r="C12" s="59" t="s">
        <v>4226</v>
      </c>
      <c r="D12" s="60" t="s">
        <v>4227</v>
      </c>
      <c r="E12" s="13">
        <v>44673</v>
      </c>
      <c r="F12" s="14">
        <f t="shared" si="0"/>
        <v>44785</v>
      </c>
      <c r="G12" s="12">
        <v>4</v>
      </c>
      <c r="H12" s="12">
        <v>28</v>
      </c>
      <c r="I12" s="533">
        <f t="shared" si="1"/>
        <v>1323</v>
      </c>
      <c r="J12" s="533">
        <v>5292</v>
      </c>
      <c r="K12" s="647" t="s">
        <v>4228</v>
      </c>
      <c r="L12" s="62" t="s">
        <v>4217</v>
      </c>
      <c r="M12" s="59" t="s">
        <v>4213</v>
      </c>
      <c r="N12" s="59" t="s">
        <v>4214</v>
      </c>
      <c r="O12" s="63"/>
      <c r="P12" s="64"/>
    </row>
    <row r="13" spans="2:16" ht="15" customHeight="1" x14ac:dyDescent="0.2">
      <c r="B13" s="58" t="s">
        <v>2135</v>
      </c>
      <c r="C13" s="59" t="s">
        <v>4229</v>
      </c>
      <c r="D13" s="60" t="s">
        <v>4230</v>
      </c>
      <c r="E13" s="13">
        <v>44690</v>
      </c>
      <c r="F13" s="14">
        <f t="shared" si="0"/>
        <v>44774</v>
      </c>
      <c r="G13" s="12">
        <v>3</v>
      </c>
      <c r="H13" s="12">
        <v>28</v>
      </c>
      <c r="I13" s="533">
        <f t="shared" si="1"/>
        <v>529.33333333333337</v>
      </c>
      <c r="J13" s="533">
        <v>1588</v>
      </c>
      <c r="K13" s="647" t="s">
        <v>4231</v>
      </c>
      <c r="L13" s="62" t="s">
        <v>4217</v>
      </c>
      <c r="M13" s="59" t="s">
        <v>4213</v>
      </c>
      <c r="N13" s="59" t="s">
        <v>4214</v>
      </c>
      <c r="O13" s="63"/>
      <c r="P13" s="64"/>
    </row>
    <row r="14" spans="2:16" ht="15" customHeight="1" x14ac:dyDescent="0.2">
      <c r="B14" s="59" t="s">
        <v>2135</v>
      </c>
      <c r="C14" s="59" t="s">
        <v>4232</v>
      </c>
      <c r="D14" s="60" t="s">
        <v>4233</v>
      </c>
      <c r="E14" s="13">
        <v>44690</v>
      </c>
      <c r="F14" s="14">
        <f t="shared" si="0"/>
        <v>44774</v>
      </c>
      <c r="G14" s="12">
        <v>3</v>
      </c>
      <c r="H14" s="12">
        <v>28</v>
      </c>
      <c r="I14" s="533">
        <f t="shared" si="1"/>
        <v>529.33333333333337</v>
      </c>
      <c r="J14" s="533">
        <v>1588</v>
      </c>
      <c r="K14" s="647" t="s">
        <v>4234</v>
      </c>
      <c r="L14" s="62" t="s">
        <v>4217</v>
      </c>
      <c r="M14" s="59" t="s">
        <v>4213</v>
      </c>
      <c r="N14" s="59" t="s">
        <v>4214</v>
      </c>
      <c r="O14" s="63"/>
      <c r="P14" s="64"/>
    </row>
    <row r="15" spans="2:16" ht="15" customHeight="1" x14ac:dyDescent="0.2">
      <c r="B15" s="58" t="s">
        <v>3248</v>
      </c>
      <c r="C15" s="59" t="s">
        <v>4235</v>
      </c>
      <c r="D15" s="60" t="s">
        <v>4236</v>
      </c>
      <c r="E15" s="13">
        <v>44723</v>
      </c>
      <c r="F15" s="14">
        <f t="shared" si="0"/>
        <v>44779</v>
      </c>
      <c r="G15" s="12">
        <v>2</v>
      </c>
      <c r="H15" s="12">
        <v>28</v>
      </c>
      <c r="I15" s="533">
        <f t="shared" si="1"/>
        <v>2319.2800000000002</v>
      </c>
      <c r="J15" s="533">
        <v>4638.5600000000004</v>
      </c>
      <c r="K15" s="647" t="s">
        <v>4237</v>
      </c>
      <c r="L15" s="62" t="s">
        <v>4238</v>
      </c>
      <c r="M15" s="59" t="s">
        <v>4239</v>
      </c>
      <c r="N15" s="59" t="s">
        <v>4240</v>
      </c>
      <c r="O15" s="63"/>
      <c r="P15" s="64"/>
    </row>
    <row r="16" spans="2:16" ht="15" customHeight="1" x14ac:dyDescent="0.2">
      <c r="B16" s="358" t="s">
        <v>1435</v>
      </c>
      <c r="C16" s="358" t="s">
        <v>4241</v>
      </c>
      <c r="D16" s="359" t="s">
        <v>4242</v>
      </c>
      <c r="E16" s="360">
        <v>44656</v>
      </c>
      <c r="F16" s="361">
        <f t="shared" si="0"/>
        <v>44824</v>
      </c>
      <c r="G16" s="362">
        <v>6</v>
      </c>
      <c r="H16" s="362">
        <v>28</v>
      </c>
      <c r="I16" s="533">
        <f t="shared" si="1"/>
        <v>1713</v>
      </c>
      <c r="J16" s="533">
        <v>10278</v>
      </c>
      <c r="K16" s="647" t="s">
        <v>4243</v>
      </c>
      <c r="L16" s="364" t="s">
        <v>4244</v>
      </c>
      <c r="M16" s="358" t="s">
        <v>4213</v>
      </c>
      <c r="N16" s="358" t="s">
        <v>4214</v>
      </c>
      <c r="O16" s="365"/>
      <c r="P16" s="366"/>
    </row>
    <row r="17" spans="2:16" ht="15" customHeight="1" x14ac:dyDescent="0.2">
      <c r="B17" s="380" t="s">
        <v>1435</v>
      </c>
      <c r="C17" s="358" t="s">
        <v>4245</v>
      </c>
      <c r="D17" s="359" t="s">
        <v>4246</v>
      </c>
      <c r="E17" s="360">
        <v>44656</v>
      </c>
      <c r="F17" s="361">
        <f t="shared" si="0"/>
        <v>44768</v>
      </c>
      <c r="G17" s="362">
        <v>4</v>
      </c>
      <c r="H17" s="362">
        <v>28</v>
      </c>
      <c r="I17" s="533">
        <f t="shared" si="1"/>
        <v>1825.32</v>
      </c>
      <c r="J17" s="533">
        <v>7301.28</v>
      </c>
      <c r="K17" s="647" t="s">
        <v>4247</v>
      </c>
      <c r="L17" s="364" t="s">
        <v>4248</v>
      </c>
      <c r="M17" s="358" t="s">
        <v>4213</v>
      </c>
      <c r="N17" s="358" t="s">
        <v>4214</v>
      </c>
      <c r="O17" s="365"/>
      <c r="P17" s="366"/>
    </row>
    <row r="18" spans="2:16" ht="15" customHeight="1" x14ac:dyDescent="0.2">
      <c r="B18" s="58" t="s">
        <v>490</v>
      </c>
      <c r="C18" s="59" t="s">
        <v>4249</v>
      </c>
      <c r="D18" s="60" t="s">
        <v>4250</v>
      </c>
      <c r="E18" s="360">
        <v>44662</v>
      </c>
      <c r="F18" s="14">
        <f t="shared" si="0"/>
        <v>44774</v>
      </c>
      <c r="G18" s="12">
        <v>4</v>
      </c>
      <c r="H18" s="12">
        <v>28</v>
      </c>
      <c r="I18" s="533">
        <f t="shared" si="1"/>
        <v>225.38</v>
      </c>
      <c r="J18" s="533">
        <v>901.52</v>
      </c>
      <c r="K18" s="647">
        <v>2001845067</v>
      </c>
      <c r="L18" s="62" t="s">
        <v>4210</v>
      </c>
      <c r="M18" s="59" t="s">
        <v>3208</v>
      </c>
      <c r="N18" s="59" t="s">
        <v>4251</v>
      </c>
      <c r="O18" s="63"/>
      <c r="P18" s="350" t="s">
        <v>4207</v>
      </c>
    </row>
    <row r="19" spans="2:16" ht="15" customHeight="1" x14ac:dyDescent="0.2">
      <c r="B19" s="358" t="s">
        <v>510</v>
      </c>
      <c r="C19" s="358" t="s">
        <v>4252</v>
      </c>
      <c r="D19" s="359" t="s">
        <v>4253</v>
      </c>
      <c r="E19" s="360">
        <v>44673</v>
      </c>
      <c r="F19" s="361">
        <f t="shared" si="0"/>
        <v>44785</v>
      </c>
      <c r="G19" s="362">
        <v>4</v>
      </c>
      <c r="H19" s="362">
        <v>28</v>
      </c>
      <c r="I19" s="533">
        <f t="shared" si="1"/>
        <v>1453</v>
      </c>
      <c r="J19" s="533">
        <v>5812</v>
      </c>
      <c r="K19" s="647" t="s">
        <v>4254</v>
      </c>
      <c r="L19" s="364" t="s">
        <v>4255</v>
      </c>
      <c r="M19" s="358" t="s">
        <v>4213</v>
      </c>
      <c r="N19" s="358" t="s">
        <v>4214</v>
      </c>
      <c r="O19" s="365"/>
      <c r="P19" s="366"/>
    </row>
    <row r="20" spans="2:16" ht="15" customHeight="1" x14ac:dyDescent="0.2">
      <c r="B20" s="58" t="s">
        <v>992</v>
      </c>
      <c r="C20" s="59" t="s">
        <v>4256</v>
      </c>
      <c r="D20" s="60" t="s">
        <v>4257</v>
      </c>
      <c r="E20" s="13">
        <v>44673</v>
      </c>
      <c r="F20" s="14">
        <f t="shared" si="0"/>
        <v>44729</v>
      </c>
      <c r="G20" s="12">
        <v>2</v>
      </c>
      <c r="H20" s="12">
        <v>28</v>
      </c>
      <c r="I20" s="533">
        <f t="shared" si="1"/>
        <v>3687.21</v>
      </c>
      <c r="J20" s="533">
        <v>7374.42</v>
      </c>
      <c r="K20" s="647" t="s">
        <v>4258</v>
      </c>
      <c r="L20" s="62" t="s">
        <v>4259</v>
      </c>
      <c r="M20" s="59" t="s">
        <v>4213</v>
      </c>
      <c r="N20" s="59" t="s">
        <v>4214</v>
      </c>
      <c r="O20" s="63"/>
      <c r="P20" s="64"/>
    </row>
    <row r="21" spans="2:16" ht="15" customHeight="1" x14ac:dyDescent="0.2">
      <c r="B21" s="58" t="s">
        <v>992</v>
      </c>
      <c r="C21" s="59" t="s">
        <v>4260</v>
      </c>
      <c r="D21" s="60" t="s">
        <v>4261</v>
      </c>
      <c r="E21" s="13">
        <v>44673</v>
      </c>
      <c r="F21" s="14">
        <f t="shared" si="0"/>
        <v>44841</v>
      </c>
      <c r="G21" s="12">
        <v>6</v>
      </c>
      <c r="H21" s="12">
        <v>28</v>
      </c>
      <c r="I21" s="533">
        <f t="shared" si="1"/>
        <v>1743.3466666666666</v>
      </c>
      <c r="J21" s="533">
        <v>10460.08</v>
      </c>
      <c r="K21" s="647" t="s">
        <v>4262</v>
      </c>
      <c r="L21" s="62" t="s">
        <v>4255</v>
      </c>
      <c r="M21" s="59" t="s">
        <v>4213</v>
      </c>
      <c r="N21" s="59" t="s">
        <v>4214</v>
      </c>
      <c r="O21" s="63"/>
      <c r="P21" s="64"/>
    </row>
    <row r="22" spans="2:16" ht="15" customHeight="1" x14ac:dyDescent="0.2">
      <c r="B22" s="380" t="s">
        <v>2971</v>
      </c>
      <c r="C22" s="358" t="s">
        <v>4263</v>
      </c>
      <c r="D22" s="359" t="s">
        <v>4264</v>
      </c>
      <c r="E22" s="360">
        <v>44684</v>
      </c>
      <c r="F22" s="361">
        <f t="shared" si="0"/>
        <v>44796</v>
      </c>
      <c r="G22" s="362">
        <v>4</v>
      </c>
      <c r="H22" s="362">
        <v>28</v>
      </c>
      <c r="I22" s="363">
        <f t="shared" si="1"/>
        <v>1850</v>
      </c>
      <c r="J22" s="363">
        <v>7400</v>
      </c>
      <c r="K22" s="358" t="s">
        <v>4265</v>
      </c>
      <c r="L22" s="364" t="s">
        <v>4248</v>
      </c>
      <c r="M22" s="358" t="s">
        <v>4213</v>
      </c>
      <c r="N22" s="358" t="s">
        <v>4214</v>
      </c>
      <c r="O22" s="365"/>
      <c r="P22" s="366"/>
    </row>
    <row r="23" spans="2:16" ht="15" customHeight="1" x14ac:dyDescent="0.2">
      <c r="B23" s="40" t="s">
        <v>4266</v>
      </c>
      <c r="C23" s="41" t="s">
        <v>3301</v>
      </c>
      <c r="D23" s="42" t="s">
        <v>4267</v>
      </c>
      <c r="E23" s="43">
        <v>44634</v>
      </c>
      <c r="F23" s="44">
        <f t="shared" si="0"/>
        <v>44718</v>
      </c>
      <c r="G23" s="45">
        <v>3</v>
      </c>
      <c r="H23" s="45">
        <v>28</v>
      </c>
      <c r="I23" s="532">
        <f t="shared" si="1"/>
        <v>0</v>
      </c>
      <c r="J23" s="560"/>
      <c r="K23" s="648"/>
      <c r="L23" s="47"/>
      <c r="M23" s="41" t="s">
        <v>4268</v>
      </c>
      <c r="N23" s="41"/>
      <c r="O23" s="48"/>
      <c r="P23" s="49"/>
    </row>
    <row r="24" spans="2:16" ht="15" customHeight="1" x14ac:dyDescent="0.2">
      <c r="B24" s="58" t="s">
        <v>736</v>
      </c>
      <c r="C24" s="59" t="s">
        <v>4269</v>
      </c>
      <c r="D24" s="60" t="s">
        <v>4270</v>
      </c>
      <c r="E24" s="13">
        <v>44706</v>
      </c>
      <c r="F24" s="14">
        <f t="shared" si="0"/>
        <v>44818</v>
      </c>
      <c r="G24" s="12">
        <v>4</v>
      </c>
      <c r="H24" s="12">
        <v>28</v>
      </c>
      <c r="I24" s="533">
        <f t="shared" si="1"/>
        <v>190.04</v>
      </c>
      <c r="J24" s="533">
        <v>760.16</v>
      </c>
      <c r="K24" s="647"/>
      <c r="L24" s="675" t="s">
        <v>4205</v>
      </c>
      <c r="M24" s="59" t="s">
        <v>20</v>
      </c>
      <c r="N24" s="59" t="s">
        <v>4206</v>
      </c>
      <c r="O24" s="63"/>
      <c r="P24" s="350" t="s">
        <v>4207</v>
      </c>
    </row>
    <row r="25" spans="2:16" ht="15" customHeight="1" x14ac:dyDescent="0.2">
      <c r="B25" s="58" t="s">
        <v>736</v>
      </c>
      <c r="C25" s="59" t="s">
        <v>4271</v>
      </c>
      <c r="D25" s="60" t="s">
        <v>4272</v>
      </c>
      <c r="E25" s="13">
        <v>44706</v>
      </c>
      <c r="F25" s="14">
        <f t="shared" si="0"/>
        <v>44818</v>
      </c>
      <c r="G25" s="12">
        <v>4</v>
      </c>
      <c r="H25" s="12">
        <v>28</v>
      </c>
      <c r="I25" s="533">
        <f t="shared" si="1"/>
        <v>214.89250000000001</v>
      </c>
      <c r="J25" s="533">
        <v>859.57</v>
      </c>
      <c r="K25" s="647"/>
      <c r="L25" s="675" t="s">
        <v>4205</v>
      </c>
      <c r="M25" s="59" t="s">
        <v>20</v>
      </c>
      <c r="N25" s="59" t="s">
        <v>4206</v>
      </c>
      <c r="O25" s="63"/>
      <c r="P25" s="350" t="s">
        <v>4207</v>
      </c>
    </row>
    <row r="26" spans="2:16" ht="15" customHeight="1" x14ac:dyDescent="0.2">
      <c r="B26" s="58" t="s">
        <v>434</v>
      </c>
      <c r="C26" s="59" t="s">
        <v>4273</v>
      </c>
      <c r="D26" s="60" t="s">
        <v>4274</v>
      </c>
      <c r="E26" s="13">
        <v>44725</v>
      </c>
      <c r="F26" s="14">
        <f t="shared" si="0"/>
        <v>44875</v>
      </c>
      <c r="G26" s="12">
        <v>5</v>
      </c>
      <c r="H26" s="12">
        <v>30</v>
      </c>
      <c r="I26" s="533">
        <f t="shared" si="1"/>
        <v>1527.248</v>
      </c>
      <c r="J26" s="533">
        <v>7636.24</v>
      </c>
      <c r="K26" s="647" t="s">
        <v>4275</v>
      </c>
      <c r="L26" s="62" t="s">
        <v>4276</v>
      </c>
      <c r="M26" s="59" t="s">
        <v>4213</v>
      </c>
      <c r="N26" s="59" t="s">
        <v>4214</v>
      </c>
      <c r="O26" s="63"/>
      <c r="P26" s="64"/>
    </row>
    <row r="27" spans="2:16" ht="15" customHeight="1" x14ac:dyDescent="0.2">
      <c r="B27" s="58" t="s">
        <v>748</v>
      </c>
      <c r="C27" s="59" t="s">
        <v>4277</v>
      </c>
      <c r="D27" s="60" t="s">
        <v>4278</v>
      </c>
      <c r="E27" s="13">
        <v>44792</v>
      </c>
      <c r="F27" s="14">
        <f t="shared" si="0"/>
        <v>44822</v>
      </c>
      <c r="G27" s="12">
        <v>1</v>
      </c>
      <c r="H27" s="12">
        <v>30</v>
      </c>
      <c r="I27" s="533">
        <f t="shared" si="1"/>
        <v>679.46</v>
      </c>
      <c r="J27" s="533">
        <v>679.46</v>
      </c>
      <c r="K27" s="409">
        <v>37778599</v>
      </c>
      <c r="L27" s="62" t="s">
        <v>4279</v>
      </c>
      <c r="M27" s="59" t="s">
        <v>4213</v>
      </c>
      <c r="N27" s="59" t="s">
        <v>4214</v>
      </c>
      <c r="O27" s="63"/>
      <c r="P27" s="64"/>
    </row>
    <row r="28" spans="2:16" ht="15" customHeight="1" x14ac:dyDescent="0.2">
      <c r="B28" s="58" t="s">
        <v>683</v>
      </c>
      <c r="C28" s="59" t="s">
        <v>4280</v>
      </c>
      <c r="D28" s="60" t="s">
        <v>4281</v>
      </c>
      <c r="E28" s="13">
        <v>45268</v>
      </c>
      <c r="F28" s="14">
        <f t="shared" si="0"/>
        <v>45298</v>
      </c>
      <c r="G28" s="12">
        <v>1</v>
      </c>
      <c r="H28" s="12">
        <v>30</v>
      </c>
      <c r="I28" s="533">
        <f t="shared" si="1"/>
        <v>739.88</v>
      </c>
      <c r="J28" s="533">
        <v>739.88</v>
      </c>
      <c r="K28" s="647" t="s">
        <v>4282</v>
      </c>
      <c r="L28" s="62" t="s">
        <v>4283</v>
      </c>
      <c r="M28" s="59" t="s">
        <v>4213</v>
      </c>
      <c r="N28" s="59" t="s">
        <v>4214</v>
      </c>
      <c r="O28" s="63"/>
      <c r="P28" s="64"/>
    </row>
    <row r="29" spans="2:16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532" t="str">
        <f t="shared" si="1"/>
        <v/>
      </c>
      <c r="J29" s="532"/>
      <c r="K29" s="648"/>
      <c r="L29" s="47"/>
      <c r="M29" s="41"/>
      <c r="N29" s="41"/>
      <c r="O29" s="48"/>
      <c r="P29" s="49"/>
    </row>
    <row r="30" spans="2:16" ht="15" customHeight="1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532" t="str">
        <f t="shared" si="1"/>
        <v/>
      </c>
      <c r="J30" s="532"/>
      <c r="K30" s="648"/>
      <c r="L30" s="47"/>
      <c r="M30" s="41"/>
      <c r="N30" s="41"/>
      <c r="O30" s="48"/>
      <c r="P30" s="49"/>
    </row>
    <row r="31" spans="2:16" ht="15" customHeight="1" x14ac:dyDescent="0.2">
      <c r="B31" s="40"/>
      <c r="C31" s="41"/>
      <c r="D31" s="42"/>
      <c r="E31" s="43"/>
      <c r="F31" s="44" t="str">
        <f t="shared" si="0"/>
        <v/>
      </c>
      <c r="G31" s="45"/>
      <c r="H31" s="45"/>
      <c r="I31" s="532" t="str">
        <f t="shared" si="1"/>
        <v/>
      </c>
      <c r="J31" s="532"/>
      <c r="K31" s="648"/>
      <c r="L31" s="47"/>
      <c r="M31" s="41"/>
      <c r="N31" s="41"/>
      <c r="O31" s="48"/>
      <c r="P31" s="49"/>
    </row>
    <row r="32" spans="2:16" ht="15" customHeight="1" x14ac:dyDescent="0.2">
      <c r="B32" s="40"/>
      <c r="C32" s="41"/>
      <c r="D32" s="42"/>
      <c r="E32" s="43"/>
      <c r="F32" s="44" t="str">
        <f t="shared" si="0"/>
        <v/>
      </c>
      <c r="G32" s="45"/>
      <c r="H32" s="45"/>
      <c r="I32" s="532" t="str">
        <f t="shared" si="1"/>
        <v/>
      </c>
      <c r="J32" s="532"/>
      <c r="K32" s="648"/>
      <c r="L32" s="47"/>
      <c r="M32" s="41"/>
      <c r="N32" s="41"/>
      <c r="O32" s="48"/>
      <c r="P32" s="49"/>
    </row>
    <row r="33" spans="2:16" ht="15" customHeight="1" x14ac:dyDescent="0.2">
      <c r="B33" s="40"/>
      <c r="C33" s="41"/>
      <c r="D33" s="42"/>
      <c r="E33" s="43"/>
      <c r="F33" s="44" t="str">
        <f t="shared" si="0"/>
        <v/>
      </c>
      <c r="G33" s="45"/>
      <c r="H33" s="45"/>
      <c r="I33" s="532" t="str">
        <f t="shared" si="1"/>
        <v/>
      </c>
      <c r="J33" s="532"/>
      <c r="K33" s="648"/>
      <c r="L33" s="47"/>
      <c r="M33" s="41"/>
      <c r="N33" s="41"/>
      <c r="O33" s="48"/>
      <c r="P33" s="49"/>
    </row>
    <row r="34" spans="2:16" ht="15" customHeight="1" x14ac:dyDescent="0.2">
      <c r="B34" s="40"/>
      <c r="C34" s="41"/>
      <c r="D34" s="42"/>
      <c r="E34" s="43"/>
      <c r="F34" s="44" t="str">
        <f t="shared" si="0"/>
        <v/>
      </c>
      <c r="G34" s="45"/>
      <c r="H34" s="45"/>
      <c r="I34" s="532" t="str">
        <f t="shared" si="1"/>
        <v/>
      </c>
      <c r="J34" s="532"/>
      <c r="K34" s="648"/>
      <c r="L34" s="47"/>
      <c r="M34" s="41"/>
      <c r="N34" s="41"/>
      <c r="O34" s="48"/>
      <c r="P34" s="49"/>
    </row>
    <row r="35" spans="2:16" x14ac:dyDescent="0.2">
      <c r="B35" s="40"/>
      <c r="C35" s="41"/>
      <c r="D35" s="42"/>
      <c r="E35" s="43"/>
      <c r="F35" s="44" t="str">
        <f t="shared" si="0"/>
        <v/>
      </c>
      <c r="G35" s="45"/>
      <c r="H35" s="45"/>
      <c r="I35" s="532" t="str">
        <f t="shared" si="1"/>
        <v/>
      </c>
      <c r="J35" s="532"/>
      <c r="K35" s="649"/>
      <c r="L35" s="239"/>
      <c r="M35" s="233"/>
      <c r="N35" s="233"/>
      <c r="O35" s="240"/>
      <c r="P35" s="241"/>
    </row>
    <row r="36" spans="2:16" x14ac:dyDescent="0.2">
      <c r="I36" s="36" t="s">
        <v>8</v>
      </c>
      <c r="J36" s="56">
        <f>SUM(J3:J35)</f>
        <v>100626.85000000002</v>
      </c>
      <c r="K36" s="645"/>
    </row>
    <row r="37" spans="2:16" x14ac:dyDescent="0.2">
      <c r="E37" s="421" t="s">
        <v>3139</v>
      </c>
      <c r="F37" s="422"/>
    </row>
    <row r="38" spans="2:16" x14ac:dyDescent="0.2">
      <c r="E38" s="427" t="s">
        <v>3141</v>
      </c>
      <c r="F38" s="422"/>
    </row>
    <row r="39" spans="2:16" x14ac:dyDescent="0.2">
      <c r="B39" s="399"/>
      <c r="C39" s="400"/>
      <c r="E39" s="425">
        <f>COUNTBLANK(L4:L35)-COUNTBLANK(D3:D35)</f>
        <v>1</v>
      </c>
      <c r="F39" s="426" t="s">
        <v>3250</v>
      </c>
    </row>
  </sheetData>
  <phoneticPr fontId="0" type="noConversion"/>
  <conditionalFormatting sqref="F4:F17 F19:F35">
    <cfRule type="expression" dxfId="1622" priority="1" stopIfTrue="1">
      <formula>AND(B4&lt;&gt;"",L4="",F4&lt;TODAY())</formula>
    </cfRule>
    <cfRule type="expression" dxfId="1621" priority="2">
      <formula>AND(B4&lt;&gt;"",L4="",F4&lt;(TODAY()+30))</formula>
    </cfRule>
  </conditionalFormatting>
  <conditionalFormatting sqref="F3">
    <cfRule type="expression" dxfId="1620" priority="43" stopIfTrue="1">
      <formula>AND(B3&lt;&gt;"",L18="",F3&lt;TODAY())</formula>
    </cfRule>
    <cfRule type="expression" dxfId="1619" priority="44">
      <formula>AND(B3&lt;&gt;"",L18="",F3&lt;(TODAY()+30))</formula>
    </cfRule>
  </conditionalFormatting>
  <conditionalFormatting sqref="F18">
    <cfRule type="expression" dxfId="1618" priority="45" stopIfTrue="1">
      <formula>AND(B18&lt;&gt;"",#REF!="",F18&lt;TODAY())</formula>
    </cfRule>
    <cfRule type="expression" dxfId="1617" priority="46">
      <formula>AND(B18&lt;&gt;"",#REF!="",F18&lt;(TODAY()+30))</formula>
    </cfRule>
  </conditionalFormatting>
  <dataValidations count="1">
    <dataValidation type="list" allowBlank="1" showInputMessage="1" showErrorMessage="1" sqref="H3:H35" xr:uid="{3A5E5812-962D-4916-846B-15930E2274EF}">
      <formula1>"1, 7, 28, 30"</formula1>
    </dataValidation>
  </dataValidations>
  <hyperlinks>
    <hyperlink ref="P3" r:id="rId1" xr:uid="{F6077515-9024-4807-9999-8430DCEF1A80}"/>
    <hyperlink ref="P4" r:id="rId2" xr:uid="{3A01406C-3AE6-40DD-8707-A719668E321A}"/>
    <hyperlink ref="P18" r:id="rId3" xr:uid="{F2DE62E9-E322-4112-BA7A-35FA5053D08E}"/>
    <hyperlink ref="P24" r:id="rId4" xr:uid="{06F0EACE-6C0F-42C5-92F3-5DF1BADE8648}"/>
    <hyperlink ref="P25" r:id="rId5" xr:uid="{E5228C64-4824-47A8-94E1-A203B7C7DF3E}"/>
  </hyperlink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6"/>
  <tableParts count="1">
    <tablePart r:id="rId7"/>
  </tableParts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0A8ED-E723-4CE3-A524-A0C428EB33C2}">
  <sheetPr>
    <tabColor rgb="FF70AD47"/>
    <pageSetUpPr fitToPage="1"/>
  </sheetPr>
  <dimension ref="B2:S35"/>
  <sheetViews>
    <sheetView workbookViewId="0">
      <selection activeCell="K26" sqref="K2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4.5703125" style="54" bestFit="1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10" width="12.7109375" style="39" customWidth="1"/>
    <col min="11" max="11" width="14.140625" style="33" bestFit="1" customWidth="1"/>
    <col min="12" max="12" width="39.28515625" style="57" bestFit="1" customWidth="1"/>
    <col min="13" max="13" width="7.5703125" style="33" customWidth="1"/>
    <col min="14" max="14" width="15.7109375" style="33" customWidth="1"/>
    <col min="15" max="15" width="5.42578125" style="38" customWidth="1"/>
    <col min="16" max="16" width="34.5703125" style="33" bestFit="1" customWidth="1"/>
    <col min="17" max="17" width="2.7109375" style="50" customWidth="1"/>
    <col min="18" max="18" width="9.140625" style="50"/>
    <col min="19" max="19" width="9.42578125" style="50" bestFit="1" customWidth="1"/>
    <col min="20" max="16384" width="9.140625" style="50"/>
  </cols>
  <sheetData>
    <row r="2" spans="2:19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2" t="s">
        <v>3106</v>
      </c>
      <c r="L2" s="6" t="s">
        <v>9</v>
      </c>
      <c r="M2" s="2" t="s">
        <v>10</v>
      </c>
      <c r="N2" s="2" t="s">
        <v>11</v>
      </c>
      <c r="O2" s="7" t="s">
        <v>3107</v>
      </c>
      <c r="P2" s="8" t="s">
        <v>15</v>
      </c>
    </row>
    <row r="3" spans="2:19" ht="15" customHeight="1" x14ac:dyDescent="0.2">
      <c r="B3" s="40" t="s">
        <v>328</v>
      </c>
      <c r="C3" s="41" t="s">
        <v>4284</v>
      </c>
      <c r="D3" s="42" t="s">
        <v>4285</v>
      </c>
      <c r="E3" s="43">
        <v>44449</v>
      </c>
      <c r="F3" s="44">
        <f t="shared" ref="F3:F31" si="0">IF(E3&lt;&gt;"",E3+(G3*H3),"")</f>
        <v>44729</v>
      </c>
      <c r="G3" s="45">
        <v>10</v>
      </c>
      <c r="H3" s="45">
        <v>28</v>
      </c>
      <c r="I3" s="46">
        <f t="shared" ref="I3:I31" si="1">IF(G3&lt;&gt;"",(J3/G3),"")</f>
        <v>105.64000000000001</v>
      </c>
      <c r="J3" s="46">
        <v>1056.4000000000001</v>
      </c>
      <c r="K3" s="660"/>
      <c r="L3" s="413"/>
      <c r="M3" s="41" t="s">
        <v>3208</v>
      </c>
      <c r="N3" s="41" t="s">
        <v>3284</v>
      </c>
      <c r="O3" s="48"/>
      <c r="P3" s="49"/>
    </row>
    <row r="4" spans="2:19" ht="15" customHeight="1" x14ac:dyDescent="0.2">
      <c r="B4" s="58" t="s">
        <v>4018</v>
      </c>
      <c r="C4" s="258" t="s">
        <v>3301</v>
      </c>
      <c r="D4" s="60" t="s">
        <v>4286</v>
      </c>
      <c r="E4" s="13">
        <v>44455</v>
      </c>
      <c r="F4" s="14">
        <f t="shared" si="0"/>
        <v>44595</v>
      </c>
      <c r="G4" s="12">
        <v>5</v>
      </c>
      <c r="H4" s="12">
        <v>28</v>
      </c>
      <c r="I4" s="61">
        <f t="shared" si="1"/>
        <v>707.43000000000006</v>
      </c>
      <c r="J4" s="61">
        <v>3537.15</v>
      </c>
      <c r="K4" s="639"/>
      <c r="L4" s="340" t="s">
        <v>4287</v>
      </c>
      <c r="M4" s="59" t="s">
        <v>3208</v>
      </c>
      <c r="N4" s="59" t="s">
        <v>3284</v>
      </c>
      <c r="O4" s="63"/>
      <c r="P4" s="64"/>
    </row>
    <row r="5" spans="2:19" ht="15" customHeight="1" x14ac:dyDescent="0.2">
      <c r="B5" s="495" t="s">
        <v>373</v>
      </c>
      <c r="C5" s="530">
        <v>11267290</v>
      </c>
      <c r="D5" s="496" t="s">
        <v>4288</v>
      </c>
      <c r="E5" s="13">
        <v>44447</v>
      </c>
      <c r="F5" s="14">
        <f t="shared" si="0"/>
        <v>44597</v>
      </c>
      <c r="G5" s="12">
        <v>5</v>
      </c>
      <c r="H5" s="12">
        <v>30</v>
      </c>
      <c r="I5" s="61">
        <f t="shared" si="1"/>
        <v>1574.904</v>
      </c>
      <c r="J5" s="61">
        <v>7874.52</v>
      </c>
      <c r="K5" s="639"/>
      <c r="L5" s="340" t="s">
        <v>4289</v>
      </c>
      <c r="M5" s="59" t="s">
        <v>3198</v>
      </c>
      <c r="N5" s="59" t="s">
        <v>3340</v>
      </c>
      <c r="O5" s="305" t="s">
        <v>3258</v>
      </c>
      <c r="P5" s="64"/>
    </row>
    <row r="6" spans="2:19" ht="15" customHeight="1" x14ac:dyDescent="0.2">
      <c r="B6" s="495" t="s">
        <v>44</v>
      </c>
      <c r="C6" s="530">
        <v>10477052</v>
      </c>
      <c r="D6" s="496" t="s">
        <v>4290</v>
      </c>
      <c r="E6" s="13">
        <v>44447</v>
      </c>
      <c r="F6" s="14">
        <f t="shared" si="0"/>
        <v>44597</v>
      </c>
      <c r="G6" s="12">
        <v>5</v>
      </c>
      <c r="H6" s="12">
        <v>30</v>
      </c>
      <c r="I6" s="61">
        <f t="shared" si="1"/>
        <v>2109.904</v>
      </c>
      <c r="J6" s="61">
        <v>10549.52</v>
      </c>
      <c r="K6" s="639"/>
      <c r="L6" s="340" t="s">
        <v>4291</v>
      </c>
      <c r="M6" s="59" t="s">
        <v>3198</v>
      </c>
      <c r="N6" s="59" t="s">
        <v>3340</v>
      </c>
      <c r="O6" s="305" t="s">
        <v>3258</v>
      </c>
      <c r="P6" s="64"/>
      <c r="R6"/>
      <c r="S6"/>
    </row>
    <row r="7" spans="2:19" ht="15" customHeight="1" x14ac:dyDescent="0.2">
      <c r="B7" s="58" t="s">
        <v>4292</v>
      </c>
      <c r="C7" s="410" t="s">
        <v>4293</v>
      </c>
      <c r="D7" s="60" t="s">
        <v>4294</v>
      </c>
      <c r="E7" s="13">
        <v>44503</v>
      </c>
      <c r="F7" s="14">
        <f t="shared" si="0"/>
        <v>44727</v>
      </c>
      <c r="G7" s="12">
        <v>8</v>
      </c>
      <c r="H7" s="12">
        <v>28</v>
      </c>
      <c r="I7" s="61">
        <f t="shared" si="1"/>
        <v>816.34249999999997</v>
      </c>
      <c r="J7" s="61">
        <v>6530.74</v>
      </c>
      <c r="K7" s="639"/>
      <c r="L7" s="340" t="s">
        <v>4295</v>
      </c>
      <c r="M7" s="59" t="s">
        <v>3208</v>
      </c>
      <c r="N7" s="59" t="s">
        <v>3284</v>
      </c>
      <c r="O7" s="63"/>
      <c r="P7" s="64"/>
    </row>
    <row r="8" spans="2:19" ht="15" customHeight="1" x14ac:dyDescent="0.2">
      <c r="B8" s="58" t="s">
        <v>373</v>
      </c>
      <c r="C8" s="59" t="s">
        <v>4296</v>
      </c>
      <c r="D8" s="60" t="s">
        <v>4297</v>
      </c>
      <c r="E8" s="13">
        <v>44531</v>
      </c>
      <c r="F8" s="14">
        <f t="shared" si="0"/>
        <v>44561</v>
      </c>
      <c r="G8" s="12">
        <v>1</v>
      </c>
      <c r="H8" s="12">
        <v>30</v>
      </c>
      <c r="I8" s="61">
        <f t="shared" si="1"/>
        <v>1838.64</v>
      </c>
      <c r="J8" s="61">
        <v>1838.64</v>
      </c>
      <c r="K8" s="639"/>
      <c r="L8" s="340" t="s">
        <v>4298</v>
      </c>
      <c r="M8" s="59"/>
      <c r="N8" s="59"/>
      <c r="O8" s="305" t="s">
        <v>3258</v>
      </c>
      <c r="P8" s="64"/>
    </row>
    <row r="9" spans="2:19" ht="15" customHeight="1" x14ac:dyDescent="0.2">
      <c r="B9" s="58" t="s">
        <v>3580</v>
      </c>
      <c r="C9" s="59" t="s">
        <v>4299</v>
      </c>
      <c r="D9" s="60" t="s">
        <v>4300</v>
      </c>
      <c r="E9" s="13">
        <v>44532</v>
      </c>
      <c r="F9" s="14">
        <f t="shared" si="0"/>
        <v>44562</v>
      </c>
      <c r="G9" s="12">
        <v>1</v>
      </c>
      <c r="H9" s="12">
        <v>30</v>
      </c>
      <c r="I9" s="61">
        <f t="shared" si="1"/>
        <v>2694.64</v>
      </c>
      <c r="J9" s="61">
        <v>2694.64</v>
      </c>
      <c r="K9" s="639" t="s">
        <v>4301</v>
      </c>
      <c r="L9" s="340" t="s">
        <v>4302</v>
      </c>
      <c r="M9" s="59" t="s">
        <v>3198</v>
      </c>
      <c r="N9" s="59" t="s">
        <v>3340</v>
      </c>
      <c r="O9" s="305" t="s">
        <v>3258</v>
      </c>
      <c r="P9" s="64"/>
    </row>
    <row r="10" spans="2:19" ht="15" customHeight="1" x14ac:dyDescent="0.2">
      <c r="B10" s="358" t="s">
        <v>1582</v>
      </c>
      <c r="C10" s="358" t="s">
        <v>4303</v>
      </c>
      <c r="D10" s="359" t="s">
        <v>4304</v>
      </c>
      <c r="E10" s="360">
        <v>44606</v>
      </c>
      <c r="F10" s="361">
        <f t="shared" si="0"/>
        <v>44613</v>
      </c>
      <c r="G10" s="362">
        <v>1</v>
      </c>
      <c r="H10" s="362">
        <v>7</v>
      </c>
      <c r="I10" s="363">
        <f t="shared" si="1"/>
        <v>900</v>
      </c>
      <c r="J10" s="363">
        <v>900</v>
      </c>
      <c r="K10" s="358"/>
      <c r="L10" s="432" t="s">
        <v>3480</v>
      </c>
      <c r="M10" s="358" t="s">
        <v>3204</v>
      </c>
      <c r="N10" s="358" t="s">
        <v>4305</v>
      </c>
      <c r="O10" s="365"/>
      <c r="P10" s="350" t="s">
        <v>4306</v>
      </c>
    </row>
    <row r="11" spans="2:19" ht="15" customHeight="1" x14ac:dyDescent="0.2">
      <c r="B11" s="58" t="s">
        <v>983</v>
      </c>
      <c r="C11" s="59"/>
      <c r="D11" s="60" t="s">
        <v>4307</v>
      </c>
      <c r="E11" s="13">
        <v>44580</v>
      </c>
      <c r="F11" s="14">
        <f t="shared" si="0"/>
        <v>44610</v>
      </c>
      <c r="G11" s="12">
        <v>1</v>
      </c>
      <c r="H11" s="12">
        <v>30</v>
      </c>
      <c r="I11" s="61">
        <f t="shared" si="1"/>
        <v>164.78</v>
      </c>
      <c r="J11" s="61">
        <v>164.78</v>
      </c>
      <c r="K11" s="639"/>
      <c r="L11" s="340" t="s">
        <v>3480</v>
      </c>
      <c r="M11" s="59" t="s">
        <v>3198</v>
      </c>
      <c r="N11" s="59" t="s">
        <v>4308</v>
      </c>
      <c r="O11" s="63"/>
      <c r="P11" s="350" t="s">
        <v>4309</v>
      </c>
    </row>
    <row r="12" spans="2:19" ht="15" customHeight="1" x14ac:dyDescent="0.2">
      <c r="B12" s="58" t="s">
        <v>394</v>
      </c>
      <c r="C12" s="59"/>
      <c r="D12" s="60" t="s">
        <v>4310</v>
      </c>
      <c r="E12" s="13"/>
      <c r="F12" s="14" t="str">
        <f t="shared" si="0"/>
        <v/>
      </c>
      <c r="G12" s="12"/>
      <c r="H12" s="12"/>
      <c r="I12" s="61" t="str">
        <f t="shared" si="1"/>
        <v/>
      </c>
      <c r="J12" s="61"/>
      <c r="K12" s="639"/>
      <c r="L12" s="340" t="s">
        <v>4287</v>
      </c>
      <c r="M12" s="59" t="s">
        <v>3204</v>
      </c>
      <c r="N12" s="59" t="s">
        <v>4305</v>
      </c>
      <c r="O12" s="63"/>
      <c r="P12" s="350" t="s">
        <v>4306</v>
      </c>
    </row>
    <row r="13" spans="2:19" ht="15" customHeight="1" x14ac:dyDescent="0.2">
      <c r="B13" s="58" t="s">
        <v>373</v>
      </c>
      <c r="C13" s="59" t="s">
        <v>4311</v>
      </c>
      <c r="D13" s="60" t="s">
        <v>4312</v>
      </c>
      <c r="E13" s="13">
        <v>44614</v>
      </c>
      <c r="F13" s="14">
        <f t="shared" si="0"/>
        <v>44674</v>
      </c>
      <c r="G13" s="12">
        <v>2</v>
      </c>
      <c r="H13" s="12">
        <v>30</v>
      </c>
      <c r="I13" s="61">
        <f t="shared" si="1"/>
        <v>0</v>
      </c>
      <c r="J13" s="61"/>
      <c r="K13" s="639" t="s">
        <v>4313</v>
      </c>
      <c r="L13" s="340" t="s">
        <v>4314</v>
      </c>
      <c r="M13" s="59" t="s">
        <v>3204</v>
      </c>
      <c r="N13" s="59" t="s">
        <v>4305</v>
      </c>
      <c r="O13" s="63"/>
      <c r="P13" s="350" t="s">
        <v>4306</v>
      </c>
    </row>
    <row r="14" spans="2:19" ht="15" customHeight="1" x14ac:dyDescent="0.2">
      <c r="B14" s="58" t="s">
        <v>1435</v>
      </c>
      <c r="C14" s="59" t="s">
        <v>4315</v>
      </c>
      <c r="D14" s="60" t="s">
        <v>4316</v>
      </c>
      <c r="E14" s="13">
        <v>44621</v>
      </c>
      <c r="F14" s="14">
        <f t="shared" si="0"/>
        <v>44705</v>
      </c>
      <c r="G14" s="12">
        <v>3</v>
      </c>
      <c r="H14" s="12">
        <v>28</v>
      </c>
      <c r="I14" s="61">
        <f t="shared" si="1"/>
        <v>1629.9666666666665</v>
      </c>
      <c r="J14" s="61">
        <v>4889.8999999999996</v>
      </c>
      <c r="K14" s="639"/>
      <c r="L14" s="340" t="s">
        <v>3480</v>
      </c>
      <c r="M14" s="59" t="s">
        <v>3198</v>
      </c>
      <c r="N14" s="59" t="s">
        <v>4308</v>
      </c>
      <c r="O14" s="63"/>
      <c r="P14" s="350" t="s">
        <v>4309</v>
      </c>
    </row>
    <row r="15" spans="2:19" ht="15" customHeight="1" x14ac:dyDescent="0.2">
      <c r="B15" s="58" t="s">
        <v>1435</v>
      </c>
      <c r="C15" s="59" t="s">
        <v>4317</v>
      </c>
      <c r="D15" s="60" t="s">
        <v>4318</v>
      </c>
      <c r="E15" s="13">
        <v>44621</v>
      </c>
      <c r="F15" s="14">
        <f t="shared" si="0"/>
        <v>44677</v>
      </c>
      <c r="G15" s="12">
        <v>2</v>
      </c>
      <c r="H15" s="12">
        <v>28</v>
      </c>
      <c r="I15" s="61">
        <f t="shared" si="1"/>
        <v>893.45</v>
      </c>
      <c r="J15" s="61">
        <v>1786.9</v>
      </c>
      <c r="K15" s="639" t="s">
        <v>4319</v>
      </c>
      <c r="L15" s="340" t="s">
        <v>4320</v>
      </c>
      <c r="M15" s="59" t="s">
        <v>3198</v>
      </c>
      <c r="N15" s="59" t="s">
        <v>4308</v>
      </c>
      <c r="O15" s="63"/>
      <c r="P15" s="350" t="s">
        <v>4309</v>
      </c>
    </row>
    <row r="16" spans="2:19" ht="15" customHeight="1" x14ac:dyDescent="0.2">
      <c r="B16" s="58" t="s">
        <v>1435</v>
      </c>
      <c r="C16" s="59" t="s">
        <v>4321</v>
      </c>
      <c r="D16" s="60" t="s">
        <v>4322</v>
      </c>
      <c r="E16" s="13">
        <v>44631</v>
      </c>
      <c r="F16" s="14">
        <f t="shared" si="0"/>
        <v>44743</v>
      </c>
      <c r="G16" s="12">
        <v>4</v>
      </c>
      <c r="H16" s="12">
        <v>28</v>
      </c>
      <c r="I16" s="61">
        <f t="shared" si="1"/>
        <v>1610.35</v>
      </c>
      <c r="J16" s="61">
        <v>6441.4</v>
      </c>
      <c r="K16" s="639"/>
      <c r="L16" s="340" t="s">
        <v>3480</v>
      </c>
      <c r="M16" s="59" t="s">
        <v>3198</v>
      </c>
      <c r="N16" s="59" t="s">
        <v>4308</v>
      </c>
      <c r="O16" s="63"/>
      <c r="P16" s="350" t="s">
        <v>4309</v>
      </c>
    </row>
    <row r="17" spans="2:16" ht="15" customHeight="1" x14ac:dyDescent="0.2">
      <c r="B17" s="58" t="s">
        <v>1435</v>
      </c>
      <c r="C17" s="59" t="s">
        <v>3461</v>
      </c>
      <c r="D17" s="60" t="s">
        <v>4323</v>
      </c>
      <c r="E17" s="13">
        <v>44631</v>
      </c>
      <c r="F17" s="14">
        <f t="shared" si="0"/>
        <v>44687</v>
      </c>
      <c r="G17" s="12">
        <v>2</v>
      </c>
      <c r="H17" s="12">
        <v>28</v>
      </c>
      <c r="I17" s="61">
        <f t="shared" si="1"/>
        <v>1669.2</v>
      </c>
      <c r="J17" s="61">
        <v>3338.4</v>
      </c>
      <c r="K17" s="639" t="s">
        <v>4324</v>
      </c>
      <c r="L17" s="340" t="s">
        <v>4325</v>
      </c>
      <c r="M17" s="59" t="s">
        <v>3198</v>
      </c>
      <c r="N17" s="59" t="s">
        <v>4308</v>
      </c>
      <c r="O17" s="63"/>
      <c r="P17" s="64"/>
    </row>
    <row r="18" spans="2:16" ht="15" customHeight="1" x14ac:dyDescent="0.2">
      <c r="B18" s="58" t="s">
        <v>1435</v>
      </c>
      <c r="C18" s="59" t="s">
        <v>4326</v>
      </c>
      <c r="D18" s="60" t="s">
        <v>4327</v>
      </c>
      <c r="E18" s="13">
        <v>44648</v>
      </c>
      <c r="F18" s="14">
        <f t="shared" si="0"/>
        <v>44704</v>
      </c>
      <c r="G18" s="12">
        <v>2</v>
      </c>
      <c r="H18" s="12">
        <v>28</v>
      </c>
      <c r="I18" s="61">
        <f t="shared" si="1"/>
        <v>1669.2</v>
      </c>
      <c r="J18" s="61">
        <v>3338.4</v>
      </c>
      <c r="K18" s="639" t="s">
        <v>4328</v>
      </c>
      <c r="L18" s="340" t="s">
        <v>4329</v>
      </c>
      <c r="M18" s="59" t="s">
        <v>3198</v>
      </c>
      <c r="N18" s="59" t="s">
        <v>4308</v>
      </c>
      <c r="O18" s="63"/>
      <c r="P18" s="350" t="s">
        <v>4309</v>
      </c>
    </row>
    <row r="19" spans="2:16" ht="15" customHeight="1" x14ac:dyDescent="0.2">
      <c r="B19" s="58" t="s">
        <v>1435</v>
      </c>
      <c r="C19" s="59" t="s">
        <v>4330</v>
      </c>
      <c r="D19" s="60" t="s">
        <v>4331</v>
      </c>
      <c r="E19" s="13">
        <v>44648</v>
      </c>
      <c r="F19" s="14">
        <f t="shared" si="0"/>
        <v>44704</v>
      </c>
      <c r="G19" s="12">
        <v>2</v>
      </c>
      <c r="H19" s="12">
        <v>28</v>
      </c>
      <c r="I19" s="61">
        <f t="shared" si="1"/>
        <v>3220.7</v>
      </c>
      <c r="J19" s="61">
        <v>6441.4</v>
      </c>
      <c r="K19" s="639" t="s">
        <v>4332</v>
      </c>
      <c r="L19" s="340" t="s">
        <v>4333</v>
      </c>
      <c r="M19" s="59" t="s">
        <v>3198</v>
      </c>
      <c r="N19" s="59" t="s">
        <v>4308</v>
      </c>
      <c r="O19" s="63"/>
      <c r="P19" s="350" t="s">
        <v>4309</v>
      </c>
    </row>
    <row r="20" spans="2:16" ht="15" customHeight="1" x14ac:dyDescent="0.2">
      <c r="B20" s="58" t="s">
        <v>242</v>
      </c>
      <c r="C20" s="59" t="s">
        <v>4334</v>
      </c>
      <c r="D20" s="60" t="s">
        <v>4335</v>
      </c>
      <c r="E20" s="13">
        <v>44648</v>
      </c>
      <c r="F20" s="14">
        <f t="shared" si="0"/>
        <v>44704</v>
      </c>
      <c r="G20" s="12">
        <v>2</v>
      </c>
      <c r="H20" s="12">
        <v>28</v>
      </c>
      <c r="I20" s="61">
        <f t="shared" si="1"/>
        <v>2271.58</v>
      </c>
      <c r="J20" s="61">
        <v>4543.16</v>
      </c>
      <c r="K20" s="639" t="s">
        <v>4336</v>
      </c>
      <c r="L20" s="340" t="s">
        <v>4337</v>
      </c>
      <c r="M20" s="59" t="s">
        <v>3198</v>
      </c>
      <c r="N20" s="59" t="s">
        <v>4308</v>
      </c>
      <c r="O20" s="63"/>
      <c r="P20" s="350" t="s">
        <v>4309</v>
      </c>
    </row>
    <row r="21" spans="2:16" ht="15" customHeight="1" x14ac:dyDescent="0.2">
      <c r="B21" s="58" t="s">
        <v>2590</v>
      </c>
      <c r="C21" s="59"/>
      <c r="D21" s="60" t="s">
        <v>4338</v>
      </c>
      <c r="E21" s="13">
        <v>44699</v>
      </c>
      <c r="F21" s="14">
        <f t="shared" si="0"/>
        <v>44755</v>
      </c>
      <c r="G21" s="12">
        <v>2</v>
      </c>
      <c r="H21" s="12">
        <v>28</v>
      </c>
      <c r="I21" s="61">
        <f t="shared" si="1"/>
        <v>1612.49</v>
      </c>
      <c r="J21" s="61">
        <v>3224.98</v>
      </c>
      <c r="K21" s="639"/>
      <c r="L21" s="340" t="s">
        <v>4339</v>
      </c>
      <c r="M21" s="59" t="s">
        <v>3198</v>
      </c>
      <c r="N21" s="59" t="s">
        <v>4308</v>
      </c>
      <c r="O21" s="63"/>
      <c r="P21" s="350" t="s">
        <v>4309</v>
      </c>
    </row>
    <row r="22" spans="2:16" ht="15" customHeight="1" x14ac:dyDescent="0.2">
      <c r="B22" s="58" t="s">
        <v>2590</v>
      </c>
      <c r="C22" s="59"/>
      <c r="D22" s="60" t="s">
        <v>4340</v>
      </c>
      <c r="E22" s="13">
        <v>44699</v>
      </c>
      <c r="F22" s="14">
        <f t="shared" si="0"/>
        <v>44755</v>
      </c>
      <c r="G22" s="12">
        <v>2</v>
      </c>
      <c r="H22" s="12">
        <v>28</v>
      </c>
      <c r="I22" s="61">
        <f t="shared" si="1"/>
        <v>1612.49</v>
      </c>
      <c r="J22" s="61">
        <v>3224.98</v>
      </c>
      <c r="K22" s="639"/>
      <c r="L22" s="340" t="s">
        <v>4339</v>
      </c>
      <c r="M22" s="59" t="s">
        <v>3198</v>
      </c>
      <c r="N22" s="59" t="s">
        <v>4308</v>
      </c>
      <c r="O22" s="63"/>
      <c r="P22" s="350" t="s">
        <v>4309</v>
      </c>
    </row>
    <row r="23" spans="2:16" ht="15" customHeight="1" x14ac:dyDescent="0.2">
      <c r="B23" s="58" t="s">
        <v>2590</v>
      </c>
      <c r="C23" s="59" t="s">
        <v>4341</v>
      </c>
      <c r="D23" s="58" t="s">
        <v>4342</v>
      </c>
      <c r="E23" s="13">
        <v>44713</v>
      </c>
      <c r="F23" s="14">
        <f t="shared" si="0"/>
        <v>44769</v>
      </c>
      <c r="G23" s="12">
        <v>2</v>
      </c>
      <c r="H23" s="12">
        <v>28</v>
      </c>
      <c r="I23" s="61">
        <f t="shared" si="1"/>
        <v>0</v>
      </c>
      <c r="J23" s="61"/>
      <c r="K23" s="639" t="s">
        <v>4343</v>
      </c>
      <c r="L23" s="340" t="s">
        <v>4344</v>
      </c>
      <c r="M23" s="59" t="s">
        <v>3198</v>
      </c>
      <c r="N23" s="59" t="s">
        <v>4308</v>
      </c>
      <c r="O23" s="63"/>
      <c r="P23" s="350" t="s">
        <v>4309</v>
      </c>
    </row>
    <row r="24" spans="2:16" ht="15" customHeight="1" x14ac:dyDescent="0.2">
      <c r="B24" s="58" t="s">
        <v>2590</v>
      </c>
      <c r="C24" s="59" t="s">
        <v>4345</v>
      </c>
      <c r="D24" s="58" t="s">
        <v>4346</v>
      </c>
      <c r="E24" s="13">
        <v>44713</v>
      </c>
      <c r="F24" s="14">
        <f t="shared" si="0"/>
        <v>44769</v>
      </c>
      <c r="G24" s="12">
        <v>2</v>
      </c>
      <c r="H24" s="12">
        <v>28</v>
      </c>
      <c r="I24" s="61">
        <f t="shared" si="1"/>
        <v>2904</v>
      </c>
      <c r="J24" s="61">
        <v>5808</v>
      </c>
      <c r="K24" s="639">
        <v>37569914</v>
      </c>
      <c r="L24" s="340" t="s">
        <v>4347</v>
      </c>
      <c r="M24" s="59" t="s">
        <v>3198</v>
      </c>
      <c r="N24" s="59" t="s">
        <v>4308</v>
      </c>
      <c r="O24" s="63"/>
      <c r="P24" s="350" t="s">
        <v>4309</v>
      </c>
    </row>
    <row r="25" spans="2:16" ht="15" customHeight="1" x14ac:dyDescent="0.2">
      <c r="B25" s="58" t="s">
        <v>2590</v>
      </c>
      <c r="C25" s="59" t="s">
        <v>4348</v>
      </c>
      <c r="D25" s="60" t="s">
        <v>4349</v>
      </c>
      <c r="E25" s="13">
        <v>44727</v>
      </c>
      <c r="F25" s="14">
        <f t="shared" si="0"/>
        <v>44783</v>
      </c>
      <c r="G25" s="12">
        <v>2</v>
      </c>
      <c r="H25" s="12">
        <v>28</v>
      </c>
      <c r="I25" s="61">
        <f t="shared" si="1"/>
        <v>1613.56</v>
      </c>
      <c r="J25" s="61">
        <v>3227.12</v>
      </c>
      <c r="K25" s="639" t="s">
        <v>4350</v>
      </c>
      <c r="L25" s="340" t="s">
        <v>4351</v>
      </c>
      <c r="M25" s="59" t="s">
        <v>3198</v>
      </c>
      <c r="N25" s="59" t="s">
        <v>4308</v>
      </c>
      <c r="O25" s="63"/>
      <c r="P25" s="350" t="s">
        <v>4309</v>
      </c>
    </row>
    <row r="26" spans="2:16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660"/>
      <c r="L26" s="413"/>
      <c r="M26" s="41"/>
      <c r="N26" s="41"/>
      <c r="O26" s="48"/>
      <c r="P26" s="49"/>
    </row>
    <row r="27" spans="2:16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660"/>
      <c r="L27" s="413"/>
      <c r="M27" s="41"/>
      <c r="N27" s="41"/>
      <c r="O27" s="48"/>
      <c r="P27" s="49"/>
    </row>
    <row r="28" spans="2:16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660"/>
      <c r="L28" s="413"/>
      <c r="M28" s="41"/>
      <c r="N28" s="41"/>
      <c r="O28" s="48"/>
      <c r="P28" s="49"/>
    </row>
    <row r="29" spans="2:16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660"/>
      <c r="L29" s="413"/>
      <c r="M29" s="41"/>
      <c r="N29" s="41"/>
      <c r="O29" s="48"/>
      <c r="P29" s="49"/>
    </row>
    <row r="30" spans="2:16" ht="15" customHeight="1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660"/>
      <c r="L30" s="413"/>
      <c r="M30" s="41"/>
      <c r="N30" s="41"/>
      <c r="O30" s="48"/>
      <c r="P30" s="49"/>
    </row>
    <row r="31" spans="2:16" x14ac:dyDescent="0.2">
      <c r="B31" s="40"/>
      <c r="C31" s="41"/>
      <c r="D31" s="42"/>
      <c r="E31" s="43"/>
      <c r="F31" s="44" t="str">
        <f t="shared" si="0"/>
        <v/>
      </c>
      <c r="G31" s="45"/>
      <c r="H31" s="45"/>
      <c r="I31" s="46" t="str">
        <f t="shared" si="1"/>
        <v/>
      </c>
      <c r="J31" s="46"/>
      <c r="K31" s="661"/>
      <c r="L31" s="414"/>
      <c r="M31" s="233"/>
      <c r="N31" s="233"/>
      <c r="O31" s="240"/>
      <c r="P31" s="241"/>
    </row>
    <row r="32" spans="2:16" x14ac:dyDescent="0.2">
      <c r="I32" s="36" t="s">
        <v>8</v>
      </c>
      <c r="J32" s="56">
        <f>SUM(J3:J31)</f>
        <v>81411.03</v>
      </c>
      <c r="K32" s="645"/>
    </row>
    <row r="33" spans="2:6" x14ac:dyDescent="0.2">
      <c r="E33" s="421" t="s">
        <v>3139</v>
      </c>
      <c r="F33" s="422"/>
    </row>
    <row r="34" spans="2:6" x14ac:dyDescent="0.2">
      <c r="E34" s="421" t="s">
        <v>3141</v>
      </c>
      <c r="F34" s="422"/>
    </row>
    <row r="35" spans="2:6" x14ac:dyDescent="0.2">
      <c r="B35" s="399"/>
      <c r="C35" s="400"/>
      <c r="E35" s="424">
        <f>COUNTBLANK(L2:L30)-COUNTBLANK(B2:B30)</f>
        <v>1</v>
      </c>
      <c r="F35" s="423" t="s">
        <v>3250</v>
      </c>
    </row>
  </sheetData>
  <phoneticPr fontId="0" type="noConversion"/>
  <conditionalFormatting sqref="F3:F31">
    <cfRule type="expression" dxfId="1595" priority="1" stopIfTrue="1">
      <formula>AND(B3&lt;&gt;"",L3="",F3&lt;TODAY())</formula>
    </cfRule>
    <cfRule type="expression" dxfId="1594" priority="2">
      <formula>AND(B3&lt;&gt;"",L3="",F3&lt;(TODAY()+30))</formula>
    </cfRule>
  </conditionalFormatting>
  <dataValidations count="1">
    <dataValidation type="list" allowBlank="1" showInputMessage="1" showErrorMessage="1" sqref="H3:H31" xr:uid="{7DC1095E-18EC-4710-B80A-06E4018B36E2}">
      <formula1>"1, 7, 28, 30"</formula1>
    </dataValidation>
  </dataValidations>
  <hyperlinks>
    <hyperlink ref="P11" r:id="rId1" xr:uid="{D5184557-5A2D-4267-816E-06515DFD9A66}"/>
    <hyperlink ref="P12" r:id="rId2" xr:uid="{4B6B77ED-40D0-4520-B40A-7709D6A36B16}"/>
    <hyperlink ref="P10" r:id="rId3" xr:uid="{1017712F-1793-4D6B-A1F9-E7B6AECDC00E}"/>
    <hyperlink ref="P13" r:id="rId4" xr:uid="{D65F372C-07AD-4FE1-A2FE-710580CC3C0F}"/>
    <hyperlink ref="P14" r:id="rId5" xr:uid="{BF40C8EF-965A-40C4-AD34-530BC97B46BE}"/>
    <hyperlink ref="P15" r:id="rId6" xr:uid="{FD8A8FC2-DB28-4BAA-8341-A7682097DD87}"/>
    <hyperlink ref="P16" r:id="rId7" xr:uid="{560AF78A-A7DF-49FF-B384-02B98A0E2A9F}"/>
    <hyperlink ref="P18" r:id="rId8" xr:uid="{F95467BA-DC05-4410-A4F8-3ABA63FF4220}"/>
    <hyperlink ref="P19" r:id="rId9" xr:uid="{CF26705B-BF65-4B87-B13F-1D219F8C3588}"/>
    <hyperlink ref="P20" r:id="rId10" xr:uid="{7C63F111-C850-4231-81D3-4F1E7CFE57B7}"/>
    <hyperlink ref="P21" r:id="rId11" xr:uid="{D5ECAB3C-EE54-40E1-AD14-06C350A78A96}"/>
    <hyperlink ref="P22" r:id="rId12" xr:uid="{94B26CAE-77F2-498D-915D-01ECB99D6BF8}"/>
    <hyperlink ref="P23" r:id="rId13" xr:uid="{32E4BFD7-29F0-40B8-9A47-A657BE5C30E8}"/>
    <hyperlink ref="P24" r:id="rId14" xr:uid="{12FE29C1-64B7-4C03-B4E7-C13AE5C7C60A}"/>
    <hyperlink ref="P25" r:id="rId15" xr:uid="{614EB680-DB75-4078-A999-B3F545ED7E88}"/>
  </hyperlink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6"/>
  <tableParts count="1">
    <tablePart r:id="rId17"/>
  </tableParts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99195-2A50-4A3B-9B40-84E83458D391}">
  <sheetPr>
    <tabColor rgb="FF70AD47"/>
    <pageSetUpPr fitToPage="1"/>
  </sheetPr>
  <dimension ref="B2:O50"/>
  <sheetViews>
    <sheetView topLeftCell="A19" workbookViewId="0">
      <selection activeCell="J41" sqref="J4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5.5703125" style="54" bestFit="1" customWidth="1"/>
    <col min="4" max="4" width="14.7109375" style="55" customWidth="1"/>
    <col min="5" max="5" width="11.140625" style="35" customWidth="1"/>
    <col min="6" max="6" width="26" style="35" customWidth="1"/>
    <col min="7" max="7" width="9" style="34" customWidth="1"/>
    <col min="8" max="8" width="8.140625" style="34" bestFit="1" customWidth="1"/>
    <col min="9" max="9" width="12.85546875" style="39" customWidth="1"/>
    <col min="10" max="10" width="15.85546875" style="39" customWidth="1"/>
    <col min="11" max="11" width="6.42578125" style="57" customWidth="1"/>
    <col min="12" max="12" width="32.85546875" style="33" customWidth="1"/>
    <col min="13" max="13" width="21.42578125" style="33" customWidth="1"/>
    <col min="14" max="14" width="5.42578125" style="38" customWidth="1"/>
    <col min="15" max="15" width="27.5703125" style="33" customWidth="1"/>
    <col min="16" max="16" width="2.7109375" style="50" customWidth="1"/>
    <col min="17" max="16384" width="9.140625" style="50"/>
  </cols>
  <sheetData>
    <row r="2" spans="2:15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2" t="s">
        <v>3251</v>
      </c>
      <c r="M2" s="2" t="s">
        <v>3252</v>
      </c>
      <c r="N2" s="7" t="s">
        <v>3107</v>
      </c>
      <c r="O2" s="8" t="s">
        <v>3253</v>
      </c>
    </row>
    <row r="3" spans="2:15" ht="15" customHeight="1" x14ac:dyDescent="0.2">
      <c r="B3" s="58" t="s">
        <v>4352</v>
      </c>
      <c r="C3" s="59" t="s">
        <v>4353</v>
      </c>
      <c r="D3" s="60" t="s">
        <v>4354</v>
      </c>
      <c r="E3" s="13">
        <v>44519</v>
      </c>
      <c r="F3" s="14">
        <f t="shared" ref="F3:F40" si="0">IF(E3&lt;&gt;"",E3+(G3*H3),"")</f>
        <v>44855</v>
      </c>
      <c r="G3" s="12">
        <v>12</v>
      </c>
      <c r="H3" s="12">
        <v>28</v>
      </c>
      <c r="I3" s="61">
        <f t="shared" ref="I3:I45" si="1">IF(G3&lt;&gt;"",(J3/G3),"")</f>
        <v>1301.7591666666667</v>
      </c>
      <c r="J3" s="61">
        <v>15621.11</v>
      </c>
      <c r="K3" s="59" t="s">
        <v>3225</v>
      </c>
      <c r="L3" s="497" t="s">
        <v>4355</v>
      </c>
      <c r="M3" s="497" t="s">
        <v>4356</v>
      </c>
      <c r="N3" s="63" t="s">
        <v>3258</v>
      </c>
      <c r="O3" s="502" t="s">
        <v>4357</v>
      </c>
    </row>
    <row r="4" spans="2:15" ht="15" customHeight="1" x14ac:dyDescent="0.2">
      <c r="B4" s="58" t="s">
        <v>242</v>
      </c>
      <c r="C4" s="59" t="s">
        <v>4358</v>
      </c>
      <c r="D4" s="60" t="s">
        <v>4359</v>
      </c>
      <c r="E4" s="13">
        <v>44641</v>
      </c>
      <c r="F4" s="14">
        <f t="shared" si="0"/>
        <v>44821</v>
      </c>
      <c r="G4" s="12">
        <v>6</v>
      </c>
      <c r="H4" s="12">
        <v>30</v>
      </c>
      <c r="I4" s="61">
        <f t="shared" si="1"/>
        <v>2145.7283333333335</v>
      </c>
      <c r="J4" s="61">
        <v>12874.37</v>
      </c>
      <c r="K4" s="59" t="s">
        <v>3198</v>
      </c>
      <c r="L4" s="497" t="s">
        <v>4360</v>
      </c>
      <c r="M4" s="497" t="s">
        <v>4361</v>
      </c>
      <c r="N4" s="63" t="s">
        <v>3258</v>
      </c>
      <c r="O4" s="502" t="s">
        <v>4362</v>
      </c>
    </row>
    <row r="5" spans="2:15" ht="15" customHeight="1" x14ac:dyDescent="0.2">
      <c r="B5" s="58" t="s">
        <v>1187</v>
      </c>
      <c r="C5" s="59" t="s">
        <v>4363</v>
      </c>
      <c r="D5" s="60" t="s">
        <v>4364</v>
      </c>
      <c r="E5" s="13">
        <v>44648</v>
      </c>
      <c r="F5" s="14">
        <f t="shared" si="0"/>
        <v>44732</v>
      </c>
      <c r="G5" s="12">
        <v>3</v>
      </c>
      <c r="H5" s="12">
        <v>28</v>
      </c>
      <c r="I5" s="61">
        <f t="shared" si="1"/>
        <v>5083.9000000000005</v>
      </c>
      <c r="J5" s="61">
        <v>15251.7</v>
      </c>
      <c r="K5" s="62" t="s">
        <v>3198</v>
      </c>
      <c r="L5" s="497" t="s">
        <v>4365</v>
      </c>
      <c r="M5" s="497" t="s">
        <v>4366</v>
      </c>
      <c r="N5" s="63" t="s">
        <v>3258</v>
      </c>
      <c r="O5" s="502" t="s">
        <v>4362</v>
      </c>
    </row>
    <row r="6" spans="2:15" ht="15" customHeight="1" x14ac:dyDescent="0.2">
      <c r="B6" s="58" t="s">
        <v>3279</v>
      </c>
      <c r="C6" s="59" t="s">
        <v>4367</v>
      </c>
      <c r="D6" s="60" t="s">
        <v>4368</v>
      </c>
      <c r="E6" s="13">
        <v>44725</v>
      </c>
      <c r="F6" s="14">
        <f t="shared" si="0"/>
        <v>44893</v>
      </c>
      <c r="G6" s="12">
        <v>6</v>
      </c>
      <c r="H6" s="12">
        <v>28</v>
      </c>
      <c r="I6" s="61">
        <f t="shared" si="1"/>
        <v>805.92333333333329</v>
      </c>
      <c r="J6" s="61">
        <v>4835.54</v>
      </c>
      <c r="K6" s="62" t="s">
        <v>3204</v>
      </c>
      <c r="L6" s="497" t="s">
        <v>4369</v>
      </c>
      <c r="M6" s="497" t="s">
        <v>4370</v>
      </c>
      <c r="N6" s="63" t="s">
        <v>3258</v>
      </c>
      <c r="O6" s="502" t="s">
        <v>4371</v>
      </c>
    </row>
    <row r="7" spans="2:15" ht="15" customHeight="1" x14ac:dyDescent="0.2">
      <c r="B7" s="58" t="s">
        <v>3279</v>
      </c>
      <c r="C7" s="59" t="s">
        <v>4372</v>
      </c>
      <c r="D7" s="60" t="s">
        <v>4373</v>
      </c>
      <c r="E7" s="13">
        <v>44725</v>
      </c>
      <c r="F7" s="14">
        <f t="shared" si="0"/>
        <v>44893</v>
      </c>
      <c r="G7" s="12">
        <v>6</v>
      </c>
      <c r="H7" s="12">
        <v>28</v>
      </c>
      <c r="I7" s="61">
        <f t="shared" si="1"/>
        <v>806.75666666666666</v>
      </c>
      <c r="J7" s="61">
        <v>4840.54</v>
      </c>
      <c r="K7" s="62" t="s">
        <v>3204</v>
      </c>
      <c r="L7" s="497" t="s">
        <v>4374</v>
      </c>
      <c r="M7" s="497" t="s">
        <v>4375</v>
      </c>
      <c r="N7" s="63" t="s">
        <v>3258</v>
      </c>
      <c r="O7" s="502" t="s">
        <v>4371</v>
      </c>
    </row>
    <row r="8" spans="2:15" ht="15" customHeight="1" x14ac:dyDescent="0.2">
      <c r="B8" s="58" t="s">
        <v>3279</v>
      </c>
      <c r="C8" s="59" t="s">
        <v>4376</v>
      </c>
      <c r="D8" s="60" t="s">
        <v>4377</v>
      </c>
      <c r="E8" s="13">
        <v>44725</v>
      </c>
      <c r="F8" s="14">
        <f t="shared" si="0"/>
        <v>44893</v>
      </c>
      <c r="G8" s="12">
        <v>6</v>
      </c>
      <c r="H8" s="12">
        <v>28</v>
      </c>
      <c r="I8" s="61">
        <f t="shared" si="1"/>
        <v>805.92333333333329</v>
      </c>
      <c r="J8" s="61">
        <v>4835.54</v>
      </c>
      <c r="K8" s="62" t="s">
        <v>3204</v>
      </c>
      <c r="L8" s="497" t="s">
        <v>4369</v>
      </c>
      <c r="M8" s="497" t="s">
        <v>4370</v>
      </c>
      <c r="N8" s="63" t="s">
        <v>3258</v>
      </c>
      <c r="O8" s="502" t="s">
        <v>4371</v>
      </c>
    </row>
    <row r="9" spans="2:15" ht="15" customHeight="1" x14ac:dyDescent="0.2">
      <c r="B9" s="58" t="s">
        <v>3279</v>
      </c>
      <c r="C9" s="59" t="s">
        <v>4378</v>
      </c>
      <c r="D9" s="60" t="s">
        <v>4379</v>
      </c>
      <c r="E9" s="13">
        <v>44725</v>
      </c>
      <c r="F9" s="14">
        <f t="shared" si="0"/>
        <v>44893</v>
      </c>
      <c r="G9" s="12">
        <v>6</v>
      </c>
      <c r="H9" s="12">
        <v>28</v>
      </c>
      <c r="I9" s="61">
        <f t="shared" si="1"/>
        <v>795.25666666666666</v>
      </c>
      <c r="J9" s="61">
        <v>4771.54</v>
      </c>
      <c r="K9" s="62" t="s">
        <v>3204</v>
      </c>
      <c r="L9" s="497" t="s">
        <v>4369</v>
      </c>
      <c r="M9" s="497" t="s">
        <v>4370</v>
      </c>
      <c r="N9" s="63" t="s">
        <v>3258</v>
      </c>
      <c r="O9" s="502" t="s">
        <v>4371</v>
      </c>
    </row>
    <row r="10" spans="2:15" ht="15" customHeight="1" x14ac:dyDescent="0.2">
      <c r="B10" s="58" t="s">
        <v>242</v>
      </c>
      <c r="C10" s="59" t="s">
        <v>4380</v>
      </c>
      <c r="D10" s="60" t="s">
        <v>4381</v>
      </c>
      <c r="E10" s="13">
        <v>44747</v>
      </c>
      <c r="F10" s="14">
        <f t="shared" si="0"/>
        <v>44915</v>
      </c>
      <c r="G10" s="12">
        <v>6</v>
      </c>
      <c r="H10" s="12">
        <v>28</v>
      </c>
      <c r="I10" s="61">
        <f t="shared" si="1"/>
        <v>2153.4266666666667</v>
      </c>
      <c r="J10" s="61">
        <v>12920.56</v>
      </c>
      <c r="K10" s="62" t="s">
        <v>3204</v>
      </c>
      <c r="L10" s="497" t="s">
        <v>4369</v>
      </c>
      <c r="M10" s="497" t="s">
        <v>4382</v>
      </c>
      <c r="N10" s="63" t="s">
        <v>3258</v>
      </c>
      <c r="O10" s="502" t="s">
        <v>4371</v>
      </c>
    </row>
    <row r="11" spans="2:15" ht="15" customHeight="1" x14ac:dyDescent="0.2">
      <c r="B11" s="58" t="s">
        <v>4383</v>
      </c>
      <c r="C11" s="59" t="s">
        <v>4384</v>
      </c>
      <c r="D11" s="60" t="s">
        <v>4385</v>
      </c>
      <c r="E11" s="13">
        <v>44747</v>
      </c>
      <c r="F11" s="14">
        <f t="shared" si="0"/>
        <v>44915</v>
      </c>
      <c r="G11" s="12">
        <v>6</v>
      </c>
      <c r="H11" s="12">
        <v>28</v>
      </c>
      <c r="I11" s="61">
        <f t="shared" si="1"/>
        <v>1578.1000000000001</v>
      </c>
      <c r="J11" s="61">
        <v>9468.6</v>
      </c>
      <c r="K11" s="62" t="s">
        <v>3204</v>
      </c>
      <c r="L11" s="497" t="s">
        <v>4369</v>
      </c>
      <c r="M11" s="497" t="s">
        <v>4386</v>
      </c>
      <c r="N11" s="63" t="s">
        <v>3258</v>
      </c>
      <c r="O11" s="502" t="s">
        <v>4371</v>
      </c>
    </row>
    <row r="12" spans="2:15" ht="15" customHeight="1" x14ac:dyDescent="0.2">
      <c r="B12" s="58" t="s">
        <v>4387</v>
      </c>
      <c r="C12" s="59" t="s">
        <v>4388</v>
      </c>
      <c r="D12" s="60" t="s">
        <v>4389</v>
      </c>
      <c r="E12" s="13">
        <v>44760</v>
      </c>
      <c r="F12" s="14">
        <f t="shared" si="0"/>
        <v>44788</v>
      </c>
      <c r="G12" s="12">
        <v>1</v>
      </c>
      <c r="H12" s="12">
        <v>28</v>
      </c>
      <c r="I12" s="61">
        <f t="shared" si="1"/>
        <v>1385.57</v>
      </c>
      <c r="J12" s="61">
        <v>1385.57</v>
      </c>
      <c r="K12" s="62" t="s">
        <v>3204</v>
      </c>
      <c r="L12" s="497" t="s">
        <v>4369</v>
      </c>
      <c r="M12" s="497" t="s">
        <v>4390</v>
      </c>
      <c r="N12" s="63" t="s">
        <v>3258</v>
      </c>
      <c r="O12" s="502" t="s">
        <v>4371</v>
      </c>
    </row>
    <row r="13" spans="2:15" ht="15" customHeight="1" x14ac:dyDescent="0.2">
      <c r="B13" s="58" t="s">
        <v>4391</v>
      </c>
      <c r="C13" s="59" t="s">
        <v>4392</v>
      </c>
      <c r="D13" s="60" t="s">
        <v>4393</v>
      </c>
      <c r="E13" s="13">
        <v>44862</v>
      </c>
      <c r="F13" s="14">
        <f t="shared" si="0"/>
        <v>44918</v>
      </c>
      <c r="G13" s="12">
        <v>2</v>
      </c>
      <c r="H13" s="12">
        <v>28</v>
      </c>
      <c r="I13" s="61">
        <f t="shared" si="1"/>
        <v>2519.48</v>
      </c>
      <c r="J13" s="61">
        <v>5038.96</v>
      </c>
      <c r="K13" s="62" t="s">
        <v>3204</v>
      </c>
      <c r="L13" s="497" t="s">
        <v>4369</v>
      </c>
      <c r="M13" s="497" t="s">
        <v>4394</v>
      </c>
      <c r="N13" s="63" t="s">
        <v>3258</v>
      </c>
      <c r="O13" s="502" t="s">
        <v>4371</v>
      </c>
    </row>
    <row r="14" spans="2:15" ht="15" customHeight="1" x14ac:dyDescent="0.2">
      <c r="B14" s="58" t="s">
        <v>4395</v>
      </c>
      <c r="C14" s="59" t="s">
        <v>4396</v>
      </c>
      <c r="D14" s="60" t="s">
        <v>4397</v>
      </c>
      <c r="E14" s="13">
        <v>44869</v>
      </c>
      <c r="F14" s="14">
        <f t="shared" si="0"/>
        <v>44925</v>
      </c>
      <c r="G14" s="12">
        <v>2</v>
      </c>
      <c r="H14" s="12">
        <v>28</v>
      </c>
      <c r="I14" s="61">
        <f t="shared" si="1"/>
        <v>1347.665</v>
      </c>
      <c r="J14" s="61">
        <v>2695.33</v>
      </c>
      <c r="K14" s="62" t="s">
        <v>3204</v>
      </c>
      <c r="L14" s="497" t="s">
        <v>4369</v>
      </c>
      <c r="M14" s="497" t="s">
        <v>4398</v>
      </c>
      <c r="N14" s="63" t="s">
        <v>3258</v>
      </c>
      <c r="O14" s="502" t="s">
        <v>4371</v>
      </c>
    </row>
    <row r="15" spans="2:15" ht="15" customHeight="1" x14ac:dyDescent="0.2">
      <c r="B15" s="58" t="s">
        <v>4399</v>
      </c>
      <c r="C15" s="59" t="s">
        <v>4400</v>
      </c>
      <c r="D15" s="60" t="s">
        <v>4401</v>
      </c>
      <c r="E15" s="13">
        <v>44868</v>
      </c>
      <c r="F15" s="14">
        <f t="shared" si="0"/>
        <v>44882</v>
      </c>
      <c r="G15" s="12">
        <v>2</v>
      </c>
      <c r="H15" s="12">
        <v>7</v>
      </c>
      <c r="I15" s="61">
        <f t="shared" si="1"/>
        <v>1355.58</v>
      </c>
      <c r="J15" s="61">
        <v>2711.16</v>
      </c>
      <c r="K15" s="62" t="s">
        <v>3204</v>
      </c>
      <c r="L15" s="497" t="s">
        <v>4369</v>
      </c>
      <c r="M15" s="497" t="s">
        <v>4402</v>
      </c>
      <c r="N15" s="63" t="s">
        <v>3258</v>
      </c>
      <c r="O15" s="502" t="s">
        <v>4371</v>
      </c>
    </row>
    <row r="16" spans="2:15" ht="15" customHeight="1" x14ac:dyDescent="0.2">
      <c r="B16" s="380" t="s">
        <v>1435</v>
      </c>
      <c r="C16" s="358" t="s">
        <v>4403</v>
      </c>
      <c r="D16" s="359" t="s">
        <v>4404</v>
      </c>
      <c r="E16" s="360">
        <v>44887</v>
      </c>
      <c r="F16" s="361">
        <f t="shared" si="0"/>
        <v>44943</v>
      </c>
      <c r="G16" s="362">
        <v>2</v>
      </c>
      <c r="H16" s="362">
        <v>28</v>
      </c>
      <c r="I16" s="363">
        <f t="shared" si="1"/>
        <v>1639.46</v>
      </c>
      <c r="J16" s="363">
        <v>3278.92</v>
      </c>
      <c r="K16" s="364" t="s">
        <v>3204</v>
      </c>
      <c r="L16" s="683" t="s">
        <v>4369</v>
      </c>
      <c r="M16" s="683" t="s">
        <v>4394</v>
      </c>
      <c r="N16" s="63" t="s">
        <v>3258</v>
      </c>
      <c r="O16" s="502" t="s">
        <v>4371</v>
      </c>
    </row>
    <row r="17" spans="2:15" ht="15" customHeight="1" x14ac:dyDescent="0.2">
      <c r="B17" s="380" t="s">
        <v>544</v>
      </c>
      <c r="C17" s="358" t="s">
        <v>4405</v>
      </c>
      <c r="D17" s="359" t="s">
        <v>4406</v>
      </c>
      <c r="E17" s="360">
        <v>44904</v>
      </c>
      <c r="F17" s="361">
        <f t="shared" si="0"/>
        <v>44932</v>
      </c>
      <c r="G17" s="362">
        <v>1</v>
      </c>
      <c r="H17" s="362">
        <v>28</v>
      </c>
      <c r="I17" s="363">
        <f t="shared" si="1"/>
        <v>1426.95</v>
      </c>
      <c r="J17" s="363">
        <v>1426.95</v>
      </c>
      <c r="K17" s="364" t="s">
        <v>3204</v>
      </c>
      <c r="L17" s="683" t="s">
        <v>4369</v>
      </c>
      <c r="M17" s="683" t="s">
        <v>4407</v>
      </c>
      <c r="N17" s="63" t="s">
        <v>3258</v>
      </c>
      <c r="O17" s="502" t="s">
        <v>4371</v>
      </c>
    </row>
    <row r="18" spans="2:15" ht="15" customHeight="1" x14ac:dyDescent="0.2">
      <c r="B18" s="380" t="s">
        <v>4408</v>
      </c>
      <c r="C18" s="358" t="s">
        <v>4409</v>
      </c>
      <c r="D18" s="359" t="s">
        <v>4410</v>
      </c>
      <c r="E18" s="360">
        <v>44938</v>
      </c>
      <c r="F18" s="361">
        <f t="shared" si="0"/>
        <v>44966</v>
      </c>
      <c r="G18" s="362">
        <v>1</v>
      </c>
      <c r="H18" s="362">
        <v>28</v>
      </c>
      <c r="I18" s="363">
        <f t="shared" si="1"/>
        <v>909.51</v>
      </c>
      <c r="J18" s="363">
        <v>909.51</v>
      </c>
      <c r="K18" s="364" t="s">
        <v>3204</v>
      </c>
      <c r="L18" s="683" t="s">
        <v>4369</v>
      </c>
      <c r="M18" s="683" t="s">
        <v>4394</v>
      </c>
      <c r="N18" s="63" t="s">
        <v>3258</v>
      </c>
      <c r="O18" s="502" t="s">
        <v>4371</v>
      </c>
    </row>
    <row r="19" spans="2:15" ht="15" customHeight="1" x14ac:dyDescent="0.2">
      <c r="B19" s="380" t="s">
        <v>4408</v>
      </c>
      <c r="C19" s="358" t="s">
        <v>4411</v>
      </c>
      <c r="D19" s="359" t="s">
        <v>4412</v>
      </c>
      <c r="E19" s="360">
        <v>44938</v>
      </c>
      <c r="F19" s="361">
        <f t="shared" si="0"/>
        <v>44966</v>
      </c>
      <c r="G19" s="362">
        <v>1</v>
      </c>
      <c r="H19" s="362">
        <v>28</v>
      </c>
      <c r="I19" s="363">
        <f t="shared" si="1"/>
        <v>909.51</v>
      </c>
      <c r="J19" s="363">
        <v>909.51</v>
      </c>
      <c r="K19" s="364" t="s">
        <v>3204</v>
      </c>
      <c r="L19" s="683" t="s">
        <v>4369</v>
      </c>
      <c r="M19" s="683" t="s">
        <v>4394</v>
      </c>
      <c r="N19" s="63" t="s">
        <v>3258</v>
      </c>
      <c r="O19" s="502" t="s">
        <v>4371</v>
      </c>
    </row>
    <row r="20" spans="2:15" ht="15" customHeight="1" x14ac:dyDescent="0.2">
      <c r="B20" s="380" t="s">
        <v>4413</v>
      </c>
      <c r="C20" s="358" t="s">
        <v>4414</v>
      </c>
      <c r="D20" s="359" t="s">
        <v>4415</v>
      </c>
      <c r="E20" s="360">
        <v>44958</v>
      </c>
      <c r="F20" s="361">
        <f t="shared" si="0"/>
        <v>44986</v>
      </c>
      <c r="G20" s="362">
        <v>1</v>
      </c>
      <c r="H20" s="362">
        <v>28</v>
      </c>
      <c r="I20" s="363">
        <f t="shared" si="1"/>
        <v>3773.9</v>
      </c>
      <c r="J20" s="363">
        <v>3773.9</v>
      </c>
      <c r="K20" s="364" t="s">
        <v>3204</v>
      </c>
      <c r="L20" s="683" t="s">
        <v>4374</v>
      </c>
      <c r="M20" s="683" t="s">
        <v>4416</v>
      </c>
      <c r="N20" s="365"/>
      <c r="O20" s="502" t="s">
        <v>4371</v>
      </c>
    </row>
    <row r="21" spans="2:15" ht="15" customHeight="1" x14ac:dyDescent="0.2">
      <c r="B21" s="478" t="s">
        <v>3357</v>
      </c>
      <c r="C21" s="479" t="s">
        <v>3301</v>
      </c>
      <c r="D21" s="480" t="s">
        <v>4417</v>
      </c>
      <c r="E21" s="481">
        <v>44529</v>
      </c>
      <c r="F21" s="482">
        <f t="shared" si="0"/>
        <v>44865</v>
      </c>
      <c r="G21" s="483">
        <v>12</v>
      </c>
      <c r="H21" s="483">
        <v>28</v>
      </c>
      <c r="I21" s="484">
        <f t="shared" si="1"/>
        <v>0</v>
      </c>
      <c r="J21" s="484"/>
      <c r="K21" s="479" t="s">
        <v>3232</v>
      </c>
      <c r="L21" s="619" t="s">
        <v>1636</v>
      </c>
      <c r="M21" s="619" t="s">
        <v>1636</v>
      </c>
      <c r="N21" s="485"/>
      <c r="O21" s="486" t="s">
        <v>4418</v>
      </c>
    </row>
    <row r="22" spans="2:15" ht="15" customHeight="1" x14ac:dyDescent="0.2">
      <c r="B22" s="40" t="s">
        <v>490</v>
      </c>
      <c r="C22" s="41" t="s">
        <v>4419</v>
      </c>
      <c r="D22" s="42" t="s">
        <v>4420</v>
      </c>
      <c r="E22" s="43">
        <v>44615</v>
      </c>
      <c r="F22" s="44">
        <f t="shared" si="0"/>
        <v>45007</v>
      </c>
      <c r="G22" s="45">
        <v>14</v>
      </c>
      <c r="H22" s="45">
        <v>28</v>
      </c>
      <c r="I22" s="46">
        <f t="shared" si="1"/>
        <v>211.33571428571426</v>
      </c>
      <c r="J22" s="46">
        <v>2958.7</v>
      </c>
      <c r="K22" s="41" t="s">
        <v>3208</v>
      </c>
      <c r="L22" s="510"/>
      <c r="M22" s="510"/>
      <c r="N22" s="48"/>
      <c r="O22" s="415" t="s">
        <v>4207</v>
      </c>
    </row>
    <row r="23" spans="2:15" ht="15" customHeight="1" x14ac:dyDescent="0.2">
      <c r="B23" s="40" t="s">
        <v>490</v>
      </c>
      <c r="C23" s="41" t="s">
        <v>4421</v>
      </c>
      <c r="D23" s="42" t="s">
        <v>4422</v>
      </c>
      <c r="E23" s="43">
        <v>44615</v>
      </c>
      <c r="F23" s="44">
        <f t="shared" si="0"/>
        <v>45007</v>
      </c>
      <c r="G23" s="45">
        <v>14</v>
      </c>
      <c r="H23" s="45">
        <v>28</v>
      </c>
      <c r="I23" s="46">
        <f t="shared" si="1"/>
        <v>211.33571428571426</v>
      </c>
      <c r="J23" s="46">
        <v>2958.7</v>
      </c>
      <c r="K23" s="41" t="s">
        <v>3208</v>
      </c>
      <c r="L23" s="510"/>
      <c r="M23" s="510"/>
      <c r="N23" s="48"/>
      <c r="O23" s="415" t="s">
        <v>4207</v>
      </c>
    </row>
    <row r="24" spans="2:15" ht="15" customHeight="1" x14ac:dyDescent="0.2">
      <c r="B24" s="40" t="s">
        <v>4423</v>
      </c>
      <c r="C24" s="41" t="s">
        <v>4424</v>
      </c>
      <c r="D24" s="42" t="s">
        <v>4425</v>
      </c>
      <c r="E24" s="43">
        <v>44644</v>
      </c>
      <c r="F24" s="44">
        <f t="shared" si="0"/>
        <v>45204</v>
      </c>
      <c r="G24" s="45">
        <v>20</v>
      </c>
      <c r="H24" s="45">
        <v>28</v>
      </c>
      <c r="I24" s="46">
        <f t="shared" si="1"/>
        <v>3347.6154999999999</v>
      </c>
      <c r="J24" s="46">
        <v>66952.31</v>
      </c>
      <c r="K24" s="41" t="s">
        <v>3225</v>
      </c>
      <c r="L24" s="510"/>
      <c r="M24" s="510"/>
      <c r="N24" s="48"/>
      <c r="O24" s="415" t="s">
        <v>4357</v>
      </c>
    </row>
    <row r="25" spans="2:15" ht="15" customHeight="1" x14ac:dyDescent="0.2">
      <c r="B25" s="40" t="s">
        <v>4426</v>
      </c>
      <c r="C25" s="41" t="s">
        <v>4427</v>
      </c>
      <c r="D25" s="42" t="s">
        <v>4428</v>
      </c>
      <c r="E25" s="43">
        <v>44704</v>
      </c>
      <c r="F25" s="44">
        <f t="shared" si="0"/>
        <v>45040</v>
      </c>
      <c r="G25" s="45">
        <v>12</v>
      </c>
      <c r="H25" s="45">
        <v>28</v>
      </c>
      <c r="I25" s="46">
        <f t="shared" si="1"/>
        <v>188.42333333333332</v>
      </c>
      <c r="J25" s="46">
        <v>2261.08</v>
      </c>
      <c r="K25" s="47" t="s">
        <v>3208</v>
      </c>
      <c r="L25" s="510"/>
      <c r="M25" s="510"/>
      <c r="N25" s="48"/>
      <c r="O25" s="415" t="s">
        <v>4207</v>
      </c>
    </row>
    <row r="26" spans="2:15" ht="15" customHeight="1" x14ac:dyDescent="0.2">
      <c r="B26" s="40" t="s">
        <v>4426</v>
      </c>
      <c r="C26" s="41" t="s">
        <v>4429</v>
      </c>
      <c r="D26" s="42" t="s">
        <v>4430</v>
      </c>
      <c r="E26" s="43">
        <v>44718</v>
      </c>
      <c r="F26" s="44">
        <f t="shared" si="0"/>
        <v>45054</v>
      </c>
      <c r="G26" s="45">
        <v>12</v>
      </c>
      <c r="H26" s="45">
        <v>28</v>
      </c>
      <c r="I26" s="46">
        <f t="shared" si="1"/>
        <v>191.74833333333333</v>
      </c>
      <c r="J26" s="46">
        <v>2300.98</v>
      </c>
      <c r="K26" s="47" t="s">
        <v>3208</v>
      </c>
      <c r="L26" s="510"/>
      <c r="M26" s="510"/>
      <c r="N26" s="48"/>
      <c r="O26" s="415" t="s">
        <v>4207</v>
      </c>
    </row>
    <row r="27" spans="2:15" ht="15" customHeight="1" x14ac:dyDescent="0.2">
      <c r="B27" s="40" t="s">
        <v>4426</v>
      </c>
      <c r="C27" s="41" t="s">
        <v>4431</v>
      </c>
      <c r="D27" s="42" t="s">
        <v>4432</v>
      </c>
      <c r="E27" s="43">
        <v>44792</v>
      </c>
      <c r="F27" s="44">
        <f t="shared" si="0"/>
        <v>44988</v>
      </c>
      <c r="G27" s="45">
        <v>7</v>
      </c>
      <c r="H27" s="45">
        <v>28</v>
      </c>
      <c r="I27" s="46">
        <f t="shared" si="1"/>
        <v>323.01142857142855</v>
      </c>
      <c r="J27" s="46">
        <v>2261.08</v>
      </c>
      <c r="K27" s="47" t="s">
        <v>3208</v>
      </c>
      <c r="L27" s="510"/>
      <c r="M27" s="510"/>
      <c r="N27" s="48"/>
      <c r="O27" s="415" t="s">
        <v>4207</v>
      </c>
    </row>
    <row r="28" spans="2:15" ht="15" customHeight="1" x14ac:dyDescent="0.2">
      <c r="B28" s="40" t="s">
        <v>4433</v>
      </c>
      <c r="C28" s="41" t="s">
        <v>4434</v>
      </c>
      <c r="D28" s="42" t="s">
        <v>4435</v>
      </c>
      <c r="E28" s="43">
        <v>44797</v>
      </c>
      <c r="F28" s="44">
        <f t="shared" si="0"/>
        <v>44965</v>
      </c>
      <c r="G28" s="45">
        <v>6</v>
      </c>
      <c r="H28" s="45">
        <v>28</v>
      </c>
      <c r="I28" s="46">
        <f t="shared" si="1"/>
        <v>1612.82</v>
      </c>
      <c r="J28" s="46">
        <v>9676.92</v>
      </c>
      <c r="K28" s="47" t="s">
        <v>3204</v>
      </c>
      <c r="L28" s="510"/>
      <c r="M28" s="510"/>
      <c r="N28" s="48"/>
      <c r="O28" s="415" t="s">
        <v>4371</v>
      </c>
    </row>
    <row r="29" spans="2:15" ht="15" customHeight="1" x14ac:dyDescent="0.2">
      <c r="B29" s="40" t="s">
        <v>4436</v>
      </c>
      <c r="C29" s="41" t="s">
        <v>4437</v>
      </c>
      <c r="D29" s="42" t="s">
        <v>4438</v>
      </c>
      <c r="E29" s="43">
        <v>44797</v>
      </c>
      <c r="F29" s="44">
        <f t="shared" si="0"/>
        <v>45021</v>
      </c>
      <c r="G29" s="45">
        <v>8</v>
      </c>
      <c r="H29" s="45">
        <v>28</v>
      </c>
      <c r="I29" s="46">
        <f t="shared" si="1"/>
        <v>588.83124999999995</v>
      </c>
      <c r="J29" s="46">
        <v>4710.6499999999996</v>
      </c>
      <c r="K29" s="47" t="s">
        <v>3204</v>
      </c>
      <c r="L29" s="510"/>
      <c r="M29" s="510"/>
      <c r="N29" s="48"/>
      <c r="O29" s="415" t="s">
        <v>4371</v>
      </c>
    </row>
    <row r="30" spans="2:15" x14ac:dyDescent="0.2">
      <c r="B30" s="40" t="s">
        <v>4436</v>
      </c>
      <c r="C30" s="41" t="s">
        <v>4439</v>
      </c>
      <c r="D30" s="42" t="s">
        <v>4440</v>
      </c>
      <c r="E30" s="43">
        <v>44824</v>
      </c>
      <c r="F30" s="44">
        <f t="shared" si="0"/>
        <v>44992</v>
      </c>
      <c r="G30" s="45">
        <v>6</v>
      </c>
      <c r="H30" s="45">
        <v>28</v>
      </c>
      <c r="I30" s="46">
        <f t="shared" si="1"/>
        <v>635.15333333333331</v>
      </c>
      <c r="J30" s="46">
        <v>3810.92</v>
      </c>
      <c r="K30" s="239" t="s">
        <v>3204</v>
      </c>
      <c r="L30" s="511"/>
      <c r="M30" s="511"/>
      <c r="N30" s="240"/>
      <c r="O30" s="416" t="s">
        <v>4371</v>
      </c>
    </row>
    <row r="31" spans="2:15" x14ac:dyDescent="0.2">
      <c r="B31" s="41" t="s">
        <v>2155</v>
      </c>
      <c r="C31" s="41" t="s">
        <v>4441</v>
      </c>
      <c r="D31" s="42" t="s">
        <v>4442</v>
      </c>
      <c r="E31" s="43">
        <v>44824</v>
      </c>
      <c r="F31" s="44">
        <f t="shared" si="0"/>
        <v>44852</v>
      </c>
      <c r="G31" s="45">
        <v>1</v>
      </c>
      <c r="H31" s="45">
        <v>28</v>
      </c>
      <c r="I31" s="46">
        <f t="shared" si="1"/>
        <v>23869.34</v>
      </c>
      <c r="J31" s="46">
        <v>23869.34</v>
      </c>
      <c r="K31" s="47" t="s">
        <v>3204</v>
      </c>
      <c r="L31" s="510"/>
      <c r="M31" s="510"/>
      <c r="N31" s="48"/>
      <c r="O31" s="416" t="s">
        <v>4371</v>
      </c>
    </row>
    <row r="32" spans="2:15" x14ac:dyDescent="0.2">
      <c r="B32" s="41" t="s">
        <v>4443</v>
      </c>
      <c r="C32" s="41" t="s">
        <v>4444</v>
      </c>
      <c r="D32" s="42" t="s">
        <v>4445</v>
      </c>
      <c r="E32" s="43">
        <v>44824</v>
      </c>
      <c r="F32" s="44">
        <f t="shared" si="0"/>
        <v>44992</v>
      </c>
      <c r="G32" s="45">
        <v>6</v>
      </c>
      <c r="H32" s="45">
        <v>28</v>
      </c>
      <c r="I32" s="46">
        <f t="shared" si="1"/>
        <v>389.65000000000003</v>
      </c>
      <c r="J32" s="46">
        <v>2337.9</v>
      </c>
      <c r="K32" s="47" t="s">
        <v>3204</v>
      </c>
      <c r="L32" s="510"/>
      <c r="M32" s="510"/>
      <c r="N32" s="48"/>
      <c r="O32" s="416" t="s">
        <v>4371</v>
      </c>
    </row>
    <row r="33" spans="2:15" x14ac:dyDescent="0.2">
      <c r="B33" s="41" t="s">
        <v>4391</v>
      </c>
      <c r="C33" s="41" t="s">
        <v>4446</v>
      </c>
      <c r="D33" s="42" t="s">
        <v>4447</v>
      </c>
      <c r="E33" s="43">
        <v>44862</v>
      </c>
      <c r="F33" s="44">
        <f t="shared" si="0"/>
        <v>44918</v>
      </c>
      <c r="G33" s="45">
        <v>2</v>
      </c>
      <c r="H33" s="45">
        <v>28</v>
      </c>
      <c r="I33" s="46">
        <f t="shared" si="1"/>
        <v>3092.55</v>
      </c>
      <c r="J33" s="46">
        <v>6185.1</v>
      </c>
      <c r="K33" s="47" t="s">
        <v>3204</v>
      </c>
      <c r="L33" s="510"/>
      <c r="M33" s="510"/>
      <c r="N33" s="48"/>
      <c r="O33" s="415" t="s">
        <v>4371</v>
      </c>
    </row>
    <row r="34" spans="2:15" x14ac:dyDescent="0.2">
      <c r="B34" s="41" t="s">
        <v>4448</v>
      </c>
      <c r="C34" s="41" t="s">
        <v>4449</v>
      </c>
      <c r="D34" s="42" t="s">
        <v>4450</v>
      </c>
      <c r="E34" s="43">
        <v>44868</v>
      </c>
      <c r="F34" s="44">
        <f t="shared" si="0"/>
        <v>44882</v>
      </c>
      <c r="G34" s="45">
        <v>2</v>
      </c>
      <c r="H34" s="45">
        <v>7</v>
      </c>
      <c r="I34" s="46">
        <f t="shared" si="1"/>
        <v>11990.514999999999</v>
      </c>
      <c r="J34" s="46">
        <v>23981.03</v>
      </c>
      <c r="K34" s="47" t="s">
        <v>3204</v>
      </c>
      <c r="L34" s="510"/>
      <c r="M34" s="510"/>
      <c r="N34" s="48"/>
      <c r="O34" s="415" t="s">
        <v>4371</v>
      </c>
    </row>
    <row r="35" spans="2:15" x14ac:dyDescent="0.2">
      <c r="B35" s="59" t="s">
        <v>4395</v>
      </c>
      <c r="C35" s="59" t="s">
        <v>4451</v>
      </c>
      <c r="D35" s="60" t="s">
        <v>4452</v>
      </c>
      <c r="E35" s="13">
        <v>44880</v>
      </c>
      <c r="F35" s="14">
        <f t="shared" si="0"/>
        <v>44940</v>
      </c>
      <c r="G35" s="12">
        <v>2</v>
      </c>
      <c r="H35" s="12">
        <v>30</v>
      </c>
      <c r="I35" s="61">
        <f t="shared" si="1"/>
        <v>840.49</v>
      </c>
      <c r="J35" s="61">
        <v>1680.98</v>
      </c>
      <c r="K35" s="62" t="s">
        <v>3198</v>
      </c>
      <c r="L35" s="497" t="s">
        <v>4453</v>
      </c>
      <c r="M35" s="497" t="s">
        <v>3301</v>
      </c>
      <c r="N35" s="63"/>
      <c r="O35" s="502"/>
    </row>
    <row r="36" spans="2:15" x14ac:dyDescent="0.2">
      <c r="B36" s="331" t="s">
        <v>4454</v>
      </c>
      <c r="C36" s="331" t="s">
        <v>4455</v>
      </c>
      <c r="D36" s="332" t="s">
        <v>4456</v>
      </c>
      <c r="E36" s="333">
        <v>44938</v>
      </c>
      <c r="F36" s="334">
        <f t="shared" si="0"/>
        <v>45050</v>
      </c>
      <c r="G36" s="335">
        <v>4</v>
      </c>
      <c r="H36" s="335">
        <v>28</v>
      </c>
      <c r="I36" s="336">
        <f t="shared" si="1"/>
        <v>513.61500000000001</v>
      </c>
      <c r="J36" s="336">
        <v>2054.46</v>
      </c>
      <c r="K36" s="337" t="s">
        <v>3204</v>
      </c>
      <c r="L36" s="601"/>
      <c r="M36" s="601"/>
      <c r="N36" s="338"/>
      <c r="O36" s="415" t="s">
        <v>4371</v>
      </c>
    </row>
    <row r="37" spans="2:15" x14ac:dyDescent="0.2">
      <c r="B37" s="331" t="s">
        <v>4454</v>
      </c>
      <c r="C37" s="331" t="s">
        <v>4457</v>
      </c>
      <c r="D37" s="332" t="s">
        <v>4458</v>
      </c>
      <c r="E37" s="333">
        <v>44938</v>
      </c>
      <c r="F37" s="334">
        <f t="shared" si="0"/>
        <v>45050</v>
      </c>
      <c r="G37" s="335">
        <v>4</v>
      </c>
      <c r="H37" s="335">
        <v>28</v>
      </c>
      <c r="I37" s="336">
        <f t="shared" si="1"/>
        <v>513.61500000000001</v>
      </c>
      <c r="J37" s="336">
        <v>2054.46</v>
      </c>
      <c r="K37" s="337" t="s">
        <v>3204</v>
      </c>
      <c r="L37" s="601"/>
      <c r="M37" s="601"/>
      <c r="N37" s="338"/>
      <c r="O37" s="415" t="s">
        <v>4371</v>
      </c>
    </row>
    <row r="38" spans="2:15" x14ac:dyDescent="0.2">
      <c r="B38" s="331" t="s">
        <v>1435</v>
      </c>
      <c r="C38" s="331" t="s">
        <v>4459</v>
      </c>
      <c r="D38" s="332" t="s">
        <v>4460</v>
      </c>
      <c r="E38" s="333">
        <v>44987</v>
      </c>
      <c r="F38" s="334">
        <f t="shared" si="0"/>
        <v>45047</v>
      </c>
      <c r="G38" s="335">
        <v>2</v>
      </c>
      <c r="H38" s="335">
        <v>30</v>
      </c>
      <c r="I38" s="336">
        <f t="shared" si="1"/>
        <v>2271.3150000000001</v>
      </c>
      <c r="J38" s="336">
        <v>4542.63</v>
      </c>
      <c r="K38" s="337" t="s">
        <v>3214</v>
      </c>
      <c r="L38" s="601"/>
      <c r="M38" s="601"/>
      <c r="N38" s="338"/>
      <c r="O38" s="416" t="s">
        <v>4461</v>
      </c>
    </row>
    <row r="39" spans="2:15" x14ac:dyDescent="0.2">
      <c r="B39" s="401" t="s">
        <v>2155</v>
      </c>
      <c r="C39" s="401"/>
      <c r="D39" s="402" t="s">
        <v>4462</v>
      </c>
      <c r="E39" s="403">
        <v>44991</v>
      </c>
      <c r="F39" s="613">
        <f t="shared" si="0"/>
        <v>45051</v>
      </c>
      <c r="G39" s="614">
        <v>2</v>
      </c>
      <c r="H39" s="614">
        <v>30</v>
      </c>
      <c r="I39" s="615">
        <f t="shared" si="1"/>
        <v>0</v>
      </c>
      <c r="J39" s="615"/>
      <c r="K39" s="616" t="s">
        <v>3214</v>
      </c>
      <c r="L39" s="687" t="s">
        <v>1636</v>
      </c>
      <c r="M39" s="687"/>
      <c r="N39" s="617"/>
      <c r="O39" s="688" t="s">
        <v>4461</v>
      </c>
    </row>
    <row r="40" spans="2:15" x14ac:dyDescent="0.2">
      <c r="B40" s="331" t="s">
        <v>1435</v>
      </c>
      <c r="C40" s="689"/>
      <c r="D40" s="332" t="s">
        <v>4463</v>
      </c>
      <c r="E40" s="333">
        <v>45008</v>
      </c>
      <c r="F40" s="334">
        <f t="shared" si="0"/>
        <v>45064</v>
      </c>
      <c r="G40" s="335">
        <v>2</v>
      </c>
      <c r="H40" s="335">
        <v>28</v>
      </c>
      <c r="I40" s="336">
        <f t="shared" si="1"/>
        <v>1704.45</v>
      </c>
      <c r="J40" s="336">
        <v>3408.9</v>
      </c>
      <c r="K40" s="337" t="s">
        <v>3204</v>
      </c>
      <c r="L40" s="601"/>
      <c r="M40" s="601"/>
      <c r="N40" s="338"/>
      <c r="O40" s="681"/>
    </row>
    <row r="41" spans="2:15" x14ac:dyDescent="0.2">
      <c r="B41" s="331" t="s">
        <v>4464</v>
      </c>
      <c r="C41" s="331"/>
      <c r="D41" s="332" t="s">
        <v>4465</v>
      </c>
      <c r="E41" s="333">
        <v>45021</v>
      </c>
      <c r="F41" s="334">
        <v>45051</v>
      </c>
      <c r="G41" s="335">
        <v>1</v>
      </c>
      <c r="H41" s="335">
        <v>30</v>
      </c>
      <c r="I41" s="336">
        <f t="shared" si="1"/>
        <v>2408</v>
      </c>
      <c r="J41" s="336">
        <v>2408</v>
      </c>
      <c r="K41" s="337" t="s">
        <v>3198</v>
      </c>
      <c r="L41" s="601"/>
      <c r="M41" s="601"/>
      <c r="N41" s="338"/>
      <c r="O41" s="681"/>
    </row>
    <row r="42" spans="2:15" x14ac:dyDescent="0.2">
      <c r="B42" s="331"/>
      <c r="C42" s="331"/>
      <c r="D42" s="332"/>
      <c r="E42" s="333"/>
      <c r="F42" s="334" t="str">
        <f>IF(E42&lt;&gt;"",E42+(G42*H42),"")</f>
        <v/>
      </c>
      <c r="G42" s="335"/>
      <c r="H42" s="335"/>
      <c r="I42" s="336" t="str">
        <f t="shared" si="1"/>
        <v/>
      </c>
      <c r="J42" s="336"/>
      <c r="K42" s="337"/>
      <c r="L42" s="601"/>
      <c r="M42" s="601"/>
      <c r="N42" s="338"/>
      <c r="O42" s="681"/>
    </row>
    <row r="43" spans="2:15" x14ac:dyDescent="0.2">
      <c r="B43" s="331"/>
      <c r="C43" s="331"/>
      <c r="D43" s="332"/>
      <c r="E43" s="333"/>
      <c r="F43" s="334" t="str">
        <f>IF(E43&lt;&gt;"",E43+(G43*H43),"")</f>
        <v/>
      </c>
      <c r="G43" s="335"/>
      <c r="H43" s="335"/>
      <c r="I43" s="336" t="str">
        <f t="shared" si="1"/>
        <v/>
      </c>
      <c r="J43" s="336"/>
      <c r="K43" s="337"/>
      <c r="L43" s="601"/>
      <c r="M43" s="601"/>
      <c r="N43" s="338"/>
      <c r="O43" s="681"/>
    </row>
    <row r="44" spans="2:15" x14ac:dyDescent="0.2">
      <c r="B44" s="331"/>
      <c r="C44" s="331"/>
      <c r="D44" s="332"/>
      <c r="E44" s="333"/>
      <c r="F44" s="334" t="str">
        <f>IF(E44&lt;&gt;"",E44+(G44*H44),"")</f>
        <v/>
      </c>
      <c r="G44" s="335"/>
      <c r="H44" s="335"/>
      <c r="I44" s="336" t="str">
        <f t="shared" si="1"/>
        <v/>
      </c>
      <c r="J44" s="336"/>
      <c r="K44" s="337"/>
      <c r="L44" s="601"/>
      <c r="M44" s="601"/>
      <c r="N44" s="338"/>
      <c r="O44" s="681"/>
    </row>
    <row r="45" spans="2:15" x14ac:dyDescent="0.2">
      <c r="B45" s="331"/>
      <c r="C45" s="331"/>
      <c r="D45" s="332"/>
      <c r="E45" s="333"/>
      <c r="F45" s="334" t="str">
        <f>IF(E45&lt;&gt;"",E45+(G45*H45),"")</f>
        <v/>
      </c>
      <c r="G45" s="335"/>
      <c r="H45" s="335"/>
      <c r="I45" s="336" t="str">
        <f t="shared" si="1"/>
        <v/>
      </c>
      <c r="J45" s="336"/>
      <c r="K45" s="337"/>
      <c r="L45" s="601"/>
      <c r="M45" s="601"/>
      <c r="N45" s="338"/>
      <c r="O45" s="681"/>
    </row>
    <row r="46" spans="2:15" x14ac:dyDescent="0.2">
      <c r="B46" s="40"/>
      <c r="C46" s="41"/>
      <c r="D46" s="42"/>
      <c r="E46" s="43"/>
      <c r="F46" s="44"/>
      <c r="G46" s="45"/>
      <c r="H46" s="45"/>
      <c r="I46" s="46"/>
      <c r="J46" s="46"/>
      <c r="K46" s="239"/>
      <c r="L46" s="511"/>
      <c r="M46" s="511"/>
      <c r="N46" s="240"/>
      <c r="O46" s="519"/>
    </row>
    <row r="47" spans="2:15" x14ac:dyDescent="0.2">
      <c r="I47" s="36" t="s">
        <v>8</v>
      </c>
      <c r="J47" s="56">
        <f>SUM(J3:J46)</f>
        <v>277963.45000000007</v>
      </c>
    </row>
    <row r="48" spans="2:15" x14ac:dyDescent="0.2">
      <c r="E48" s="421" t="s">
        <v>3139</v>
      </c>
      <c r="F48" s="422" t="s">
        <v>4466</v>
      </c>
    </row>
    <row r="49" spans="2:6" x14ac:dyDescent="0.2">
      <c r="E49" s="427" t="s">
        <v>3141</v>
      </c>
      <c r="F49" s="422" t="s">
        <v>4015</v>
      </c>
    </row>
    <row r="50" spans="2:6" x14ac:dyDescent="0.2">
      <c r="B50" s="399"/>
      <c r="C50" s="400"/>
      <c r="E50" s="425">
        <f>COUNTBLANK(M3:M46)-COUNTBLANK(D3:D46)</f>
        <v>19</v>
      </c>
      <c r="F50" s="426" t="s">
        <v>3250</v>
      </c>
    </row>
  </sheetData>
  <phoneticPr fontId="0" type="noConversion"/>
  <conditionalFormatting sqref="F3:F46">
    <cfRule type="expression" dxfId="1573" priority="1" stopIfTrue="1">
      <formula>AND(B3&lt;&gt;"",K3="",F3&lt;TODAY())</formula>
    </cfRule>
    <cfRule type="expression" dxfId="1572" priority="2">
      <formula>AND(B3&lt;&gt;"",K3="",F3&lt;(TODAY()+30))</formula>
    </cfRule>
  </conditionalFormatting>
  <dataValidations count="1">
    <dataValidation type="list" allowBlank="1" showInputMessage="1" showErrorMessage="1" sqref="H3:H46" xr:uid="{C3874DCF-C1DF-47DC-ACA0-400F87831E31}">
      <formula1>"1, 7, 28, 30"</formula1>
    </dataValidation>
  </dataValidations>
  <hyperlinks>
    <hyperlink ref="O3" r:id="rId1" xr:uid="{43775976-CEEC-4EB2-B56B-A1E7A8CEE38B}"/>
    <hyperlink ref="O21" r:id="rId2" xr:uid="{75917F1D-2FDC-451A-B3CE-B52A7EB14664}"/>
    <hyperlink ref="O24" r:id="rId3" xr:uid="{475CF65B-9910-4CA5-944D-4390C89BD14B}"/>
    <hyperlink ref="O4" r:id="rId4" xr:uid="{CF9D57D8-E340-421C-8481-61019D7F87F9}"/>
    <hyperlink ref="O23" r:id="rId5" xr:uid="{CA68B64F-7971-4343-B050-7B52AC71942B}"/>
    <hyperlink ref="O22" r:id="rId6" xr:uid="{DB77A0CE-E80F-4AB7-ADE1-604F50B208F3}"/>
    <hyperlink ref="O5" r:id="rId7" xr:uid="{D6A2AC2A-EC39-4B53-A637-E11E235A36E2}"/>
    <hyperlink ref="O25" r:id="rId8" xr:uid="{5056EEB3-E780-4E1C-8569-1F3B765A0826}"/>
    <hyperlink ref="O26" r:id="rId9" xr:uid="{A3538299-1613-4902-94E0-AFCC5B4D750F}"/>
    <hyperlink ref="O6" r:id="rId10" xr:uid="{75B7EC3E-DDC4-4F9B-A9B3-C231D3B051DE}"/>
    <hyperlink ref="O7" r:id="rId11" xr:uid="{6046B65B-4E4F-49A9-B69B-0C4C1FAA3F69}"/>
    <hyperlink ref="O8" r:id="rId12" xr:uid="{2841B0C8-A03B-40EC-8874-D8650B7373D3}"/>
    <hyperlink ref="O9" r:id="rId13" xr:uid="{9E1F1BAB-DE54-4B46-A659-C613432E3877}"/>
    <hyperlink ref="O10" r:id="rId14" xr:uid="{68B05AF3-F601-4DD0-829A-0CF44F8D6FB1}"/>
    <hyperlink ref="O11" r:id="rId15" xr:uid="{E40DC163-5A61-49CC-8545-6641C8BF2F42}"/>
    <hyperlink ref="O12" r:id="rId16" xr:uid="{B140457F-BBE6-47F7-8040-C96E106EC5A3}"/>
    <hyperlink ref="O27" r:id="rId17" xr:uid="{F376FD7D-8918-4B4D-9BF3-468E88A076C6}"/>
    <hyperlink ref="O28" r:id="rId18" xr:uid="{39A3A0FF-E444-4384-A6E8-113524C99EB2}"/>
    <hyperlink ref="O29" r:id="rId19" xr:uid="{C95A19E0-52C4-4303-83DB-170284E9734F}"/>
    <hyperlink ref="O22:O24" r:id="rId20" display="FBREY@MOBILEMINI.COM" xr:uid="{E56AB045-32C8-4192-90CE-D687689550D4}"/>
    <hyperlink ref="O33" r:id="rId21" xr:uid="{9D521B07-0E4B-4A76-A20E-72B09F4D1B70}"/>
    <hyperlink ref="O13" r:id="rId22" xr:uid="{51DEBED5-A2A2-4A76-AFBD-C8F5FB3C3142}"/>
    <hyperlink ref="O14" r:id="rId23" xr:uid="{E46D7460-6BBD-4C67-A88A-B889C78A35AC}"/>
    <hyperlink ref="O15" r:id="rId24" xr:uid="{BA1F9588-7A99-428B-B450-31D27B45748B}"/>
    <hyperlink ref="O34" r:id="rId25" xr:uid="{036AB30D-1CC2-4C06-AA33-E8D930AA7B3F}"/>
    <hyperlink ref="O16" r:id="rId26" xr:uid="{7EDBB559-4A72-4B3F-8EC8-FF3F417A64BC}"/>
    <hyperlink ref="O32:O36" r:id="rId27" display="billy.motroni@equipmentshare.com" xr:uid="{B134BD04-3B96-4717-91D6-93FA80FE531C}"/>
    <hyperlink ref="O20" r:id="rId28" xr:uid="{8EA14512-1D3C-4D55-B462-A68231029FD5}"/>
    <hyperlink ref="O38" r:id="rId29" xr:uid="{FC53BC91-BB54-43F4-B1D4-EBA7748F2E8D}"/>
    <hyperlink ref="O39" r:id="rId30" xr:uid="{2E123C54-8550-4429-B14E-BE785491AFFC}"/>
  </hyperlink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31"/>
  <tableParts count="1">
    <tablePart r:id="rId32"/>
  </tableParts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6A9A1-C9CA-44AD-8125-6C7E1920172E}">
  <sheetPr>
    <tabColor rgb="FF70AD47"/>
    <pageSetUpPr fitToPage="1"/>
  </sheetPr>
  <dimension ref="A2:O83"/>
  <sheetViews>
    <sheetView zoomScale="85" zoomScaleNormal="85" workbookViewId="0">
      <selection activeCell="M14" sqref="M14"/>
    </sheetView>
  </sheetViews>
  <sheetFormatPr defaultColWidth="9.140625" defaultRowHeight="12.75" x14ac:dyDescent="0.2"/>
  <cols>
    <col min="1" max="1" width="1.7109375" style="50" customWidth="1"/>
    <col min="2" max="2" width="25.85546875" style="53" bestFit="1" customWidth="1"/>
    <col min="3" max="3" width="11.85546875" style="54" bestFit="1" customWidth="1"/>
    <col min="4" max="4" width="16.28515625" style="55" bestFit="1" customWidth="1"/>
    <col min="5" max="5" width="10.5703125" style="35" bestFit="1" customWidth="1"/>
    <col min="6" max="6" width="25.42578125" style="35" bestFit="1" customWidth="1"/>
    <col min="7" max="7" width="9.7109375" style="34" bestFit="1" customWidth="1"/>
    <col min="8" max="8" width="8.140625" style="34" bestFit="1" customWidth="1"/>
    <col min="9" max="9" width="12.7109375" style="39" customWidth="1"/>
    <col min="10" max="10" width="13.85546875" style="39" bestFit="1" customWidth="1"/>
    <col min="11" max="11" width="54.7109375" style="57" customWidth="1"/>
    <col min="12" max="12" width="19.28515625" style="33" customWidth="1"/>
    <col min="13" max="13" width="19.85546875" style="33" customWidth="1"/>
    <col min="14" max="14" width="5.42578125" style="38" bestFit="1" customWidth="1"/>
    <col min="15" max="15" width="13.85546875" style="33" customWidth="1"/>
    <col min="16" max="16384" width="9.140625" style="50"/>
  </cols>
  <sheetData>
    <row r="2" spans="1:15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3107</v>
      </c>
      <c r="O2" s="8" t="s">
        <v>15</v>
      </c>
    </row>
    <row r="3" spans="1:15" ht="15" customHeight="1" x14ac:dyDescent="0.2">
      <c r="B3" s="58" t="s">
        <v>4467</v>
      </c>
      <c r="C3" s="59" t="s">
        <v>4468</v>
      </c>
      <c r="D3" s="60" t="s">
        <v>4469</v>
      </c>
      <c r="E3" s="13">
        <v>43466</v>
      </c>
      <c r="F3" s="14">
        <f t="shared" ref="F3:F34" si="0">IF(E3&lt;&gt;"",E3+(G3*H3),"")</f>
        <v>44726</v>
      </c>
      <c r="G3" s="12">
        <v>45</v>
      </c>
      <c r="H3" s="12">
        <v>28</v>
      </c>
      <c r="I3" s="61">
        <f t="shared" ref="I3:I18" si="1">IF(G3&lt;&gt;"",(J3/G3),"")</f>
        <v>3678.3706666666667</v>
      </c>
      <c r="J3" s="61">
        <v>165526.68</v>
      </c>
      <c r="K3" s="62" t="s">
        <v>4470</v>
      </c>
      <c r="L3" s="59" t="s">
        <v>4471</v>
      </c>
      <c r="M3" s="59" t="s">
        <v>4472</v>
      </c>
      <c r="N3" s="63"/>
      <c r="O3" s="64"/>
    </row>
    <row r="4" spans="1:15" ht="15" customHeight="1" x14ac:dyDescent="0.2">
      <c r="B4" s="330" t="s">
        <v>328</v>
      </c>
      <c r="C4" s="312" t="s">
        <v>4473</v>
      </c>
      <c r="D4" s="320" t="s">
        <v>4474</v>
      </c>
      <c r="E4" s="321">
        <v>43483</v>
      </c>
      <c r="F4" s="309">
        <f t="shared" si="0"/>
        <v>44267</v>
      </c>
      <c r="G4" s="310">
        <v>28</v>
      </c>
      <c r="H4" s="310">
        <v>28</v>
      </c>
      <c r="I4" s="311">
        <f t="shared" si="1"/>
        <v>148.06142857142859</v>
      </c>
      <c r="J4" s="311">
        <v>4145.72</v>
      </c>
      <c r="K4" s="322" t="s">
        <v>4475</v>
      </c>
      <c r="L4" s="82"/>
      <c r="M4" s="82"/>
      <c r="N4" s="147"/>
      <c r="O4" s="148"/>
    </row>
    <row r="5" spans="1:15" ht="15" customHeight="1" x14ac:dyDescent="0.2">
      <c r="B5" s="58" t="s">
        <v>4476</v>
      </c>
      <c r="C5" s="59" t="s">
        <v>4477</v>
      </c>
      <c r="D5" s="60" t="s">
        <v>4478</v>
      </c>
      <c r="E5" s="13">
        <v>43483</v>
      </c>
      <c r="F5" s="14">
        <f t="shared" si="0"/>
        <v>44713</v>
      </c>
      <c r="G5" s="12">
        <v>41</v>
      </c>
      <c r="H5" s="12">
        <v>30</v>
      </c>
      <c r="I5" s="61">
        <f t="shared" si="1"/>
        <v>187.17292682926831</v>
      </c>
      <c r="J5" s="61">
        <v>7674.09</v>
      </c>
      <c r="K5" s="62" t="s">
        <v>4479</v>
      </c>
      <c r="L5" s="59" t="s">
        <v>4471</v>
      </c>
      <c r="M5" s="59" t="s">
        <v>4472</v>
      </c>
      <c r="N5" s="63"/>
      <c r="O5" s="64"/>
    </row>
    <row r="6" spans="1:15" ht="15" customHeight="1" x14ac:dyDescent="0.2">
      <c r="B6" s="58" t="s">
        <v>4480</v>
      </c>
      <c r="C6" s="59" t="s">
        <v>4481</v>
      </c>
      <c r="D6" s="60" t="s">
        <v>4482</v>
      </c>
      <c r="E6" s="13">
        <v>43515</v>
      </c>
      <c r="F6" s="14">
        <f t="shared" si="0"/>
        <v>43525</v>
      </c>
      <c r="G6" s="12">
        <v>10</v>
      </c>
      <c r="H6" s="12">
        <v>1</v>
      </c>
      <c r="I6" s="311">
        <f t="shared" si="1"/>
        <v>161.19999999999999</v>
      </c>
      <c r="J6" s="311">
        <v>1612</v>
      </c>
      <c r="K6" s="62" t="s">
        <v>4483</v>
      </c>
      <c r="L6" s="59"/>
      <c r="M6" s="59"/>
      <c r="N6" s="305" t="s">
        <v>3258</v>
      </c>
      <c r="O6" s="64"/>
    </row>
    <row r="7" spans="1:15" ht="15" customHeight="1" x14ac:dyDescent="0.2">
      <c r="A7" s="277"/>
      <c r="B7" s="58" t="s">
        <v>242</v>
      </c>
      <c r="C7" s="59" t="s">
        <v>4484</v>
      </c>
      <c r="D7" s="60" t="s">
        <v>4485</v>
      </c>
      <c r="E7" s="13">
        <v>43529</v>
      </c>
      <c r="F7" s="14">
        <f t="shared" si="0"/>
        <v>43725</v>
      </c>
      <c r="G7" s="12">
        <v>7</v>
      </c>
      <c r="H7" s="12">
        <v>28</v>
      </c>
      <c r="I7" s="311">
        <f t="shared" si="1"/>
        <v>2045.98</v>
      </c>
      <c r="J7" s="311">
        <v>14321.86</v>
      </c>
      <c r="K7" s="62" t="s">
        <v>4486</v>
      </c>
      <c r="L7" s="59"/>
      <c r="M7" s="59"/>
      <c r="N7" s="305" t="s">
        <v>3258</v>
      </c>
      <c r="O7" s="64"/>
    </row>
    <row r="8" spans="1:15" ht="15" customHeight="1" x14ac:dyDescent="0.2">
      <c r="B8" s="59" t="s">
        <v>328</v>
      </c>
      <c r="C8" s="59" t="s">
        <v>4487</v>
      </c>
      <c r="D8" s="60" t="s">
        <v>4488</v>
      </c>
      <c r="E8" s="13">
        <v>43540</v>
      </c>
      <c r="F8" s="14">
        <f t="shared" si="0"/>
        <v>44320</v>
      </c>
      <c r="G8" s="12">
        <v>26</v>
      </c>
      <c r="H8" s="12">
        <v>30</v>
      </c>
      <c r="I8" s="61">
        <f t="shared" si="1"/>
        <v>124.89807692307691</v>
      </c>
      <c r="J8" s="61">
        <v>3247.35</v>
      </c>
      <c r="K8" s="62" t="s">
        <v>4489</v>
      </c>
      <c r="L8" s="59" t="s">
        <v>4471</v>
      </c>
      <c r="M8" s="59" t="s">
        <v>4490</v>
      </c>
      <c r="N8" s="63"/>
      <c r="O8" s="64"/>
    </row>
    <row r="9" spans="1:15" ht="15" customHeight="1" x14ac:dyDescent="0.2">
      <c r="B9" s="58" t="s">
        <v>73</v>
      </c>
      <c r="C9" s="59" t="s">
        <v>4491</v>
      </c>
      <c r="D9" s="60" t="s">
        <v>4492</v>
      </c>
      <c r="E9" s="13">
        <v>43556</v>
      </c>
      <c r="F9" s="14">
        <f t="shared" si="0"/>
        <v>43570</v>
      </c>
      <c r="G9" s="12">
        <v>2</v>
      </c>
      <c r="H9" s="12">
        <v>7</v>
      </c>
      <c r="I9" s="311">
        <f t="shared" si="1"/>
        <v>109.12</v>
      </c>
      <c r="J9" s="311">
        <v>218.24</v>
      </c>
      <c r="K9" s="62" t="s">
        <v>4493</v>
      </c>
      <c r="L9" s="59"/>
      <c r="M9" s="59"/>
      <c r="N9" s="305" t="s">
        <v>3258</v>
      </c>
      <c r="O9" s="64"/>
    </row>
    <row r="10" spans="1:15" ht="15" customHeight="1" x14ac:dyDescent="0.2">
      <c r="B10" s="58" t="s">
        <v>4494</v>
      </c>
      <c r="C10" s="59" t="s">
        <v>4495</v>
      </c>
      <c r="D10" s="60" t="s">
        <v>4496</v>
      </c>
      <c r="E10" s="13">
        <v>43585</v>
      </c>
      <c r="F10" s="14">
        <f t="shared" si="0"/>
        <v>43592</v>
      </c>
      <c r="G10" s="12">
        <v>1</v>
      </c>
      <c r="H10" s="12">
        <v>7</v>
      </c>
      <c r="I10" s="311">
        <f t="shared" si="1"/>
        <v>1023</v>
      </c>
      <c r="J10" s="311">
        <v>1023</v>
      </c>
      <c r="K10" s="62" t="s">
        <v>4497</v>
      </c>
      <c r="L10" s="59"/>
      <c r="M10" s="59"/>
      <c r="N10" s="305" t="s">
        <v>3258</v>
      </c>
      <c r="O10" s="64"/>
    </row>
    <row r="11" spans="1:15" ht="15" customHeight="1" x14ac:dyDescent="0.2">
      <c r="B11" s="58" t="s">
        <v>4480</v>
      </c>
      <c r="C11" s="59" t="s">
        <v>4498</v>
      </c>
      <c r="D11" s="60" t="s">
        <v>4499</v>
      </c>
      <c r="E11" s="13">
        <v>43599</v>
      </c>
      <c r="F11" s="14">
        <f t="shared" si="0"/>
        <v>43606</v>
      </c>
      <c r="G11" s="12">
        <v>1</v>
      </c>
      <c r="H11" s="12">
        <v>7</v>
      </c>
      <c r="I11" s="311">
        <f t="shared" si="1"/>
        <v>1036.6300000000001</v>
      </c>
      <c r="J11" s="311">
        <v>1036.6300000000001</v>
      </c>
      <c r="K11" s="62" t="s">
        <v>4500</v>
      </c>
      <c r="L11" s="59"/>
      <c r="M11" s="59"/>
      <c r="N11" s="305" t="s">
        <v>3258</v>
      </c>
      <c r="O11" s="64"/>
    </row>
    <row r="12" spans="1:15" ht="15" customHeight="1" x14ac:dyDescent="0.2">
      <c r="A12" s="277"/>
      <c r="B12" s="58" t="s">
        <v>3661</v>
      </c>
      <c r="C12" s="59" t="s">
        <v>4501</v>
      </c>
      <c r="D12" s="60" t="s">
        <v>4502</v>
      </c>
      <c r="E12" s="13">
        <v>43613</v>
      </c>
      <c r="F12" s="14">
        <f t="shared" si="0"/>
        <v>43913</v>
      </c>
      <c r="G12" s="12">
        <v>10</v>
      </c>
      <c r="H12" s="12">
        <v>30</v>
      </c>
      <c r="I12" s="311">
        <f t="shared" si="1"/>
        <v>1595.9639999999999</v>
      </c>
      <c r="J12" s="311">
        <v>15959.64</v>
      </c>
      <c r="K12" s="62" t="s">
        <v>4503</v>
      </c>
      <c r="L12" s="59"/>
      <c r="M12" s="59"/>
      <c r="N12" s="305" t="s">
        <v>3258</v>
      </c>
      <c r="O12" s="64"/>
    </row>
    <row r="13" spans="1:15" ht="15" customHeight="1" x14ac:dyDescent="0.2">
      <c r="A13" s="277"/>
      <c r="B13" s="58" t="s">
        <v>3443</v>
      </c>
      <c r="C13" s="59" t="s">
        <v>4504</v>
      </c>
      <c r="D13" s="60" t="s">
        <v>4505</v>
      </c>
      <c r="E13" s="13">
        <v>43613</v>
      </c>
      <c r="F13" s="14">
        <f t="shared" si="0"/>
        <v>43913</v>
      </c>
      <c r="G13" s="12">
        <v>10</v>
      </c>
      <c r="H13" s="12">
        <v>30</v>
      </c>
      <c r="I13" s="311">
        <f t="shared" si="1"/>
        <v>681.99</v>
      </c>
      <c r="J13" s="311">
        <v>6819.9</v>
      </c>
      <c r="K13" s="62" t="s">
        <v>4503</v>
      </c>
      <c r="L13" s="59"/>
      <c r="M13" s="59"/>
      <c r="N13" s="305" t="s">
        <v>3258</v>
      </c>
      <c r="O13" s="64"/>
    </row>
    <row r="14" spans="1:15" ht="15" customHeight="1" x14ac:dyDescent="0.2">
      <c r="B14" s="58" t="s">
        <v>2468</v>
      </c>
      <c r="C14" s="59" t="s">
        <v>4506</v>
      </c>
      <c r="D14" s="60" t="s">
        <v>4507</v>
      </c>
      <c r="E14" s="13">
        <v>43621</v>
      </c>
      <c r="F14" s="14">
        <f t="shared" si="0"/>
        <v>43623</v>
      </c>
      <c r="G14" s="12">
        <v>2</v>
      </c>
      <c r="H14" s="12">
        <v>1</v>
      </c>
      <c r="I14" s="311">
        <f t="shared" si="1"/>
        <v>198.595</v>
      </c>
      <c r="J14" s="311">
        <v>397.19</v>
      </c>
      <c r="K14" s="62" t="s">
        <v>4508</v>
      </c>
      <c r="L14" s="59"/>
      <c r="M14" s="59"/>
      <c r="N14" s="305" t="s">
        <v>3258</v>
      </c>
      <c r="O14" s="64"/>
    </row>
    <row r="15" spans="1:15" ht="15" customHeight="1" x14ac:dyDescent="0.2">
      <c r="B15" s="59" t="s">
        <v>4509</v>
      </c>
      <c r="C15" s="59" t="s">
        <v>4510</v>
      </c>
      <c r="D15" s="60" t="s">
        <v>4511</v>
      </c>
      <c r="E15" s="13">
        <v>43661</v>
      </c>
      <c r="F15" s="14">
        <f t="shared" si="0"/>
        <v>44221</v>
      </c>
      <c r="G15" s="12">
        <v>20</v>
      </c>
      <c r="H15" s="12">
        <v>28</v>
      </c>
      <c r="I15" s="311">
        <f t="shared" si="1"/>
        <v>1413.08</v>
      </c>
      <c r="J15" s="311">
        <v>28261.599999999999</v>
      </c>
      <c r="K15" s="62" t="s">
        <v>4512</v>
      </c>
      <c r="L15" s="59"/>
      <c r="M15" s="59"/>
      <c r="N15" s="63"/>
      <c r="O15" s="64"/>
    </row>
    <row r="16" spans="1:15" ht="15" customHeight="1" x14ac:dyDescent="0.2">
      <c r="B16" s="59" t="s">
        <v>3443</v>
      </c>
      <c r="C16" s="59" t="s">
        <v>4513</v>
      </c>
      <c r="D16" s="60" t="s">
        <v>4514</v>
      </c>
      <c r="E16" s="13">
        <v>43661</v>
      </c>
      <c r="F16" s="14">
        <f t="shared" si="0"/>
        <v>43689</v>
      </c>
      <c r="G16" s="12">
        <v>1</v>
      </c>
      <c r="H16" s="12">
        <v>28</v>
      </c>
      <c r="I16" s="311">
        <f t="shared" si="1"/>
        <v>654.71</v>
      </c>
      <c r="J16" s="311">
        <v>654.71</v>
      </c>
      <c r="K16" s="62" t="s">
        <v>4515</v>
      </c>
      <c r="L16" s="59"/>
      <c r="M16" s="59"/>
      <c r="N16" s="305" t="s">
        <v>3258</v>
      </c>
      <c r="O16" s="64"/>
    </row>
    <row r="17" spans="1:15" ht="15" customHeight="1" x14ac:dyDescent="0.2">
      <c r="A17" s="277"/>
      <c r="B17" s="58" t="s">
        <v>4516</v>
      </c>
      <c r="C17" s="59" t="s">
        <v>4517</v>
      </c>
      <c r="D17" s="60" t="s">
        <v>4518</v>
      </c>
      <c r="E17" s="13">
        <v>43671</v>
      </c>
      <c r="F17" s="14">
        <f t="shared" si="0"/>
        <v>43727</v>
      </c>
      <c r="G17" s="12">
        <v>2</v>
      </c>
      <c r="H17" s="12">
        <v>28</v>
      </c>
      <c r="I17" s="311">
        <f t="shared" si="1"/>
        <v>564.505</v>
      </c>
      <c r="J17" s="311">
        <v>1129.01</v>
      </c>
      <c r="K17" s="62" t="s">
        <v>4500</v>
      </c>
      <c r="L17" s="59"/>
      <c r="M17" s="59"/>
      <c r="N17" s="305" t="s">
        <v>3258</v>
      </c>
      <c r="O17" s="64"/>
    </row>
    <row r="18" spans="1:15" ht="15" customHeight="1" x14ac:dyDescent="0.2">
      <c r="B18" s="58" t="s">
        <v>736</v>
      </c>
      <c r="C18" s="59" t="s">
        <v>4519</v>
      </c>
      <c r="D18" s="60" t="s">
        <v>4520</v>
      </c>
      <c r="E18" s="13">
        <v>43672</v>
      </c>
      <c r="F18" s="14">
        <f t="shared" si="0"/>
        <v>44272</v>
      </c>
      <c r="G18" s="12">
        <v>20</v>
      </c>
      <c r="H18" s="12">
        <v>30</v>
      </c>
      <c r="I18" s="311">
        <f t="shared" si="1"/>
        <v>118.002</v>
      </c>
      <c r="J18" s="311">
        <v>2360.04</v>
      </c>
      <c r="K18" s="62" t="s">
        <v>4521</v>
      </c>
      <c r="L18" s="59"/>
      <c r="M18" s="59"/>
      <c r="N18" s="305" t="s">
        <v>3258</v>
      </c>
      <c r="O18" s="64"/>
    </row>
    <row r="19" spans="1:15" ht="15" customHeight="1" x14ac:dyDescent="0.2">
      <c r="B19" s="58" t="s">
        <v>4522</v>
      </c>
      <c r="C19" s="59" t="s">
        <v>4523</v>
      </c>
      <c r="D19" s="60" t="s">
        <v>4524</v>
      </c>
      <c r="E19" s="13">
        <v>43690</v>
      </c>
      <c r="F19" s="14">
        <f t="shared" si="0"/>
        <v>43697</v>
      </c>
      <c r="G19" s="12">
        <v>1</v>
      </c>
      <c r="H19" s="12">
        <v>7</v>
      </c>
      <c r="I19" s="311">
        <v>834.79</v>
      </c>
      <c r="J19" s="311">
        <v>834.79</v>
      </c>
      <c r="K19" s="62" t="s">
        <v>4525</v>
      </c>
      <c r="L19" s="59"/>
      <c r="M19" s="59"/>
      <c r="N19" s="305" t="s">
        <v>3258</v>
      </c>
      <c r="O19" s="64"/>
    </row>
    <row r="20" spans="1:15" ht="15" customHeight="1" x14ac:dyDescent="0.2">
      <c r="A20" s="277"/>
      <c r="B20" s="58" t="s">
        <v>4516</v>
      </c>
      <c r="C20" s="59" t="s">
        <v>4526</v>
      </c>
      <c r="D20" s="60" t="s">
        <v>4527</v>
      </c>
      <c r="E20" s="13">
        <v>43697</v>
      </c>
      <c r="F20" s="14">
        <f t="shared" si="0"/>
        <v>44257</v>
      </c>
      <c r="G20" s="12">
        <v>20</v>
      </c>
      <c r="H20" s="12">
        <v>28</v>
      </c>
      <c r="I20" s="311">
        <f t="shared" ref="I20:I51" si="2">IF(G20&lt;&gt;"",(J20/G20),"")</f>
        <v>537.63350000000003</v>
      </c>
      <c r="J20" s="311">
        <v>10752.67</v>
      </c>
      <c r="K20" s="62" t="s">
        <v>4528</v>
      </c>
      <c r="L20" s="59"/>
      <c r="M20" s="59"/>
      <c r="N20" s="63"/>
      <c r="O20" s="64"/>
    </row>
    <row r="21" spans="1:15" ht="15" customHeight="1" x14ac:dyDescent="0.2">
      <c r="B21" s="58" t="s">
        <v>3336</v>
      </c>
      <c r="C21" s="59" t="s">
        <v>4529</v>
      </c>
      <c r="D21" s="60" t="s">
        <v>4530</v>
      </c>
      <c r="E21" s="13">
        <v>43705</v>
      </c>
      <c r="F21" s="14">
        <f t="shared" si="0"/>
        <v>43712</v>
      </c>
      <c r="G21" s="12">
        <v>1</v>
      </c>
      <c r="H21" s="12">
        <v>7</v>
      </c>
      <c r="I21" s="311">
        <f t="shared" si="2"/>
        <v>5850.91</v>
      </c>
      <c r="J21" s="311">
        <v>5850.91</v>
      </c>
      <c r="K21" s="62" t="s">
        <v>4531</v>
      </c>
      <c r="L21" s="59"/>
      <c r="M21" s="59"/>
      <c r="N21" s="305" t="s">
        <v>3258</v>
      </c>
      <c r="O21" s="64"/>
    </row>
    <row r="22" spans="1:15" ht="15" customHeight="1" x14ac:dyDescent="0.2">
      <c r="B22" s="58" t="s">
        <v>2468</v>
      </c>
      <c r="C22" s="59" t="s">
        <v>4532</v>
      </c>
      <c r="D22" s="60" t="s">
        <v>4533</v>
      </c>
      <c r="E22" s="13">
        <v>43718</v>
      </c>
      <c r="F22" s="14">
        <f t="shared" si="0"/>
        <v>43725</v>
      </c>
      <c r="G22" s="12">
        <v>1</v>
      </c>
      <c r="H22" s="12">
        <v>7</v>
      </c>
      <c r="I22" s="311">
        <f t="shared" si="2"/>
        <v>263.22000000000003</v>
      </c>
      <c r="J22" s="311">
        <v>263.22000000000003</v>
      </c>
      <c r="K22" s="62" t="s">
        <v>4534</v>
      </c>
      <c r="L22" s="59"/>
      <c r="M22" s="59"/>
      <c r="N22" s="305" t="s">
        <v>3258</v>
      </c>
      <c r="O22" s="64"/>
    </row>
    <row r="23" spans="1:15" ht="15" customHeight="1" x14ac:dyDescent="0.2">
      <c r="B23" s="58" t="s">
        <v>4535</v>
      </c>
      <c r="C23" s="59" t="s">
        <v>4536</v>
      </c>
      <c r="D23" s="60" t="s">
        <v>4537</v>
      </c>
      <c r="E23" s="13">
        <v>43724</v>
      </c>
      <c r="F23" s="14">
        <f t="shared" si="0"/>
        <v>43864</v>
      </c>
      <c r="G23" s="12">
        <v>5</v>
      </c>
      <c r="H23" s="12">
        <v>28</v>
      </c>
      <c r="I23" s="311">
        <f t="shared" si="2"/>
        <v>613.56200000000001</v>
      </c>
      <c r="J23" s="311">
        <v>3067.81</v>
      </c>
      <c r="K23" s="62" t="s">
        <v>4538</v>
      </c>
      <c r="L23" s="59"/>
      <c r="M23" s="59"/>
      <c r="N23" s="63"/>
      <c r="O23" s="64"/>
    </row>
    <row r="24" spans="1:15" ht="15" customHeight="1" x14ac:dyDescent="0.2">
      <c r="A24" s="277"/>
      <c r="B24" s="58" t="s">
        <v>4539</v>
      </c>
      <c r="C24" s="59" t="s">
        <v>4540</v>
      </c>
      <c r="D24" s="60" t="s">
        <v>4541</v>
      </c>
      <c r="E24" s="13">
        <v>43735</v>
      </c>
      <c r="F24" s="14">
        <f t="shared" si="0"/>
        <v>44127</v>
      </c>
      <c r="G24" s="12">
        <v>14</v>
      </c>
      <c r="H24" s="12">
        <v>28</v>
      </c>
      <c r="I24" s="311">
        <f t="shared" si="2"/>
        <v>2045.98</v>
      </c>
      <c r="J24" s="311">
        <v>28643.72</v>
      </c>
      <c r="K24" s="299" t="s">
        <v>4542</v>
      </c>
      <c r="L24" s="59"/>
      <c r="M24" s="59"/>
      <c r="N24" s="305" t="s">
        <v>3258</v>
      </c>
      <c r="O24" s="64"/>
    </row>
    <row r="25" spans="1:15" ht="15" customHeight="1" x14ac:dyDescent="0.2">
      <c r="A25" s="277"/>
      <c r="B25" s="58" t="s">
        <v>328</v>
      </c>
      <c r="C25" s="59" t="s">
        <v>4543</v>
      </c>
      <c r="D25" s="60" t="s">
        <v>4544</v>
      </c>
      <c r="E25" s="13">
        <v>43741</v>
      </c>
      <c r="F25" s="14">
        <f t="shared" si="0"/>
        <v>44889</v>
      </c>
      <c r="G25" s="12">
        <v>41</v>
      </c>
      <c r="H25" s="12">
        <v>28</v>
      </c>
      <c r="I25" s="61">
        <f t="shared" si="2"/>
        <v>116.6560975609756</v>
      </c>
      <c r="J25" s="61">
        <v>4782.8999999999996</v>
      </c>
      <c r="K25" s="62" t="s">
        <v>4545</v>
      </c>
      <c r="L25" s="59" t="s">
        <v>4546</v>
      </c>
      <c r="M25" s="59"/>
      <c r="N25" s="63"/>
      <c r="O25" s="64"/>
    </row>
    <row r="26" spans="1:15" ht="15" customHeight="1" x14ac:dyDescent="0.2">
      <c r="A26" s="277"/>
      <c r="B26" s="58" t="s">
        <v>328</v>
      </c>
      <c r="C26" s="59" t="s">
        <v>4547</v>
      </c>
      <c r="D26" s="60" t="s">
        <v>4548</v>
      </c>
      <c r="E26" s="13">
        <v>43741</v>
      </c>
      <c r="F26" s="14">
        <f t="shared" si="0"/>
        <v>44889</v>
      </c>
      <c r="G26" s="12">
        <v>41</v>
      </c>
      <c r="H26" s="12">
        <v>28</v>
      </c>
      <c r="I26" s="61">
        <f t="shared" si="2"/>
        <v>118.09146341463415</v>
      </c>
      <c r="J26" s="61">
        <v>4841.75</v>
      </c>
      <c r="K26" s="62" t="s">
        <v>4545</v>
      </c>
      <c r="L26" s="59" t="s">
        <v>4546</v>
      </c>
      <c r="M26" s="59"/>
      <c r="N26" s="63"/>
      <c r="O26" s="64"/>
    </row>
    <row r="27" spans="1:15" ht="15" customHeight="1" x14ac:dyDescent="0.2">
      <c r="A27" s="277"/>
      <c r="B27" s="58" t="s">
        <v>328</v>
      </c>
      <c r="C27" s="59" t="s">
        <v>4549</v>
      </c>
      <c r="D27" s="60" t="s">
        <v>4550</v>
      </c>
      <c r="E27" s="13">
        <v>43742</v>
      </c>
      <c r="F27" s="14">
        <f t="shared" si="0"/>
        <v>44890</v>
      </c>
      <c r="G27" s="12">
        <v>41</v>
      </c>
      <c r="H27" s="12">
        <v>28</v>
      </c>
      <c r="I27" s="61">
        <f t="shared" si="2"/>
        <v>98.779268292682929</v>
      </c>
      <c r="J27" s="61">
        <v>4049.95</v>
      </c>
      <c r="K27" s="62" t="s">
        <v>4545</v>
      </c>
      <c r="L27" s="59" t="s">
        <v>4546</v>
      </c>
      <c r="M27" s="59"/>
      <c r="N27" s="63"/>
      <c r="O27" s="64"/>
    </row>
    <row r="28" spans="1:15" ht="15" customHeight="1" x14ac:dyDescent="0.2">
      <c r="B28" s="58" t="s">
        <v>4551</v>
      </c>
      <c r="C28" s="59" t="s">
        <v>4552</v>
      </c>
      <c r="D28" s="60" t="s">
        <v>4553</v>
      </c>
      <c r="E28" s="13">
        <v>43748</v>
      </c>
      <c r="F28" s="14">
        <f t="shared" si="0"/>
        <v>43838</v>
      </c>
      <c r="G28" s="12">
        <v>3</v>
      </c>
      <c r="H28" s="12">
        <v>30</v>
      </c>
      <c r="I28" s="311">
        <f t="shared" si="2"/>
        <v>600.70333333333326</v>
      </c>
      <c r="J28" s="311">
        <v>1802.11</v>
      </c>
      <c r="K28" s="62" t="s">
        <v>4554</v>
      </c>
      <c r="L28" s="59"/>
      <c r="M28" s="59"/>
      <c r="N28" s="305" t="s">
        <v>3258</v>
      </c>
      <c r="O28" s="64"/>
    </row>
    <row r="29" spans="1:15" ht="15" customHeight="1" x14ac:dyDescent="0.2">
      <c r="B29" s="58" t="s">
        <v>1422</v>
      </c>
      <c r="C29" s="59" t="s">
        <v>4555</v>
      </c>
      <c r="D29" s="60" t="s">
        <v>4556</v>
      </c>
      <c r="E29" s="13">
        <v>43754</v>
      </c>
      <c r="F29" s="14">
        <f t="shared" si="0"/>
        <v>43934</v>
      </c>
      <c r="G29" s="12">
        <v>6</v>
      </c>
      <c r="H29" s="12">
        <v>30</v>
      </c>
      <c r="I29" s="311">
        <f t="shared" si="2"/>
        <v>1091.19</v>
      </c>
      <c r="J29" s="311">
        <v>6547.14</v>
      </c>
      <c r="K29" s="62" t="s">
        <v>4515</v>
      </c>
      <c r="L29" s="59"/>
      <c r="M29" s="59"/>
      <c r="N29" s="305" t="s">
        <v>3258</v>
      </c>
      <c r="O29" s="64"/>
    </row>
    <row r="30" spans="1:15" ht="15" customHeight="1" x14ac:dyDescent="0.2">
      <c r="B30" s="58" t="s">
        <v>544</v>
      </c>
      <c r="C30" s="59" t="s">
        <v>4557</v>
      </c>
      <c r="D30" s="60" t="s">
        <v>4558</v>
      </c>
      <c r="E30" s="13">
        <v>43755</v>
      </c>
      <c r="F30" s="14">
        <f t="shared" si="0"/>
        <v>43762</v>
      </c>
      <c r="G30" s="12">
        <v>1</v>
      </c>
      <c r="H30" s="12">
        <v>7</v>
      </c>
      <c r="I30" s="311">
        <f t="shared" si="2"/>
        <v>338.64</v>
      </c>
      <c r="J30" s="311">
        <v>338.64</v>
      </c>
      <c r="K30" s="62" t="s">
        <v>4559</v>
      </c>
      <c r="L30" s="59"/>
      <c r="M30" s="59"/>
      <c r="N30" s="305" t="s">
        <v>3258</v>
      </c>
      <c r="O30" s="64"/>
    </row>
    <row r="31" spans="1:15" ht="15" customHeight="1" x14ac:dyDescent="0.2">
      <c r="B31" s="58" t="s">
        <v>117</v>
      </c>
      <c r="C31" s="59" t="s">
        <v>4560</v>
      </c>
      <c r="D31" s="60" t="s">
        <v>4561</v>
      </c>
      <c r="E31" s="13">
        <v>43763</v>
      </c>
      <c r="F31" s="14">
        <f t="shared" si="0"/>
        <v>43791</v>
      </c>
      <c r="G31" s="12">
        <v>1</v>
      </c>
      <c r="H31" s="12">
        <v>28</v>
      </c>
      <c r="I31" s="311">
        <f t="shared" si="2"/>
        <v>600.15</v>
      </c>
      <c r="J31" s="311">
        <v>600.15</v>
      </c>
      <c r="K31" s="62" t="s">
        <v>4500</v>
      </c>
      <c r="L31" s="59"/>
      <c r="M31" s="59"/>
      <c r="N31" s="305" t="s">
        <v>3258</v>
      </c>
      <c r="O31" s="64"/>
    </row>
    <row r="32" spans="1:15" ht="15" customHeight="1" x14ac:dyDescent="0.2">
      <c r="B32" s="59" t="s">
        <v>4562</v>
      </c>
      <c r="C32" s="59" t="s">
        <v>4563</v>
      </c>
      <c r="D32" s="60" t="s">
        <v>4564</v>
      </c>
      <c r="E32" s="13">
        <v>43770</v>
      </c>
      <c r="F32" s="14">
        <f t="shared" si="0"/>
        <v>43890</v>
      </c>
      <c r="G32" s="12">
        <v>4</v>
      </c>
      <c r="H32" s="12">
        <v>30</v>
      </c>
      <c r="I32" s="311">
        <f t="shared" si="2"/>
        <v>2353.4650000000001</v>
      </c>
      <c r="J32" s="311">
        <v>9413.86</v>
      </c>
      <c r="K32" s="62" t="s">
        <v>4565</v>
      </c>
      <c r="L32" s="59"/>
      <c r="M32" s="59"/>
      <c r="N32" s="305" t="s">
        <v>3258</v>
      </c>
      <c r="O32" s="64"/>
    </row>
    <row r="33" spans="1:15" ht="15" customHeight="1" x14ac:dyDescent="0.2">
      <c r="B33" s="59" t="s">
        <v>4562</v>
      </c>
      <c r="C33" s="59" t="s">
        <v>4566</v>
      </c>
      <c r="D33" s="60" t="s">
        <v>4567</v>
      </c>
      <c r="E33" s="13">
        <v>43770</v>
      </c>
      <c r="F33" s="14">
        <f t="shared" si="0"/>
        <v>43890</v>
      </c>
      <c r="G33" s="12">
        <v>4</v>
      </c>
      <c r="H33" s="12">
        <v>30</v>
      </c>
      <c r="I33" s="311">
        <f t="shared" si="2"/>
        <v>1782.62</v>
      </c>
      <c r="J33" s="311">
        <v>7130.48</v>
      </c>
      <c r="K33" s="62" t="s">
        <v>4565</v>
      </c>
      <c r="L33" s="59"/>
      <c r="M33" s="59"/>
      <c r="N33" s="305" t="s">
        <v>3258</v>
      </c>
      <c r="O33" s="64"/>
    </row>
    <row r="34" spans="1:15" ht="15" customHeight="1" x14ac:dyDescent="0.2">
      <c r="A34" s="277"/>
      <c r="B34" s="59" t="s">
        <v>4464</v>
      </c>
      <c r="C34" s="59" t="s">
        <v>4568</v>
      </c>
      <c r="D34" s="60" t="s">
        <v>4569</v>
      </c>
      <c r="E34" s="13">
        <v>43770</v>
      </c>
      <c r="F34" s="14">
        <f t="shared" si="0"/>
        <v>43798</v>
      </c>
      <c r="G34" s="12">
        <v>1</v>
      </c>
      <c r="H34" s="12">
        <v>28</v>
      </c>
      <c r="I34" s="311">
        <f t="shared" si="2"/>
        <v>1464.94</v>
      </c>
      <c r="J34" s="311">
        <v>1464.94</v>
      </c>
      <c r="K34" s="62" t="s">
        <v>4570</v>
      </c>
      <c r="L34" s="59"/>
      <c r="M34" s="59"/>
      <c r="N34" s="305" t="s">
        <v>3258</v>
      </c>
      <c r="O34" s="64"/>
    </row>
    <row r="35" spans="1:15" ht="15" customHeight="1" x14ac:dyDescent="0.2">
      <c r="B35" s="59" t="s">
        <v>4571</v>
      </c>
      <c r="C35" s="59" t="s">
        <v>4572</v>
      </c>
      <c r="D35" s="60" t="s">
        <v>4573</v>
      </c>
      <c r="E35" s="13">
        <v>43776</v>
      </c>
      <c r="F35" s="14">
        <f t="shared" ref="F35:F62" si="3">IF(E35&lt;&gt;"",E35+(G35*H35),"")</f>
        <v>44252</v>
      </c>
      <c r="G35" s="12">
        <v>17</v>
      </c>
      <c r="H35" s="12">
        <v>28</v>
      </c>
      <c r="I35" s="311">
        <f t="shared" si="2"/>
        <v>1357.7352941176471</v>
      </c>
      <c r="J35" s="311">
        <v>23081.5</v>
      </c>
      <c r="K35" s="62" t="s">
        <v>4574</v>
      </c>
      <c r="L35" s="59"/>
      <c r="M35" s="59"/>
      <c r="N35" s="63"/>
      <c r="O35" s="64"/>
    </row>
    <row r="36" spans="1:15" ht="15" customHeight="1" x14ac:dyDescent="0.2">
      <c r="B36" s="58" t="s">
        <v>4575</v>
      </c>
      <c r="C36" s="59" t="s">
        <v>4552</v>
      </c>
      <c r="D36" s="60" t="s">
        <v>4576</v>
      </c>
      <c r="E36" s="13">
        <v>43794</v>
      </c>
      <c r="F36" s="14">
        <f t="shared" si="3"/>
        <v>43850</v>
      </c>
      <c r="G36" s="12">
        <v>2</v>
      </c>
      <c r="H36" s="12">
        <v>28</v>
      </c>
      <c r="I36" s="311">
        <f t="shared" si="2"/>
        <v>590.30999999999995</v>
      </c>
      <c r="J36" s="311">
        <v>1180.6199999999999</v>
      </c>
      <c r="K36" s="62" t="s">
        <v>4577</v>
      </c>
      <c r="L36" s="59"/>
      <c r="M36" s="59"/>
      <c r="N36" s="305" t="s">
        <v>3258</v>
      </c>
      <c r="O36" s="64"/>
    </row>
    <row r="37" spans="1:15" ht="17.25" customHeight="1" x14ac:dyDescent="0.2">
      <c r="B37" s="59" t="s">
        <v>4578</v>
      </c>
      <c r="C37" s="59" t="s">
        <v>4579</v>
      </c>
      <c r="D37" s="60" t="s">
        <v>4580</v>
      </c>
      <c r="E37" s="13">
        <v>43808</v>
      </c>
      <c r="F37" s="14">
        <f t="shared" si="3"/>
        <v>43836</v>
      </c>
      <c r="G37" s="12">
        <v>1</v>
      </c>
      <c r="H37" s="12">
        <v>28</v>
      </c>
      <c r="I37" s="311">
        <f t="shared" si="2"/>
        <v>845.67</v>
      </c>
      <c r="J37" s="311">
        <v>845.67</v>
      </c>
      <c r="K37" s="62" t="s">
        <v>4581</v>
      </c>
      <c r="L37" s="59"/>
      <c r="M37" s="59"/>
      <c r="N37" s="305" t="s">
        <v>3258</v>
      </c>
      <c r="O37" s="64"/>
    </row>
    <row r="38" spans="1:15" ht="17.25" customHeight="1" x14ac:dyDescent="0.2">
      <c r="B38" s="59" t="s">
        <v>4582</v>
      </c>
      <c r="C38" s="59" t="s">
        <v>4583</v>
      </c>
      <c r="D38" s="60" t="s">
        <v>4584</v>
      </c>
      <c r="E38" s="13">
        <v>43829</v>
      </c>
      <c r="F38" s="14">
        <f t="shared" si="3"/>
        <v>43836</v>
      </c>
      <c r="G38" s="12">
        <v>1</v>
      </c>
      <c r="H38" s="12">
        <v>7</v>
      </c>
      <c r="I38" s="311">
        <f t="shared" si="2"/>
        <v>826.09</v>
      </c>
      <c r="J38" s="311">
        <v>826.09</v>
      </c>
      <c r="K38" s="62" t="s">
        <v>4581</v>
      </c>
      <c r="L38" s="59"/>
      <c r="M38" s="59"/>
      <c r="N38" s="305" t="s">
        <v>3258</v>
      </c>
      <c r="O38" s="64"/>
    </row>
    <row r="39" spans="1:15" ht="17.25" customHeight="1" x14ac:dyDescent="0.2">
      <c r="B39" s="59" t="s">
        <v>3661</v>
      </c>
      <c r="C39" s="59" t="s">
        <v>4585</v>
      </c>
      <c r="D39" s="60" t="s">
        <v>4586</v>
      </c>
      <c r="E39" s="13">
        <v>43829</v>
      </c>
      <c r="F39" s="14">
        <f t="shared" si="3"/>
        <v>43857</v>
      </c>
      <c r="G39" s="12">
        <v>1</v>
      </c>
      <c r="H39" s="12">
        <v>28</v>
      </c>
      <c r="I39" s="311">
        <f t="shared" si="2"/>
        <v>1800.46</v>
      </c>
      <c r="J39" s="311">
        <v>1800.46</v>
      </c>
      <c r="K39" s="62" t="s">
        <v>4515</v>
      </c>
      <c r="L39" s="59"/>
      <c r="M39" s="59"/>
      <c r="N39" s="305" t="s">
        <v>3258</v>
      </c>
      <c r="O39" s="64"/>
    </row>
    <row r="40" spans="1:15" ht="17.25" customHeight="1" x14ac:dyDescent="0.2">
      <c r="B40" s="59" t="s">
        <v>3443</v>
      </c>
      <c r="C40" s="59" t="s">
        <v>4587</v>
      </c>
      <c r="D40" s="60" t="s">
        <v>4588</v>
      </c>
      <c r="E40" s="13">
        <v>43832</v>
      </c>
      <c r="F40" s="14">
        <f t="shared" si="3"/>
        <v>44140</v>
      </c>
      <c r="G40" s="12">
        <v>11</v>
      </c>
      <c r="H40" s="12">
        <v>28</v>
      </c>
      <c r="I40" s="311">
        <f t="shared" si="2"/>
        <v>621.26363636363635</v>
      </c>
      <c r="J40" s="311">
        <v>6833.9</v>
      </c>
      <c r="K40" s="299" t="s">
        <v>4589</v>
      </c>
      <c r="L40" s="59"/>
      <c r="M40" s="59"/>
      <c r="N40" s="305" t="s">
        <v>3258</v>
      </c>
      <c r="O40" s="64"/>
    </row>
    <row r="41" spans="1:15" ht="17.25" customHeight="1" x14ac:dyDescent="0.2">
      <c r="B41" s="59" t="s">
        <v>400</v>
      </c>
      <c r="C41" s="59" t="s">
        <v>4590</v>
      </c>
      <c r="D41" s="60" t="s">
        <v>4591</v>
      </c>
      <c r="E41" s="13">
        <v>43857</v>
      </c>
      <c r="F41" s="14">
        <f t="shared" si="3"/>
        <v>43941</v>
      </c>
      <c r="G41" s="12">
        <v>3</v>
      </c>
      <c r="H41" s="12">
        <v>28</v>
      </c>
      <c r="I41" s="311">
        <f t="shared" si="2"/>
        <v>1606.5633333333333</v>
      </c>
      <c r="J41" s="311">
        <v>4819.6899999999996</v>
      </c>
      <c r="K41" s="62" t="s">
        <v>4592</v>
      </c>
      <c r="L41" s="59" t="s">
        <v>4593</v>
      </c>
      <c r="M41" s="59"/>
      <c r="N41" s="305" t="s">
        <v>3258</v>
      </c>
      <c r="O41" s="64"/>
    </row>
    <row r="42" spans="1:15" ht="17.25" customHeight="1" x14ac:dyDescent="0.2">
      <c r="B42" s="59" t="s">
        <v>4582</v>
      </c>
      <c r="C42" s="59" t="s">
        <v>4594</v>
      </c>
      <c r="D42" s="60" t="s">
        <v>4595</v>
      </c>
      <c r="E42" s="13">
        <v>43858</v>
      </c>
      <c r="F42" s="14">
        <f t="shared" si="3"/>
        <v>43942</v>
      </c>
      <c r="G42" s="12">
        <v>3</v>
      </c>
      <c r="H42" s="12">
        <v>28</v>
      </c>
      <c r="I42" s="311">
        <f t="shared" si="2"/>
        <v>2096.9133333333334</v>
      </c>
      <c r="J42" s="311">
        <v>6290.74</v>
      </c>
      <c r="K42" s="62" t="s">
        <v>4592</v>
      </c>
      <c r="L42" s="59" t="s">
        <v>4596</v>
      </c>
      <c r="M42" s="59"/>
      <c r="N42" s="305" t="s">
        <v>3258</v>
      </c>
      <c r="O42" s="64"/>
    </row>
    <row r="43" spans="1:15" ht="17.25" customHeight="1" x14ac:dyDescent="0.2">
      <c r="B43" s="59" t="s">
        <v>2468</v>
      </c>
      <c r="C43" s="59" t="s">
        <v>4597</v>
      </c>
      <c r="D43" s="60" t="s">
        <v>4598</v>
      </c>
      <c r="E43" s="13">
        <v>43889</v>
      </c>
      <c r="F43" s="14">
        <f t="shared" si="3"/>
        <v>44001</v>
      </c>
      <c r="G43" s="12">
        <v>4</v>
      </c>
      <c r="H43" s="12">
        <v>28</v>
      </c>
      <c r="I43" s="311">
        <f t="shared" si="2"/>
        <v>494.11</v>
      </c>
      <c r="J43" s="311">
        <v>1976.44</v>
      </c>
      <c r="K43" s="62" t="s">
        <v>4599</v>
      </c>
      <c r="L43" s="59"/>
      <c r="M43" s="59"/>
      <c r="N43" s="305" t="s">
        <v>3258</v>
      </c>
      <c r="O43" s="64"/>
    </row>
    <row r="44" spans="1:15" ht="17.25" customHeight="1" x14ac:dyDescent="0.2">
      <c r="B44" s="59" t="s">
        <v>4600</v>
      </c>
      <c r="C44" s="59" t="s">
        <v>4601</v>
      </c>
      <c r="D44" s="60" t="s">
        <v>4602</v>
      </c>
      <c r="E44" s="13">
        <v>43920</v>
      </c>
      <c r="F44" s="14">
        <f t="shared" si="3"/>
        <v>44032</v>
      </c>
      <c r="G44" s="12">
        <v>4</v>
      </c>
      <c r="H44" s="12">
        <v>28</v>
      </c>
      <c r="I44" s="311">
        <f t="shared" si="2"/>
        <v>1812.5925</v>
      </c>
      <c r="J44" s="311">
        <v>7250.37</v>
      </c>
      <c r="K44" s="62" t="s">
        <v>4603</v>
      </c>
      <c r="L44" s="59"/>
      <c r="M44" s="59"/>
      <c r="N44" s="305" t="s">
        <v>3258</v>
      </c>
      <c r="O44" s="64"/>
    </row>
    <row r="45" spans="1:15" ht="17.25" customHeight="1" x14ac:dyDescent="0.2">
      <c r="B45" s="59" t="s">
        <v>2468</v>
      </c>
      <c r="C45" s="59"/>
      <c r="D45" s="60" t="s">
        <v>4604</v>
      </c>
      <c r="E45" s="13">
        <v>43935</v>
      </c>
      <c r="F45" s="14">
        <f t="shared" si="3"/>
        <v>43963</v>
      </c>
      <c r="G45" s="12">
        <v>1</v>
      </c>
      <c r="H45" s="12">
        <v>28</v>
      </c>
      <c r="I45" s="311">
        <f t="shared" si="2"/>
        <v>354.63</v>
      </c>
      <c r="J45" s="311">
        <v>354.63</v>
      </c>
      <c r="K45" s="62" t="s">
        <v>4599</v>
      </c>
      <c r="L45" s="59"/>
      <c r="M45" s="59"/>
      <c r="N45" s="305" t="s">
        <v>3258</v>
      </c>
      <c r="O45" s="64"/>
    </row>
    <row r="46" spans="1:15" ht="17.25" customHeight="1" x14ac:dyDescent="0.2">
      <c r="B46" s="59" t="s">
        <v>4605</v>
      </c>
      <c r="C46" s="59"/>
      <c r="D46" s="60" t="s">
        <v>4606</v>
      </c>
      <c r="E46" s="13">
        <v>43938</v>
      </c>
      <c r="F46" s="14">
        <f t="shared" si="3"/>
        <v>44330</v>
      </c>
      <c r="G46" s="12">
        <v>14</v>
      </c>
      <c r="H46" s="12">
        <v>28</v>
      </c>
      <c r="I46" s="61">
        <f t="shared" si="2"/>
        <v>336.66785714285714</v>
      </c>
      <c r="J46" s="61">
        <v>4713.3500000000004</v>
      </c>
      <c r="K46" s="62" t="s">
        <v>4607</v>
      </c>
      <c r="L46" s="59"/>
      <c r="M46" s="59"/>
      <c r="N46" s="63"/>
      <c r="O46" s="64"/>
    </row>
    <row r="47" spans="1:15" ht="17.25" customHeight="1" x14ac:dyDescent="0.2">
      <c r="B47" s="59" t="s">
        <v>4605</v>
      </c>
      <c r="C47" s="59"/>
      <c r="D47" s="60" t="s">
        <v>4608</v>
      </c>
      <c r="E47" s="13">
        <v>43938</v>
      </c>
      <c r="F47" s="14">
        <f t="shared" si="3"/>
        <v>44274</v>
      </c>
      <c r="G47" s="12">
        <v>12</v>
      </c>
      <c r="H47" s="12">
        <v>28</v>
      </c>
      <c r="I47" s="311">
        <f t="shared" si="2"/>
        <v>392.7791666666667</v>
      </c>
      <c r="J47" s="311">
        <v>4713.3500000000004</v>
      </c>
      <c r="K47" s="62" t="s">
        <v>4609</v>
      </c>
      <c r="L47" s="59" t="s">
        <v>20</v>
      </c>
      <c r="M47" s="59"/>
      <c r="N47" s="63"/>
      <c r="O47" s="64"/>
    </row>
    <row r="48" spans="1:15" ht="17.25" customHeight="1" x14ac:dyDescent="0.2">
      <c r="B48" s="59" t="s">
        <v>4605</v>
      </c>
      <c r="C48" s="59"/>
      <c r="D48" s="60" t="s">
        <v>4610</v>
      </c>
      <c r="E48" s="13">
        <v>43938</v>
      </c>
      <c r="F48" s="14">
        <f t="shared" si="3"/>
        <v>44274</v>
      </c>
      <c r="G48" s="12">
        <v>12</v>
      </c>
      <c r="H48" s="12">
        <v>28</v>
      </c>
      <c r="I48" s="311">
        <f t="shared" si="2"/>
        <v>333.03749999999997</v>
      </c>
      <c r="J48" s="311">
        <v>3996.45</v>
      </c>
      <c r="K48" s="62" t="s">
        <v>4609</v>
      </c>
      <c r="L48" s="59" t="s">
        <v>20</v>
      </c>
      <c r="M48" s="59"/>
      <c r="N48" s="63"/>
      <c r="O48" s="64"/>
    </row>
    <row r="49" spans="2:15" ht="17.25" customHeight="1" x14ac:dyDescent="0.2">
      <c r="B49" s="59" t="s">
        <v>4605</v>
      </c>
      <c r="C49" s="59"/>
      <c r="D49" s="60" t="s">
        <v>4611</v>
      </c>
      <c r="E49" s="13">
        <v>43938</v>
      </c>
      <c r="F49" s="14">
        <f t="shared" si="3"/>
        <v>44274</v>
      </c>
      <c r="G49" s="12">
        <v>12</v>
      </c>
      <c r="H49" s="12">
        <v>28</v>
      </c>
      <c r="I49" s="311">
        <f t="shared" si="2"/>
        <v>392.7791666666667</v>
      </c>
      <c r="J49" s="311">
        <v>4713.3500000000004</v>
      </c>
      <c r="K49" s="62" t="s">
        <v>4609</v>
      </c>
      <c r="L49" s="59" t="s">
        <v>20</v>
      </c>
      <c r="M49" s="59"/>
      <c r="N49" s="63"/>
      <c r="O49" s="64"/>
    </row>
    <row r="50" spans="2:15" ht="17.25" customHeight="1" x14ac:dyDescent="0.2">
      <c r="B50" s="59" t="s">
        <v>2468</v>
      </c>
      <c r="C50" s="59"/>
      <c r="D50" s="60" t="s">
        <v>4612</v>
      </c>
      <c r="E50" s="13">
        <v>43952</v>
      </c>
      <c r="F50" s="14">
        <f t="shared" si="3"/>
        <v>43980</v>
      </c>
      <c r="G50" s="12">
        <v>1</v>
      </c>
      <c r="H50" s="12">
        <v>28</v>
      </c>
      <c r="I50" s="311">
        <f t="shared" si="2"/>
        <v>388.46</v>
      </c>
      <c r="J50" s="311">
        <v>388.46</v>
      </c>
      <c r="K50" s="62" t="s">
        <v>4613</v>
      </c>
      <c r="L50" s="59"/>
      <c r="M50" s="59"/>
      <c r="N50" s="305" t="s">
        <v>3258</v>
      </c>
      <c r="O50" s="64"/>
    </row>
    <row r="51" spans="2:15" ht="17.25" customHeight="1" x14ac:dyDescent="0.2">
      <c r="B51" s="59" t="s">
        <v>1422</v>
      </c>
      <c r="C51" s="59" t="s">
        <v>4614</v>
      </c>
      <c r="D51" s="60" t="s">
        <v>4615</v>
      </c>
      <c r="E51" s="13">
        <v>43957</v>
      </c>
      <c r="F51" s="14">
        <f t="shared" si="3"/>
        <v>44347</v>
      </c>
      <c r="G51" s="12">
        <v>13</v>
      </c>
      <c r="H51" s="12">
        <v>30</v>
      </c>
      <c r="I51" s="61">
        <f t="shared" si="2"/>
        <v>1216.26</v>
      </c>
      <c r="J51" s="61">
        <v>15811.38</v>
      </c>
      <c r="K51" s="62" t="s">
        <v>4616</v>
      </c>
      <c r="L51" s="59"/>
      <c r="M51" s="59"/>
      <c r="N51" s="305" t="s">
        <v>3258</v>
      </c>
      <c r="O51" s="64"/>
    </row>
    <row r="52" spans="2:15" ht="17.25" customHeight="1" x14ac:dyDescent="0.2">
      <c r="B52" s="59" t="s">
        <v>2047</v>
      </c>
      <c r="C52" s="59" t="s">
        <v>4617</v>
      </c>
      <c r="D52" s="60" t="s">
        <v>4618</v>
      </c>
      <c r="E52" s="13">
        <v>43957</v>
      </c>
      <c r="F52" s="14">
        <f t="shared" si="3"/>
        <v>44137</v>
      </c>
      <c r="G52" s="12">
        <v>6</v>
      </c>
      <c r="H52" s="12">
        <v>30</v>
      </c>
      <c r="I52" s="311">
        <f t="shared" ref="I52:I78" si="4">IF(G52&lt;&gt;"",(J52/G52),"")</f>
        <v>637.09333333333336</v>
      </c>
      <c r="J52" s="311">
        <v>3822.56</v>
      </c>
      <c r="K52" s="299" t="s">
        <v>4619</v>
      </c>
      <c r="L52" s="59"/>
      <c r="M52" s="59"/>
      <c r="N52" s="305" t="s">
        <v>3258</v>
      </c>
      <c r="O52" s="64"/>
    </row>
    <row r="53" spans="2:15" ht="17.25" customHeight="1" x14ac:dyDescent="0.2">
      <c r="B53" s="59" t="s">
        <v>4620</v>
      </c>
      <c r="C53" s="59" t="s">
        <v>4621</v>
      </c>
      <c r="D53" s="60" t="s">
        <v>4622</v>
      </c>
      <c r="E53" s="13">
        <v>43959</v>
      </c>
      <c r="F53" s="14">
        <f t="shared" si="3"/>
        <v>44043</v>
      </c>
      <c r="G53" s="12">
        <v>3</v>
      </c>
      <c r="H53" s="12">
        <v>28</v>
      </c>
      <c r="I53" s="311">
        <f t="shared" si="4"/>
        <v>271.06666666666666</v>
      </c>
      <c r="J53" s="311">
        <v>813.2</v>
      </c>
      <c r="K53" s="62" t="s">
        <v>4500</v>
      </c>
      <c r="L53" s="59"/>
      <c r="M53" s="59"/>
      <c r="N53" s="305" t="s">
        <v>3258</v>
      </c>
      <c r="O53" s="64"/>
    </row>
    <row r="54" spans="2:15" ht="17.25" customHeight="1" x14ac:dyDescent="0.2">
      <c r="B54" s="59" t="s">
        <v>4620</v>
      </c>
      <c r="C54" s="59" t="s">
        <v>4623</v>
      </c>
      <c r="D54" s="60" t="s">
        <v>4624</v>
      </c>
      <c r="E54" s="13">
        <v>43959</v>
      </c>
      <c r="F54" s="14">
        <f t="shared" si="3"/>
        <v>44043</v>
      </c>
      <c r="G54" s="12">
        <v>3</v>
      </c>
      <c r="H54" s="12">
        <v>28</v>
      </c>
      <c r="I54" s="311">
        <f t="shared" si="4"/>
        <v>271.06666666666666</v>
      </c>
      <c r="J54" s="311">
        <v>813.2</v>
      </c>
      <c r="K54" s="62" t="s">
        <v>4500</v>
      </c>
      <c r="L54" s="59"/>
      <c r="M54" s="59"/>
      <c r="N54" s="305" t="s">
        <v>3258</v>
      </c>
      <c r="O54" s="64"/>
    </row>
    <row r="55" spans="2:15" ht="17.25" customHeight="1" x14ac:dyDescent="0.2">
      <c r="B55" s="59" t="s">
        <v>4625</v>
      </c>
      <c r="C55" s="59" t="s">
        <v>4626</v>
      </c>
      <c r="D55" s="60" t="s">
        <v>4627</v>
      </c>
      <c r="E55" s="13">
        <v>43959</v>
      </c>
      <c r="F55" s="14">
        <f t="shared" si="3"/>
        <v>44043</v>
      </c>
      <c r="G55" s="12">
        <v>3</v>
      </c>
      <c r="H55" s="12">
        <v>28</v>
      </c>
      <c r="I55" s="311">
        <f t="shared" si="4"/>
        <v>918.41666666666663</v>
      </c>
      <c r="J55" s="311">
        <v>2755.25</v>
      </c>
      <c r="K55" s="62" t="s">
        <v>4628</v>
      </c>
      <c r="L55" s="59"/>
      <c r="M55" s="59"/>
      <c r="N55" s="305" t="s">
        <v>3258</v>
      </c>
      <c r="O55" s="64"/>
    </row>
    <row r="56" spans="2:15" ht="17.25" customHeight="1" x14ac:dyDescent="0.2">
      <c r="B56" s="59" t="s">
        <v>2974</v>
      </c>
      <c r="C56" s="59" t="s">
        <v>4629</v>
      </c>
      <c r="D56" s="60" t="s">
        <v>4630</v>
      </c>
      <c r="E56" s="13">
        <v>43969</v>
      </c>
      <c r="F56" s="14">
        <f t="shared" si="3"/>
        <v>44119</v>
      </c>
      <c r="G56" s="12">
        <v>5</v>
      </c>
      <c r="H56" s="12">
        <v>30</v>
      </c>
      <c r="I56" s="311">
        <f t="shared" si="4"/>
        <v>2512.9499999999998</v>
      </c>
      <c r="J56" s="311">
        <v>12564.75</v>
      </c>
      <c r="K56" s="299" t="s">
        <v>4631</v>
      </c>
      <c r="L56" s="59"/>
      <c r="M56" s="59"/>
      <c r="N56" s="305" t="s">
        <v>3258</v>
      </c>
      <c r="O56" s="64"/>
    </row>
    <row r="57" spans="2:15" ht="17.25" customHeight="1" x14ac:dyDescent="0.2">
      <c r="B57" s="59" t="s">
        <v>544</v>
      </c>
      <c r="C57" s="59" t="s">
        <v>4557</v>
      </c>
      <c r="D57" s="60" t="s">
        <v>4632</v>
      </c>
      <c r="E57" s="13">
        <v>43990</v>
      </c>
      <c r="F57" s="14">
        <f t="shared" si="3"/>
        <v>44110</v>
      </c>
      <c r="G57" s="12">
        <v>4</v>
      </c>
      <c r="H57" s="12">
        <v>30</v>
      </c>
      <c r="I57" s="311">
        <f t="shared" si="4"/>
        <v>653.98249999999996</v>
      </c>
      <c r="J57" s="311">
        <v>2615.9299999999998</v>
      </c>
      <c r="K57" s="62" t="s">
        <v>4633</v>
      </c>
      <c r="L57" s="59"/>
      <c r="M57" s="59"/>
      <c r="N57" s="305" t="s">
        <v>3258</v>
      </c>
      <c r="O57" s="64"/>
    </row>
    <row r="58" spans="2:15" ht="17.25" customHeight="1" x14ac:dyDescent="0.2">
      <c r="B58" s="59" t="s">
        <v>4634</v>
      </c>
      <c r="C58" s="59" t="s">
        <v>4568</v>
      </c>
      <c r="D58" s="60" t="s">
        <v>4635</v>
      </c>
      <c r="E58" s="13">
        <v>44008</v>
      </c>
      <c r="F58" s="14">
        <f t="shared" si="3"/>
        <v>44036</v>
      </c>
      <c r="G58" s="12">
        <v>1</v>
      </c>
      <c r="H58" s="12">
        <v>28</v>
      </c>
      <c r="I58" s="311">
        <f t="shared" si="4"/>
        <v>1118.26</v>
      </c>
      <c r="J58" s="311">
        <v>1118.26</v>
      </c>
      <c r="K58" s="62" t="s">
        <v>4500</v>
      </c>
      <c r="L58" s="59"/>
      <c r="M58" s="59"/>
      <c r="N58" s="305" t="s">
        <v>3258</v>
      </c>
      <c r="O58" s="64"/>
    </row>
    <row r="59" spans="2:15" ht="17.25" customHeight="1" x14ac:dyDescent="0.2">
      <c r="B59" s="59" t="s">
        <v>4636</v>
      </c>
      <c r="C59" s="59" t="s">
        <v>4637</v>
      </c>
      <c r="D59" s="60" t="s">
        <v>4638</v>
      </c>
      <c r="E59" s="13">
        <v>44034</v>
      </c>
      <c r="F59" s="14">
        <f t="shared" si="3"/>
        <v>44214</v>
      </c>
      <c r="G59" s="12">
        <v>6</v>
      </c>
      <c r="H59" s="12">
        <v>30</v>
      </c>
      <c r="I59" s="311">
        <f t="shared" si="4"/>
        <v>1754.99</v>
      </c>
      <c r="J59" s="311">
        <v>10529.94</v>
      </c>
      <c r="K59" s="62" t="s">
        <v>4639</v>
      </c>
      <c r="L59" s="59"/>
      <c r="M59" s="59"/>
      <c r="N59" s="63"/>
      <c r="O59" s="64"/>
    </row>
    <row r="60" spans="2:15" ht="17.25" customHeight="1" x14ac:dyDescent="0.2">
      <c r="B60" s="59" t="s">
        <v>91</v>
      </c>
      <c r="C60" s="59"/>
      <c r="D60" s="60" t="s">
        <v>4640</v>
      </c>
      <c r="E60" s="13">
        <v>44061</v>
      </c>
      <c r="F60" s="14">
        <f t="shared" si="3"/>
        <v>44064</v>
      </c>
      <c r="G60" s="12">
        <v>3</v>
      </c>
      <c r="H60" s="12">
        <v>1</v>
      </c>
      <c r="I60" s="311">
        <f t="shared" si="4"/>
        <v>64.553333333333327</v>
      </c>
      <c r="J60" s="311">
        <v>193.66</v>
      </c>
      <c r="K60" s="62" t="s">
        <v>4603</v>
      </c>
      <c r="L60" s="59"/>
      <c r="M60" s="59"/>
      <c r="N60" s="305" t="s">
        <v>3258</v>
      </c>
      <c r="O60" s="64"/>
    </row>
    <row r="61" spans="2:15" ht="17.25" customHeight="1" x14ac:dyDescent="0.2">
      <c r="B61" s="59" t="s">
        <v>117</v>
      </c>
      <c r="C61" s="59"/>
      <c r="D61" s="60" t="s">
        <v>4641</v>
      </c>
      <c r="E61" s="13">
        <v>44061</v>
      </c>
      <c r="F61" s="14">
        <f t="shared" si="3"/>
        <v>44064</v>
      </c>
      <c r="G61" s="12">
        <v>3</v>
      </c>
      <c r="H61" s="12">
        <v>1</v>
      </c>
      <c r="I61" s="311">
        <f t="shared" si="4"/>
        <v>319.47666666666663</v>
      </c>
      <c r="J61" s="311">
        <v>958.43</v>
      </c>
      <c r="K61" s="62" t="s">
        <v>4603</v>
      </c>
      <c r="L61" s="59"/>
      <c r="M61" s="59"/>
      <c r="N61" s="305" t="s">
        <v>3258</v>
      </c>
      <c r="O61" s="64"/>
    </row>
    <row r="62" spans="2:15" ht="17.25" customHeight="1" x14ac:dyDescent="0.2">
      <c r="B62" s="59" t="s">
        <v>4578</v>
      </c>
      <c r="C62" s="59"/>
      <c r="D62" s="60" t="s">
        <v>4642</v>
      </c>
      <c r="E62" s="13">
        <v>44061</v>
      </c>
      <c r="F62" s="14">
        <f t="shared" si="3"/>
        <v>44117</v>
      </c>
      <c r="G62" s="12">
        <v>2</v>
      </c>
      <c r="H62" s="12">
        <v>28</v>
      </c>
      <c r="I62" s="311">
        <f t="shared" si="4"/>
        <v>982.07</v>
      </c>
      <c r="J62" s="311">
        <v>1964.14</v>
      </c>
      <c r="K62" s="62" t="s">
        <v>4643</v>
      </c>
      <c r="L62" s="59"/>
      <c r="M62" s="59"/>
      <c r="N62" s="305" t="s">
        <v>3258</v>
      </c>
      <c r="O62" s="64"/>
    </row>
    <row r="63" spans="2:15" ht="17.25" customHeight="1" x14ac:dyDescent="0.2">
      <c r="B63" s="41" t="s">
        <v>2468</v>
      </c>
      <c r="C63" s="41" t="s">
        <v>4644</v>
      </c>
      <c r="D63" s="42" t="s">
        <v>4645</v>
      </c>
      <c r="E63" s="43">
        <v>44063</v>
      </c>
      <c r="F63" s="296">
        <v>44326</v>
      </c>
      <c r="G63" s="45">
        <v>9</v>
      </c>
      <c r="H63" s="45">
        <v>30</v>
      </c>
      <c r="I63" s="46">
        <f t="shared" si="4"/>
        <v>258.97333333333336</v>
      </c>
      <c r="J63" s="46">
        <v>2330.7600000000002</v>
      </c>
      <c r="K63" s="351" t="s">
        <v>4646</v>
      </c>
      <c r="L63" s="41" t="s">
        <v>4546</v>
      </c>
      <c r="M63" s="41"/>
      <c r="N63" s="48"/>
      <c r="O63" s="49"/>
    </row>
    <row r="64" spans="2:15" ht="17.25" customHeight="1" x14ac:dyDescent="0.2">
      <c r="B64" s="41" t="s">
        <v>242</v>
      </c>
      <c r="C64" s="41" t="s">
        <v>4647</v>
      </c>
      <c r="D64" s="42" t="s">
        <v>4648</v>
      </c>
      <c r="E64" s="43">
        <v>44118</v>
      </c>
      <c r="F64" s="44">
        <f t="shared" ref="F64:F78" si="5">IF(E64&lt;&gt;"",E64+(G64*H64),"")</f>
        <v>44734</v>
      </c>
      <c r="G64" s="45">
        <v>22</v>
      </c>
      <c r="H64" s="45">
        <v>28</v>
      </c>
      <c r="I64" s="46">
        <f t="shared" si="4"/>
        <v>2171.2136363636364</v>
      </c>
      <c r="J64" s="46">
        <v>47766.7</v>
      </c>
      <c r="K64" s="47"/>
      <c r="L64" s="41" t="s">
        <v>4546</v>
      </c>
      <c r="M64" s="41"/>
      <c r="N64" s="48"/>
      <c r="O64" s="49"/>
    </row>
    <row r="65" spans="2:15" ht="17.25" customHeight="1" x14ac:dyDescent="0.2">
      <c r="B65" s="59" t="s">
        <v>4649</v>
      </c>
      <c r="C65" s="59" t="s">
        <v>4587</v>
      </c>
      <c r="D65" s="60" t="s">
        <v>4650</v>
      </c>
      <c r="E65" s="13">
        <v>44118</v>
      </c>
      <c r="F65" s="14">
        <f t="shared" si="5"/>
        <v>44208</v>
      </c>
      <c r="G65" s="12">
        <v>3</v>
      </c>
      <c r="H65" s="12">
        <v>30</v>
      </c>
      <c r="I65" s="311">
        <f t="shared" si="4"/>
        <v>654.71</v>
      </c>
      <c r="J65" s="311">
        <v>1964.13</v>
      </c>
      <c r="K65" s="62" t="s">
        <v>4651</v>
      </c>
      <c r="L65" s="59"/>
      <c r="M65" s="59"/>
      <c r="N65" s="305" t="s">
        <v>3258</v>
      </c>
      <c r="O65" s="64"/>
    </row>
    <row r="66" spans="2:15" ht="17.25" customHeight="1" x14ac:dyDescent="0.2">
      <c r="B66" s="59" t="s">
        <v>985</v>
      </c>
      <c r="C66" s="59" t="s">
        <v>4629</v>
      </c>
      <c r="D66" s="60" t="s">
        <v>4652</v>
      </c>
      <c r="E66" s="13">
        <v>44118</v>
      </c>
      <c r="F66" s="14">
        <f t="shared" si="5"/>
        <v>44238</v>
      </c>
      <c r="G66" s="12">
        <v>4</v>
      </c>
      <c r="H66" s="12">
        <v>30</v>
      </c>
      <c r="I66" s="311">
        <f t="shared" si="4"/>
        <v>2455.17</v>
      </c>
      <c r="J66" s="311">
        <v>9820.68</v>
      </c>
      <c r="K66" s="62" t="s">
        <v>4653</v>
      </c>
      <c r="L66" s="59"/>
      <c r="M66" s="59"/>
      <c r="N66" s="305" t="s">
        <v>3258</v>
      </c>
      <c r="O66" s="64"/>
    </row>
    <row r="67" spans="2:15" ht="17.25" customHeight="1" x14ac:dyDescent="0.2">
      <c r="B67" s="59" t="s">
        <v>925</v>
      </c>
      <c r="C67" s="59" t="s">
        <v>4617</v>
      </c>
      <c r="D67" s="60" t="s">
        <v>4654</v>
      </c>
      <c r="E67" s="13">
        <v>44118</v>
      </c>
      <c r="F67" s="14">
        <f t="shared" si="5"/>
        <v>44268</v>
      </c>
      <c r="G67" s="12">
        <v>5</v>
      </c>
      <c r="H67" s="12">
        <v>30</v>
      </c>
      <c r="I67" s="311">
        <f t="shared" si="4"/>
        <v>592.51</v>
      </c>
      <c r="J67" s="311">
        <v>2962.55</v>
      </c>
      <c r="K67" s="62" t="s">
        <v>4655</v>
      </c>
      <c r="L67" s="59"/>
      <c r="M67" s="59"/>
      <c r="N67" s="305" t="s">
        <v>3258</v>
      </c>
      <c r="O67" s="64"/>
    </row>
    <row r="68" spans="2:15" ht="17.25" customHeight="1" x14ac:dyDescent="0.2">
      <c r="B68" s="59" t="s">
        <v>4649</v>
      </c>
      <c r="C68" s="59" t="s">
        <v>4656</v>
      </c>
      <c r="D68" s="60" t="s">
        <v>4657</v>
      </c>
      <c r="E68" s="13">
        <v>44151</v>
      </c>
      <c r="F68" s="14">
        <f t="shared" si="5"/>
        <v>44241</v>
      </c>
      <c r="G68" s="12">
        <v>3</v>
      </c>
      <c r="H68" s="12">
        <v>30</v>
      </c>
      <c r="I68" s="311">
        <f t="shared" si="4"/>
        <v>524.54666666666674</v>
      </c>
      <c r="J68" s="311">
        <v>1573.64</v>
      </c>
      <c r="K68" s="62" t="s">
        <v>4658</v>
      </c>
      <c r="L68" s="59"/>
      <c r="M68" s="59"/>
      <c r="N68" s="63"/>
      <c r="O68" s="64"/>
    </row>
    <row r="69" spans="2:15" ht="17.25" customHeight="1" x14ac:dyDescent="0.2">
      <c r="B69" s="59" t="s">
        <v>4659</v>
      </c>
      <c r="C69" s="59" t="s">
        <v>4660</v>
      </c>
      <c r="D69" s="60" t="s">
        <v>4661</v>
      </c>
      <c r="E69" s="13">
        <v>44155</v>
      </c>
      <c r="F69" s="14">
        <f t="shared" si="5"/>
        <v>44162</v>
      </c>
      <c r="G69" s="12">
        <v>1</v>
      </c>
      <c r="H69" s="12">
        <v>7</v>
      </c>
      <c r="I69" s="311">
        <f t="shared" si="4"/>
        <v>81.84</v>
      </c>
      <c r="J69" s="311">
        <v>81.84</v>
      </c>
      <c r="K69" s="62" t="s">
        <v>4662</v>
      </c>
      <c r="L69" s="59"/>
      <c r="M69" s="59"/>
      <c r="N69" s="305" t="s">
        <v>3258</v>
      </c>
      <c r="O69" s="64"/>
    </row>
    <row r="70" spans="2:15" ht="17.25" customHeight="1" x14ac:dyDescent="0.2">
      <c r="B70" s="59" t="s">
        <v>544</v>
      </c>
      <c r="C70" s="59" t="s">
        <v>4663</v>
      </c>
      <c r="D70" s="60" t="s">
        <v>4664</v>
      </c>
      <c r="E70" s="13">
        <v>44155</v>
      </c>
      <c r="F70" s="14">
        <f t="shared" si="5"/>
        <v>44156</v>
      </c>
      <c r="G70" s="12">
        <v>1</v>
      </c>
      <c r="H70" s="12">
        <v>1</v>
      </c>
      <c r="I70" s="311">
        <f t="shared" si="4"/>
        <v>171.99</v>
      </c>
      <c r="J70" s="311">
        <v>171.99</v>
      </c>
      <c r="K70" s="62" t="s">
        <v>4665</v>
      </c>
      <c r="L70" s="59"/>
      <c r="M70" s="59"/>
      <c r="N70" s="305" t="s">
        <v>3258</v>
      </c>
      <c r="O70" s="64"/>
    </row>
    <row r="71" spans="2:15" ht="17.25" customHeight="1" x14ac:dyDescent="0.2">
      <c r="B71" s="59" t="s">
        <v>4634</v>
      </c>
      <c r="C71" s="59" t="s">
        <v>4666</v>
      </c>
      <c r="D71" s="60" t="s">
        <v>4667</v>
      </c>
      <c r="E71" s="13">
        <v>44165</v>
      </c>
      <c r="F71" s="14">
        <f t="shared" si="5"/>
        <v>44221</v>
      </c>
      <c r="G71" s="12">
        <v>2</v>
      </c>
      <c r="H71" s="12">
        <v>28</v>
      </c>
      <c r="I71" s="311">
        <f t="shared" si="4"/>
        <v>1118.26</v>
      </c>
      <c r="J71" s="311">
        <v>2236.52</v>
      </c>
      <c r="K71" s="62" t="s">
        <v>4577</v>
      </c>
      <c r="L71" s="59"/>
      <c r="M71" s="59"/>
      <c r="N71" s="305" t="s">
        <v>3258</v>
      </c>
      <c r="O71" s="64"/>
    </row>
    <row r="72" spans="2:15" ht="17.25" customHeight="1" x14ac:dyDescent="0.2">
      <c r="B72" s="59" t="s">
        <v>3661</v>
      </c>
      <c r="C72" s="59" t="s">
        <v>4510</v>
      </c>
      <c r="D72" s="60" t="s">
        <v>4668</v>
      </c>
      <c r="E72" s="13">
        <v>44231</v>
      </c>
      <c r="F72" s="14">
        <f t="shared" si="5"/>
        <v>44343</v>
      </c>
      <c r="G72" s="12">
        <v>4</v>
      </c>
      <c r="H72" s="12">
        <v>28</v>
      </c>
      <c r="I72" s="61">
        <f t="shared" si="4"/>
        <v>556.41499999999996</v>
      </c>
      <c r="J72" s="61">
        <v>2225.66</v>
      </c>
      <c r="K72" s="62" t="s">
        <v>4669</v>
      </c>
      <c r="L72" s="59" t="s">
        <v>4546</v>
      </c>
      <c r="M72" s="59"/>
      <c r="N72" s="63"/>
      <c r="O72" s="64"/>
    </row>
    <row r="73" spans="2:15" ht="17.25" customHeight="1" x14ac:dyDescent="0.2">
      <c r="B73" s="59" t="s">
        <v>2468</v>
      </c>
      <c r="C73" s="59" t="s">
        <v>4670</v>
      </c>
      <c r="D73" s="60" t="s">
        <v>4671</v>
      </c>
      <c r="E73" s="13">
        <v>44274</v>
      </c>
      <c r="F73" s="14">
        <f t="shared" si="5"/>
        <v>44484</v>
      </c>
      <c r="G73" s="12">
        <v>7</v>
      </c>
      <c r="H73" s="12">
        <v>30</v>
      </c>
      <c r="I73" s="61">
        <f t="shared" si="4"/>
        <v>55.494285714285709</v>
      </c>
      <c r="J73" s="61">
        <v>388.46</v>
      </c>
      <c r="K73" s="62" t="s">
        <v>3365</v>
      </c>
      <c r="L73" s="59"/>
      <c r="M73" s="59"/>
      <c r="N73" s="306" t="s">
        <v>3258</v>
      </c>
      <c r="O73" s="64"/>
    </row>
    <row r="74" spans="2:15" ht="17.25" customHeight="1" x14ac:dyDescent="0.2">
      <c r="B74" s="358" t="s">
        <v>4672</v>
      </c>
      <c r="C74" s="358" t="s">
        <v>4673</v>
      </c>
      <c r="D74" s="359" t="s">
        <v>4674</v>
      </c>
      <c r="E74" s="360">
        <v>44321</v>
      </c>
      <c r="F74" s="361">
        <f t="shared" si="5"/>
        <v>44351</v>
      </c>
      <c r="G74" s="362">
        <v>1</v>
      </c>
      <c r="H74" s="362">
        <v>30</v>
      </c>
      <c r="I74" s="381">
        <f t="shared" si="4"/>
        <v>34453.230000000003</v>
      </c>
      <c r="J74" s="381">
        <v>34453.230000000003</v>
      </c>
      <c r="K74" s="364" t="s">
        <v>4675</v>
      </c>
      <c r="L74" s="358"/>
      <c r="M74" s="358"/>
      <c r="N74" s="365"/>
      <c r="O74" s="366"/>
    </row>
    <row r="75" spans="2:15" ht="17.25" customHeight="1" x14ac:dyDescent="0.2">
      <c r="B75" s="59" t="s">
        <v>386</v>
      </c>
      <c r="C75" s="59" t="s">
        <v>4676</v>
      </c>
      <c r="D75" s="60" t="s">
        <v>4677</v>
      </c>
      <c r="E75" s="13">
        <v>44452</v>
      </c>
      <c r="F75" s="14">
        <f t="shared" si="5"/>
        <v>44459</v>
      </c>
      <c r="G75" s="12">
        <v>1</v>
      </c>
      <c r="H75" s="12">
        <v>7</v>
      </c>
      <c r="I75" s="74">
        <f t="shared" si="4"/>
        <v>1193.3399999999999</v>
      </c>
      <c r="J75" s="74">
        <v>1193.3399999999999</v>
      </c>
      <c r="K75" s="62" t="s">
        <v>3365</v>
      </c>
      <c r="L75" s="59" t="s">
        <v>4546</v>
      </c>
      <c r="M75" s="59"/>
      <c r="N75" s="305" t="s">
        <v>3258</v>
      </c>
      <c r="O75" s="64"/>
    </row>
    <row r="76" spans="2:15" ht="17.25" customHeight="1" x14ac:dyDescent="0.2">
      <c r="B76" s="59" t="s">
        <v>2971</v>
      </c>
      <c r="C76" s="59" t="s">
        <v>4678</v>
      </c>
      <c r="D76" s="60" t="s">
        <v>4679</v>
      </c>
      <c r="E76" s="13">
        <v>44503</v>
      </c>
      <c r="F76" s="14">
        <f t="shared" si="5"/>
        <v>44510</v>
      </c>
      <c r="G76" s="12">
        <v>1</v>
      </c>
      <c r="H76" s="12">
        <v>7</v>
      </c>
      <c r="I76" s="74">
        <f t="shared" si="4"/>
        <v>1002.16</v>
      </c>
      <c r="J76" s="74">
        <v>1002.16</v>
      </c>
      <c r="K76" s="62" t="s">
        <v>3365</v>
      </c>
      <c r="L76" s="59" t="s">
        <v>4546</v>
      </c>
      <c r="M76" s="59"/>
      <c r="N76" s="305" t="s">
        <v>3258</v>
      </c>
      <c r="O76" s="64"/>
    </row>
    <row r="77" spans="2:15" ht="15" customHeight="1" x14ac:dyDescent="0.2">
      <c r="B77" s="59" t="s">
        <v>3661</v>
      </c>
      <c r="C77" s="59" t="s">
        <v>4680</v>
      </c>
      <c r="D77" s="60" t="s">
        <v>4681</v>
      </c>
      <c r="E77" s="13">
        <v>44516</v>
      </c>
      <c r="F77" s="14">
        <f t="shared" si="5"/>
        <v>44546</v>
      </c>
      <c r="G77" s="12">
        <v>1</v>
      </c>
      <c r="H77" s="12">
        <v>30</v>
      </c>
      <c r="I77" s="311">
        <f t="shared" si="4"/>
        <v>1522.2</v>
      </c>
      <c r="J77" s="311">
        <v>1522.2</v>
      </c>
      <c r="K77" s="62" t="s">
        <v>4658</v>
      </c>
      <c r="L77" s="59"/>
      <c r="M77" s="59"/>
      <c r="N77" s="63"/>
      <c r="O77" s="64"/>
    </row>
    <row r="78" spans="2:15" x14ac:dyDescent="0.2">
      <c r="B78" s="230"/>
      <c r="C78" s="233"/>
      <c r="D78" s="231"/>
      <c r="E78" s="236"/>
      <c r="F78" s="31" t="str">
        <f t="shared" si="5"/>
        <v/>
      </c>
      <c r="G78" s="235"/>
      <c r="H78" s="235"/>
      <c r="I78" s="51" t="str">
        <f t="shared" si="4"/>
        <v/>
      </c>
      <c r="J78" s="52"/>
      <c r="K78" s="239"/>
      <c r="L78" s="233"/>
      <c r="M78" s="233"/>
      <c r="N78" s="240"/>
      <c r="O78" s="241"/>
    </row>
    <row r="79" spans="2:15" x14ac:dyDescent="0.2">
      <c r="I79" s="36" t="s">
        <v>8</v>
      </c>
      <c r="J79" s="56">
        <f>SUM(J3:J78)</f>
        <v>582212.32999999996</v>
      </c>
    </row>
    <row r="81" spans="5:6" x14ac:dyDescent="0.2">
      <c r="E81" s="421" t="s">
        <v>3139</v>
      </c>
      <c r="F81" s="422" t="s">
        <v>4682</v>
      </c>
    </row>
    <row r="82" spans="5:6" x14ac:dyDescent="0.2">
      <c r="E82" s="421" t="s">
        <v>3141</v>
      </c>
      <c r="F82" s="422" t="s">
        <v>4683</v>
      </c>
    </row>
    <row r="83" spans="5:6" x14ac:dyDescent="0.2">
      <c r="E83" s="424">
        <f>COUNTBLANK(K51:K78)-COUNTBLANK(B51:B78)</f>
        <v>1</v>
      </c>
      <c r="F83" s="423" t="s">
        <v>3250</v>
      </c>
    </row>
  </sheetData>
  <phoneticPr fontId="0" type="noConversion"/>
  <conditionalFormatting sqref="F3:F75">
    <cfRule type="expression" dxfId="1551" priority="1" stopIfTrue="1">
      <formula>AND($B3&lt;&gt;"",$K3="",$F3&lt;TODAY())</formula>
    </cfRule>
    <cfRule type="expression" dxfId="1550" priority="2">
      <formula>AND($B3&lt;&gt;"",K3="",F3&lt;(TODAY()+30))</formula>
    </cfRule>
  </conditionalFormatting>
  <dataValidations count="1">
    <dataValidation type="list" allowBlank="1" showInputMessage="1" showErrorMessage="1" sqref="H3:H78" xr:uid="{C9A73D09-3553-43F2-A819-F288224153CC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88444-4EC2-4744-B954-522235878867}">
  <sheetPr>
    <tabColor rgb="FF70AD47"/>
    <pageSetUpPr fitToPage="1"/>
  </sheetPr>
  <dimension ref="B2:Q34"/>
  <sheetViews>
    <sheetView workbookViewId="0">
      <selection activeCell="B3" sqref="B3:E3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7.5703125" style="33" customWidth="1"/>
    <col min="13" max="13" width="15.7109375" style="33" customWidth="1"/>
    <col min="14" max="15" width="15.7109375" style="38" hidden="1" customWidth="1"/>
    <col min="16" max="16" width="5.4257812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40" t="s">
        <v>4684</v>
      </c>
      <c r="C3" s="447"/>
      <c r="D3" s="42" t="s">
        <v>4685</v>
      </c>
      <c r="E3" s="43">
        <v>44516</v>
      </c>
      <c r="F3" s="44">
        <f t="shared" ref="F3:F30" si="0">IF(E3&lt;&gt;"",E3+(G3*H3),"")</f>
        <v>44523</v>
      </c>
      <c r="G3" s="45">
        <v>1</v>
      </c>
      <c r="H3" s="45">
        <v>7</v>
      </c>
      <c r="I3" s="46">
        <f t="shared" ref="I3:I30" si="1">IF(G3&lt;&gt;"",(J3/G3),"")</f>
        <v>0</v>
      </c>
      <c r="J3" s="448"/>
      <c r="K3" s="47"/>
      <c r="L3" s="327" t="s">
        <v>3214</v>
      </c>
      <c r="M3" s="41" t="s">
        <v>3408</v>
      </c>
      <c r="N3" s="48"/>
      <c r="O3" s="48"/>
      <c r="P3" s="48"/>
      <c r="Q3" s="49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327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327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327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327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327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327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327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327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327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327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327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327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327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327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327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327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327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327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327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327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327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327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327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327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327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327"/>
      <c r="M29" s="41"/>
      <c r="N29" s="48"/>
      <c r="O29" s="48"/>
      <c r="P29" s="48"/>
      <c r="Q29" s="49"/>
    </row>
    <row r="30" spans="2:17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374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0</v>
      </c>
    </row>
    <row r="32" spans="2:17" x14ac:dyDescent="0.2">
      <c r="E32" s="421" t="s">
        <v>3139</v>
      </c>
      <c r="F32" s="422"/>
    </row>
    <row r="33" spans="2:6" x14ac:dyDescent="0.2">
      <c r="E33" s="427" t="s">
        <v>3141</v>
      </c>
      <c r="F33" s="422"/>
    </row>
    <row r="34" spans="2:6" x14ac:dyDescent="0.2">
      <c r="B34" s="399"/>
      <c r="C34" s="400"/>
      <c r="E34" s="425">
        <f>COUNTBLANK(M3:M30)-COUNTBLANK(D3:D30)</f>
        <v>0</v>
      </c>
      <c r="F34" s="426" t="s">
        <v>3250</v>
      </c>
    </row>
  </sheetData>
  <phoneticPr fontId="0" type="noConversion"/>
  <conditionalFormatting sqref="F3:F30">
    <cfRule type="expression" dxfId="1530" priority="1" stopIfTrue="1">
      <formula>AND(B3&lt;&gt;"",K3="",F3&lt;TODAY())</formula>
    </cfRule>
    <cfRule type="expression" dxfId="1529" priority="2">
      <formula>AND(B3&lt;&gt;"",K3="",F3&lt;(TODAY()+30))</formula>
    </cfRule>
  </conditionalFormatting>
  <dataValidations count="1">
    <dataValidation type="list" allowBlank="1" showInputMessage="1" showErrorMessage="1" sqref="H3:H30" xr:uid="{F8967D86-B1FE-44FA-B243-3645C594E529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4">
    <pageSetUpPr fitToPage="1"/>
  </sheetPr>
  <dimension ref="B2:Q31"/>
  <sheetViews>
    <sheetView workbookViewId="0">
      <selection activeCell="D26" sqref="D2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106</v>
      </c>
      <c r="C3" s="59" t="s">
        <v>4686</v>
      </c>
      <c r="D3" s="60" t="s">
        <v>4687</v>
      </c>
      <c r="E3" s="13">
        <v>41975</v>
      </c>
      <c r="F3" s="14">
        <f t="shared" ref="F3:F30" si="0">IF(E3&lt;&gt;"",E3+(G3*H3),"")</f>
        <v>42003</v>
      </c>
      <c r="G3" s="12">
        <v>1</v>
      </c>
      <c r="H3" s="12">
        <v>28</v>
      </c>
      <c r="I3" s="61">
        <f t="shared" ref="I3:I30" si="1">IF(G3&lt;&gt;"",(J3/G3),"")</f>
        <v>1027.28</v>
      </c>
      <c r="J3" s="61">
        <v>1027.28</v>
      </c>
      <c r="K3" s="62" t="s">
        <v>869</v>
      </c>
      <c r="L3" s="59" t="s">
        <v>4688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106</v>
      </c>
      <c r="C4" s="59" t="s">
        <v>4689</v>
      </c>
      <c r="D4" s="60" t="s">
        <v>4690</v>
      </c>
      <c r="E4" s="13">
        <v>41975</v>
      </c>
      <c r="F4" s="14">
        <f>IF(E4&lt;&gt;"",E4+(G4*H4),"")</f>
        <v>42003</v>
      </c>
      <c r="G4" s="12">
        <v>1</v>
      </c>
      <c r="H4" s="12">
        <v>28</v>
      </c>
      <c r="I4" s="61">
        <f t="shared" si="1"/>
        <v>745.95</v>
      </c>
      <c r="J4" s="61">
        <v>745.95</v>
      </c>
      <c r="K4" s="62" t="s">
        <v>869</v>
      </c>
      <c r="L4" s="59" t="s">
        <v>4691</v>
      </c>
      <c r="M4" s="59"/>
      <c r="N4" s="63"/>
      <c r="O4" s="63"/>
      <c r="P4" s="63"/>
      <c r="Q4" s="64"/>
    </row>
    <row r="5" spans="2:17" s="65" customFormat="1" ht="16.5" customHeight="1" x14ac:dyDescent="0.2">
      <c r="B5" s="58" t="s">
        <v>106</v>
      </c>
      <c r="C5" s="59" t="s">
        <v>4692</v>
      </c>
      <c r="D5" s="60" t="s">
        <v>4693</v>
      </c>
      <c r="E5" s="13">
        <v>41975</v>
      </c>
      <c r="F5" s="14">
        <f>IF(E5&lt;&gt;"",E5+(G5*H5),"")</f>
        <v>42003</v>
      </c>
      <c r="G5" s="12">
        <v>1</v>
      </c>
      <c r="H5" s="12">
        <v>28</v>
      </c>
      <c r="I5" s="61">
        <f t="shared" si="1"/>
        <v>745.95</v>
      </c>
      <c r="J5" s="61">
        <v>745.95</v>
      </c>
      <c r="K5" s="62" t="s">
        <v>4694</v>
      </c>
      <c r="L5" s="59" t="s">
        <v>4695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1805</v>
      </c>
      <c r="C6" s="59" t="s">
        <v>4696</v>
      </c>
      <c r="D6" s="60" t="s">
        <v>4697</v>
      </c>
      <c r="E6" s="13">
        <v>41984</v>
      </c>
      <c r="F6" s="14">
        <f t="shared" si="0"/>
        <v>41991</v>
      </c>
      <c r="G6" s="12">
        <v>7</v>
      </c>
      <c r="H6" s="12">
        <v>1</v>
      </c>
      <c r="I6" s="61">
        <f t="shared" si="1"/>
        <v>156.92142857142858</v>
      </c>
      <c r="J6" s="61">
        <v>1098.45</v>
      </c>
      <c r="K6" s="62" t="s">
        <v>4694</v>
      </c>
      <c r="L6" s="59" t="s">
        <v>4698</v>
      </c>
      <c r="M6" s="59"/>
      <c r="N6" s="63"/>
      <c r="O6" s="63"/>
      <c r="P6" s="63"/>
      <c r="Q6" s="64"/>
    </row>
    <row r="7" spans="2:17" s="65" customFormat="1" ht="15" customHeight="1" x14ac:dyDescent="0.2">
      <c r="B7" s="58" t="s">
        <v>1805</v>
      </c>
      <c r="C7" s="59" t="s">
        <v>4699</v>
      </c>
      <c r="D7" s="60" t="s">
        <v>4700</v>
      </c>
      <c r="E7" s="13">
        <v>42025</v>
      </c>
      <c r="F7" s="14">
        <f t="shared" si="0"/>
        <v>42032</v>
      </c>
      <c r="G7" s="12">
        <v>1</v>
      </c>
      <c r="H7" s="12">
        <v>7</v>
      </c>
      <c r="I7" s="61">
        <f t="shared" si="1"/>
        <v>1477.57</v>
      </c>
      <c r="J7" s="61">
        <v>1477.57</v>
      </c>
      <c r="K7" s="62" t="s">
        <v>4701</v>
      </c>
      <c r="L7" s="59" t="s">
        <v>4702</v>
      </c>
      <c r="M7" s="59"/>
      <c r="N7" s="63"/>
      <c r="O7" s="63"/>
      <c r="P7" s="63"/>
      <c r="Q7" s="64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5095.2</v>
      </c>
    </row>
  </sheetData>
  <sheetProtection password="C739" sheet="1"/>
  <dataValidations count="1">
    <dataValidation type="list" allowBlank="1" showInputMessage="1" showErrorMessage="1" sqref="H3:H30" xr:uid="{00000000-0002-0000-08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rgb="FF70AD47"/>
    <pageSetUpPr fitToPage="1"/>
  </sheetPr>
  <dimension ref="B2:P34"/>
  <sheetViews>
    <sheetView workbookViewId="0">
      <selection activeCell="O24" sqref="O24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23.5703125" style="33" customWidth="1"/>
    <col min="4" max="4" width="12.85546875" style="54" customWidth="1"/>
    <col min="5" max="5" width="14.7109375" style="55" customWidth="1"/>
    <col min="6" max="6" width="12.5703125" style="35" bestFit="1" customWidth="1"/>
    <col min="7" max="7" width="26" style="35" bestFit="1" customWidth="1"/>
    <col min="8" max="8" width="10.42578125" style="34" bestFit="1" customWidth="1"/>
    <col min="9" max="9" width="8.140625" style="34" bestFit="1" customWidth="1"/>
    <col min="10" max="10" width="12.7109375" style="39" customWidth="1"/>
    <col min="11" max="11" width="12.28515625" style="39" customWidth="1"/>
    <col min="12" max="12" width="38" style="57" customWidth="1"/>
    <col min="13" max="13" width="8" style="33" customWidth="1"/>
    <col min="14" max="14" width="15.7109375" style="33" customWidth="1"/>
    <col min="15" max="15" width="4.28515625" style="38" customWidth="1"/>
    <col min="16" max="16" width="22.42578125" style="33" customWidth="1"/>
    <col min="17" max="17" width="2.7109375" style="50" customWidth="1"/>
    <col min="18" max="16384" width="9.140625" style="50"/>
  </cols>
  <sheetData>
    <row r="2" spans="2:16" s="9" customFormat="1" ht="38.25" customHeight="1" x14ac:dyDescent="0.2">
      <c r="B2" s="1" t="s">
        <v>0</v>
      </c>
      <c r="C2" s="1" t="s">
        <v>4703</v>
      </c>
      <c r="D2" s="2" t="s">
        <v>1</v>
      </c>
      <c r="E2" s="3" t="s">
        <v>2</v>
      </c>
      <c r="F2" s="4" t="s">
        <v>3</v>
      </c>
      <c r="G2" s="4" t="s">
        <v>4</v>
      </c>
      <c r="H2" s="3" t="s">
        <v>5</v>
      </c>
      <c r="I2" s="3" t="s">
        <v>6</v>
      </c>
      <c r="J2" s="5" t="s">
        <v>7</v>
      </c>
      <c r="K2" s="5" t="s">
        <v>8</v>
      </c>
      <c r="L2" s="6" t="s">
        <v>9</v>
      </c>
      <c r="M2" s="2" t="s">
        <v>10</v>
      </c>
      <c r="N2" s="2" t="s">
        <v>11</v>
      </c>
      <c r="O2" s="7" t="s">
        <v>4704</v>
      </c>
      <c r="P2" s="8" t="s">
        <v>15</v>
      </c>
    </row>
    <row r="3" spans="2:16" ht="15" customHeight="1" x14ac:dyDescent="0.2">
      <c r="B3" s="58" t="s">
        <v>2119</v>
      </c>
      <c r="C3" s="436"/>
      <c r="D3" s="59" t="s">
        <v>4705</v>
      </c>
      <c r="E3" s="60" t="s">
        <v>4706</v>
      </c>
      <c r="F3" s="13">
        <v>42072</v>
      </c>
      <c r="G3" s="14">
        <f t="shared" ref="G3:G30" si="0">IF(F3&lt;&gt;"",F3+(H3*I3),"")</f>
        <v>42100</v>
      </c>
      <c r="H3" s="12">
        <v>1</v>
      </c>
      <c r="I3" s="12">
        <v>28</v>
      </c>
      <c r="J3" s="61">
        <f t="shared" ref="J3:J30" si="1">IF(H3&lt;&gt;"",(K3/H3),"")</f>
        <v>1196.43</v>
      </c>
      <c r="K3" s="61">
        <v>1196.43</v>
      </c>
      <c r="L3" s="340" t="s">
        <v>4707</v>
      </c>
      <c r="M3" s="469" t="s">
        <v>3198</v>
      </c>
      <c r="N3" s="59"/>
      <c r="O3" s="63"/>
      <c r="P3" s="64"/>
    </row>
    <row r="4" spans="2:16" ht="15" customHeight="1" x14ac:dyDescent="0.2">
      <c r="B4" s="58" t="s">
        <v>122</v>
      </c>
      <c r="C4" s="436"/>
      <c r="D4" s="59" t="s">
        <v>4708</v>
      </c>
      <c r="E4" s="60" t="s">
        <v>4709</v>
      </c>
      <c r="F4" s="13">
        <v>42332</v>
      </c>
      <c r="G4" s="14">
        <f t="shared" si="0"/>
        <v>42360</v>
      </c>
      <c r="H4" s="12">
        <v>1</v>
      </c>
      <c r="I4" s="12">
        <v>28</v>
      </c>
      <c r="J4" s="61">
        <f t="shared" si="1"/>
        <v>797.66</v>
      </c>
      <c r="K4" s="61">
        <v>797.66</v>
      </c>
      <c r="L4" s="340" t="s">
        <v>4710</v>
      </c>
      <c r="M4" s="59"/>
      <c r="N4" s="59"/>
      <c r="O4" s="63"/>
      <c r="P4" s="64"/>
    </row>
    <row r="5" spans="2:16" ht="15" customHeight="1" x14ac:dyDescent="0.2">
      <c r="B5" s="58" t="s">
        <v>434</v>
      </c>
      <c r="C5" s="436"/>
      <c r="D5" s="59" t="s">
        <v>4711</v>
      </c>
      <c r="E5" s="60" t="s">
        <v>4712</v>
      </c>
      <c r="F5" s="13">
        <v>43657</v>
      </c>
      <c r="G5" s="14">
        <f t="shared" si="0"/>
        <v>43741</v>
      </c>
      <c r="H5" s="12">
        <v>3</v>
      </c>
      <c r="I5" s="12">
        <v>28</v>
      </c>
      <c r="J5" s="61">
        <f t="shared" si="1"/>
        <v>750.79333333333341</v>
      </c>
      <c r="K5" s="61">
        <v>2252.38</v>
      </c>
      <c r="L5" s="340" t="s">
        <v>4713</v>
      </c>
      <c r="M5" s="59" t="s">
        <v>3214</v>
      </c>
      <c r="N5" s="59"/>
      <c r="O5" s="63"/>
      <c r="P5" s="64"/>
    </row>
    <row r="6" spans="2:16" ht="15" customHeight="1" x14ac:dyDescent="0.2">
      <c r="B6" s="58" t="s">
        <v>2590</v>
      </c>
      <c r="C6" s="436"/>
      <c r="D6" s="59" t="s">
        <v>4714</v>
      </c>
      <c r="E6" s="60" t="s">
        <v>4715</v>
      </c>
      <c r="F6" s="13">
        <v>43693</v>
      </c>
      <c r="G6" s="14">
        <f t="shared" si="0"/>
        <v>43723</v>
      </c>
      <c r="H6" s="12">
        <v>1</v>
      </c>
      <c r="I6" s="12">
        <v>30</v>
      </c>
      <c r="J6" s="61">
        <f t="shared" si="1"/>
        <v>1332.84</v>
      </c>
      <c r="K6" s="61">
        <v>1332.84</v>
      </c>
      <c r="L6" s="340" t="s">
        <v>4716</v>
      </c>
      <c r="M6" s="59"/>
      <c r="N6" s="59"/>
      <c r="O6" s="63"/>
      <c r="P6" s="64"/>
    </row>
    <row r="7" spans="2:16" ht="15" customHeight="1" x14ac:dyDescent="0.2">
      <c r="B7" s="58" t="s">
        <v>2590</v>
      </c>
      <c r="C7" s="436"/>
      <c r="D7" s="59" t="s">
        <v>4717</v>
      </c>
      <c r="E7" s="60" t="s">
        <v>4718</v>
      </c>
      <c r="F7" s="13">
        <v>43768</v>
      </c>
      <c r="G7" s="14">
        <f t="shared" si="0"/>
        <v>43858</v>
      </c>
      <c r="H7" s="12">
        <v>3</v>
      </c>
      <c r="I7" s="12">
        <v>30</v>
      </c>
      <c r="J7" s="61">
        <f t="shared" si="1"/>
        <v>1475.29</v>
      </c>
      <c r="K7" s="61">
        <v>4425.87</v>
      </c>
      <c r="L7" s="340" t="s">
        <v>4719</v>
      </c>
      <c r="M7" s="469"/>
      <c r="N7" s="59"/>
      <c r="O7" s="63"/>
      <c r="P7" s="64"/>
    </row>
    <row r="8" spans="2:16" ht="15" customHeight="1" x14ac:dyDescent="0.2">
      <c r="B8" s="58" t="s">
        <v>2590</v>
      </c>
      <c r="C8" s="436"/>
      <c r="D8" s="59" t="s">
        <v>4720</v>
      </c>
      <c r="E8" s="60" t="s">
        <v>4721</v>
      </c>
      <c r="F8" s="13">
        <v>43776</v>
      </c>
      <c r="G8" s="14">
        <f t="shared" si="0"/>
        <v>43836</v>
      </c>
      <c r="H8" s="12">
        <v>2</v>
      </c>
      <c r="I8" s="12">
        <v>30</v>
      </c>
      <c r="J8" s="61">
        <f t="shared" si="1"/>
        <v>1423.095</v>
      </c>
      <c r="K8" s="61">
        <v>2846.19</v>
      </c>
      <c r="L8" s="340" t="s">
        <v>4722</v>
      </c>
      <c r="M8" s="469"/>
      <c r="N8" s="59"/>
      <c r="O8" s="63"/>
      <c r="P8" s="64"/>
    </row>
    <row r="9" spans="2:16" ht="15" customHeight="1" x14ac:dyDescent="0.2">
      <c r="B9" s="58" t="s">
        <v>2241</v>
      </c>
      <c r="C9" s="436"/>
      <c r="D9" s="59" t="s">
        <v>4723</v>
      </c>
      <c r="E9" s="60" t="s">
        <v>4724</v>
      </c>
      <c r="F9" s="13">
        <v>43837</v>
      </c>
      <c r="G9" s="14">
        <f t="shared" si="0"/>
        <v>43867</v>
      </c>
      <c r="H9" s="12">
        <v>1</v>
      </c>
      <c r="I9" s="12">
        <v>30</v>
      </c>
      <c r="J9" s="61">
        <f t="shared" si="1"/>
        <v>1718.29</v>
      </c>
      <c r="K9" s="61">
        <v>1718.29</v>
      </c>
      <c r="L9" s="340" t="s">
        <v>4719</v>
      </c>
      <c r="M9" s="469"/>
      <c r="N9" s="59"/>
      <c r="O9" s="63"/>
      <c r="P9" s="64"/>
    </row>
    <row r="10" spans="2:16" ht="15" customHeight="1" x14ac:dyDescent="0.2">
      <c r="B10" s="58" t="s">
        <v>4391</v>
      </c>
      <c r="C10" s="436" t="s">
        <v>4725</v>
      </c>
      <c r="D10" s="59">
        <v>1027970</v>
      </c>
      <c r="E10" s="60" t="s">
        <v>4726</v>
      </c>
      <c r="F10" s="13">
        <v>44489</v>
      </c>
      <c r="G10" s="14">
        <f t="shared" si="0"/>
        <v>44519</v>
      </c>
      <c r="H10" s="12">
        <v>1</v>
      </c>
      <c r="I10" s="12">
        <v>30</v>
      </c>
      <c r="J10" s="61">
        <f t="shared" si="1"/>
        <v>1272</v>
      </c>
      <c r="K10" s="61">
        <v>1272</v>
      </c>
      <c r="L10" s="340" t="s">
        <v>4727</v>
      </c>
      <c r="M10" s="59" t="s">
        <v>3214</v>
      </c>
      <c r="N10" s="59" t="s">
        <v>3408</v>
      </c>
      <c r="O10" s="63"/>
      <c r="P10" s="64"/>
    </row>
    <row r="11" spans="2:16" ht="15" customHeight="1" x14ac:dyDescent="0.2">
      <c r="B11" s="58" t="s">
        <v>4684</v>
      </c>
      <c r="C11" s="436" t="s">
        <v>4725</v>
      </c>
      <c r="D11" s="59" t="s">
        <v>4728</v>
      </c>
      <c r="E11" s="60" t="s">
        <v>4685</v>
      </c>
      <c r="F11" s="13">
        <v>44516</v>
      </c>
      <c r="G11" s="14">
        <f t="shared" si="0"/>
        <v>44523</v>
      </c>
      <c r="H11" s="12">
        <v>1</v>
      </c>
      <c r="I11" s="12">
        <v>7</v>
      </c>
      <c r="J11" s="61">
        <f t="shared" si="1"/>
        <v>1104.23</v>
      </c>
      <c r="K11" s="61">
        <v>1104.23</v>
      </c>
      <c r="L11" s="340" t="s">
        <v>4729</v>
      </c>
      <c r="M11" s="59" t="s">
        <v>3198</v>
      </c>
      <c r="N11" s="59" t="s">
        <v>3401</v>
      </c>
      <c r="O11" s="63"/>
      <c r="P11" s="64"/>
    </row>
    <row r="12" spans="2:16" ht="15" customHeight="1" x14ac:dyDescent="0.2">
      <c r="B12" s="58" t="s">
        <v>434</v>
      </c>
      <c r="C12" s="436" t="s">
        <v>4730</v>
      </c>
      <c r="D12" s="59" t="s">
        <v>4731</v>
      </c>
      <c r="E12" s="60" t="s">
        <v>4732</v>
      </c>
      <c r="F12" s="13">
        <v>44529</v>
      </c>
      <c r="G12" s="14">
        <f t="shared" si="0"/>
        <v>44536</v>
      </c>
      <c r="H12" s="12">
        <v>1</v>
      </c>
      <c r="I12" s="12">
        <v>7</v>
      </c>
      <c r="J12" s="61">
        <f t="shared" si="1"/>
        <v>524.4</v>
      </c>
      <c r="K12" s="61">
        <v>524.4</v>
      </c>
      <c r="L12" s="340" t="s">
        <v>4733</v>
      </c>
      <c r="M12" s="59" t="s">
        <v>3214</v>
      </c>
      <c r="N12" s="59" t="s">
        <v>3408</v>
      </c>
      <c r="O12" s="63"/>
      <c r="P12" s="64"/>
    </row>
    <row r="13" spans="2:16" ht="15" customHeight="1" x14ac:dyDescent="0.2">
      <c r="B13" s="58" t="s">
        <v>4734</v>
      </c>
      <c r="C13" s="436" t="s">
        <v>4735</v>
      </c>
      <c r="D13" s="59" t="s">
        <v>4736</v>
      </c>
      <c r="E13" s="60" t="s">
        <v>4737</v>
      </c>
      <c r="F13" s="13">
        <v>44568</v>
      </c>
      <c r="G13" s="14">
        <f t="shared" si="0"/>
        <v>44575</v>
      </c>
      <c r="H13" s="12">
        <v>1</v>
      </c>
      <c r="I13" s="12">
        <v>7</v>
      </c>
      <c r="J13" s="61">
        <f t="shared" si="1"/>
        <v>771.15</v>
      </c>
      <c r="K13" s="61">
        <v>771.15</v>
      </c>
      <c r="L13" s="340" t="s">
        <v>3365</v>
      </c>
      <c r="M13" s="59" t="s">
        <v>3214</v>
      </c>
      <c r="N13" s="59" t="s">
        <v>3408</v>
      </c>
      <c r="O13" s="63"/>
      <c r="P13" s="64"/>
    </row>
    <row r="14" spans="2:16" ht="15" customHeight="1" x14ac:dyDescent="0.2">
      <c r="B14" s="58" t="s">
        <v>4738</v>
      </c>
      <c r="C14" s="436" t="s">
        <v>4739</v>
      </c>
      <c r="D14" s="59" t="s">
        <v>3301</v>
      </c>
      <c r="E14" s="60" t="s">
        <v>4740</v>
      </c>
      <c r="F14" s="13">
        <v>44580</v>
      </c>
      <c r="G14" s="14">
        <f t="shared" si="0"/>
        <v>44587</v>
      </c>
      <c r="H14" s="12">
        <v>1</v>
      </c>
      <c r="I14" s="12">
        <v>7</v>
      </c>
      <c r="J14" s="61">
        <f t="shared" si="1"/>
        <v>1104.3499999999999</v>
      </c>
      <c r="K14" s="61">
        <v>1104.3499999999999</v>
      </c>
      <c r="L14" s="340" t="s">
        <v>4741</v>
      </c>
      <c r="M14" s="59" t="s">
        <v>3214</v>
      </c>
      <c r="N14" s="59" t="s">
        <v>3408</v>
      </c>
      <c r="O14" s="63"/>
      <c r="P14" s="64"/>
    </row>
    <row r="15" spans="2:16" ht="15" customHeight="1" x14ac:dyDescent="0.2">
      <c r="B15" s="58" t="s">
        <v>434</v>
      </c>
      <c r="C15" s="436" t="s">
        <v>4742</v>
      </c>
      <c r="D15" s="59">
        <v>855239</v>
      </c>
      <c r="E15" s="60" t="s">
        <v>4743</v>
      </c>
      <c r="F15" s="13">
        <v>44546</v>
      </c>
      <c r="G15" s="14">
        <f t="shared" si="0"/>
        <v>44602</v>
      </c>
      <c r="H15" s="12">
        <v>2</v>
      </c>
      <c r="I15" s="12">
        <v>28</v>
      </c>
      <c r="J15" s="61">
        <f t="shared" si="1"/>
        <v>700</v>
      </c>
      <c r="K15" s="61">
        <v>1400</v>
      </c>
      <c r="L15" s="340" t="s">
        <v>4744</v>
      </c>
      <c r="M15" s="59" t="s">
        <v>3214</v>
      </c>
      <c r="N15" s="59" t="s">
        <v>3408</v>
      </c>
      <c r="O15" s="305" t="s">
        <v>3258</v>
      </c>
      <c r="P15" s="64"/>
    </row>
    <row r="16" spans="2:16" ht="15" customHeight="1" x14ac:dyDescent="0.2">
      <c r="B16" s="58" t="s">
        <v>3068</v>
      </c>
      <c r="C16" s="436" t="s">
        <v>4745</v>
      </c>
      <c r="D16" s="59" t="s">
        <v>4746</v>
      </c>
      <c r="E16" s="60" t="s">
        <v>4747</v>
      </c>
      <c r="F16" s="13">
        <v>44616</v>
      </c>
      <c r="G16" s="14">
        <f t="shared" si="0"/>
        <v>44644</v>
      </c>
      <c r="H16" s="12">
        <v>1</v>
      </c>
      <c r="I16" s="12">
        <v>28</v>
      </c>
      <c r="J16" s="61">
        <f t="shared" si="1"/>
        <v>1225</v>
      </c>
      <c r="K16" s="61">
        <v>1225</v>
      </c>
      <c r="L16" s="340" t="s">
        <v>4748</v>
      </c>
      <c r="M16" s="59" t="s">
        <v>3214</v>
      </c>
      <c r="N16" s="59" t="s">
        <v>3408</v>
      </c>
      <c r="O16" s="305" t="s">
        <v>3258</v>
      </c>
      <c r="P16" s="64"/>
    </row>
    <row r="17" spans="2:16" ht="15" customHeight="1" x14ac:dyDescent="0.2">
      <c r="B17" s="58" t="s">
        <v>2241</v>
      </c>
      <c r="C17" s="436" t="s">
        <v>4742</v>
      </c>
      <c r="D17" s="59" t="s">
        <v>4749</v>
      </c>
      <c r="E17" s="60" t="s">
        <v>4750</v>
      </c>
      <c r="F17" s="13">
        <v>44614</v>
      </c>
      <c r="G17" s="14">
        <f t="shared" si="0"/>
        <v>44621</v>
      </c>
      <c r="H17" s="12">
        <v>1</v>
      </c>
      <c r="I17" s="12">
        <v>7</v>
      </c>
      <c r="J17" s="61">
        <f t="shared" si="1"/>
        <v>980.5</v>
      </c>
      <c r="K17" s="61">
        <v>980.5</v>
      </c>
      <c r="L17" s="340" t="s">
        <v>4751</v>
      </c>
      <c r="M17" s="59" t="s">
        <v>3214</v>
      </c>
      <c r="N17" s="59" t="s">
        <v>3408</v>
      </c>
      <c r="O17" s="63"/>
      <c r="P17" s="64"/>
    </row>
    <row r="18" spans="2:16" ht="15" customHeight="1" x14ac:dyDescent="0.2">
      <c r="B18" s="58" t="s">
        <v>2241</v>
      </c>
      <c r="C18" s="436" t="s">
        <v>4752</v>
      </c>
      <c r="D18" s="59" t="s">
        <v>4753</v>
      </c>
      <c r="E18" s="60" t="s">
        <v>4754</v>
      </c>
      <c r="F18" s="13">
        <v>44656</v>
      </c>
      <c r="G18" s="14">
        <f t="shared" si="0"/>
        <v>44684</v>
      </c>
      <c r="H18" s="12">
        <v>1</v>
      </c>
      <c r="I18" s="12">
        <v>28</v>
      </c>
      <c r="J18" s="61">
        <f t="shared" si="1"/>
        <v>897.5</v>
      </c>
      <c r="K18" s="61">
        <v>897.5</v>
      </c>
      <c r="L18" s="340" t="s">
        <v>4755</v>
      </c>
      <c r="M18" s="59" t="s">
        <v>3214</v>
      </c>
      <c r="N18" s="59" t="s">
        <v>4756</v>
      </c>
      <c r="O18" s="63"/>
      <c r="P18" s="64"/>
    </row>
    <row r="19" spans="2:16" ht="15" customHeight="1" x14ac:dyDescent="0.2">
      <c r="B19" s="40" t="s">
        <v>4391</v>
      </c>
      <c r="C19" s="368" t="s">
        <v>4757</v>
      </c>
      <c r="D19" s="447"/>
      <c r="E19" s="42" t="s">
        <v>4758</v>
      </c>
      <c r="F19" s="43">
        <v>44671</v>
      </c>
      <c r="G19" s="44">
        <f t="shared" si="0"/>
        <v>44699</v>
      </c>
      <c r="H19" s="45">
        <v>1</v>
      </c>
      <c r="I19" s="45">
        <v>28</v>
      </c>
      <c r="J19" s="46">
        <f t="shared" si="1"/>
        <v>1313.49</v>
      </c>
      <c r="K19" s="46">
        <v>1313.49</v>
      </c>
      <c r="L19" s="413"/>
      <c r="M19" s="41" t="s">
        <v>3198</v>
      </c>
      <c r="N19" s="41" t="s">
        <v>3302</v>
      </c>
      <c r="O19" s="48"/>
      <c r="P19" s="49"/>
    </row>
    <row r="20" spans="2:16" ht="15" customHeight="1" x14ac:dyDescent="0.2">
      <c r="B20" s="58" t="s">
        <v>2119</v>
      </c>
      <c r="C20" s="436" t="s">
        <v>4759</v>
      </c>
      <c r="D20" s="59" t="s">
        <v>4760</v>
      </c>
      <c r="E20" s="60" t="s">
        <v>4761</v>
      </c>
      <c r="F20" s="13">
        <v>44693</v>
      </c>
      <c r="G20" s="14">
        <f t="shared" si="0"/>
        <v>44721</v>
      </c>
      <c r="H20" s="12">
        <v>1</v>
      </c>
      <c r="I20" s="12">
        <v>28</v>
      </c>
      <c r="J20" s="61">
        <f t="shared" si="1"/>
        <v>0</v>
      </c>
      <c r="K20" s="61"/>
      <c r="L20" s="340" t="s">
        <v>4762</v>
      </c>
      <c r="M20" s="59" t="s">
        <v>3214</v>
      </c>
      <c r="N20" s="59" t="s">
        <v>3408</v>
      </c>
      <c r="O20" s="305" t="s">
        <v>3258</v>
      </c>
      <c r="P20" s="64"/>
    </row>
    <row r="21" spans="2:16" ht="15" customHeight="1" x14ac:dyDescent="0.2">
      <c r="B21" s="40" t="s">
        <v>4763</v>
      </c>
      <c r="C21" s="368" t="s">
        <v>4764</v>
      </c>
      <c r="D21" s="41" t="s">
        <v>3274</v>
      </c>
      <c r="E21" s="42" t="s">
        <v>4765</v>
      </c>
      <c r="F21" s="43">
        <v>44707</v>
      </c>
      <c r="G21" s="44">
        <f t="shared" si="0"/>
        <v>44714</v>
      </c>
      <c r="H21" s="45">
        <v>1</v>
      </c>
      <c r="I21" s="45">
        <v>7</v>
      </c>
      <c r="J21" s="46">
        <f t="shared" si="1"/>
        <v>903.93</v>
      </c>
      <c r="K21" s="46">
        <v>903.93</v>
      </c>
      <c r="L21" s="413"/>
      <c r="M21" s="41" t="s">
        <v>3214</v>
      </c>
      <c r="N21" s="41" t="s">
        <v>3408</v>
      </c>
      <c r="O21" s="48"/>
      <c r="P21" s="49"/>
    </row>
    <row r="22" spans="2:16" ht="15" customHeight="1" x14ac:dyDescent="0.2">
      <c r="B22" s="40" t="s">
        <v>3279</v>
      </c>
      <c r="C22" s="368" t="s">
        <v>4764</v>
      </c>
      <c r="D22" s="41" t="s">
        <v>3274</v>
      </c>
      <c r="E22" s="42" t="s">
        <v>4766</v>
      </c>
      <c r="F22" s="43">
        <v>44700</v>
      </c>
      <c r="G22" s="44">
        <f t="shared" si="0"/>
        <v>44728</v>
      </c>
      <c r="H22" s="45">
        <v>1</v>
      </c>
      <c r="I22" s="45">
        <v>28</v>
      </c>
      <c r="J22" s="46">
        <f t="shared" si="1"/>
        <v>0</v>
      </c>
      <c r="K22" s="46"/>
      <c r="L22" s="413"/>
      <c r="M22" s="41" t="s">
        <v>3214</v>
      </c>
      <c r="N22" s="41" t="s">
        <v>3408</v>
      </c>
      <c r="O22" s="48"/>
      <c r="P22" s="49"/>
    </row>
    <row r="23" spans="2:16" ht="15" customHeight="1" x14ac:dyDescent="0.2">
      <c r="B23" s="358" t="s">
        <v>2241</v>
      </c>
      <c r="C23" s="436" t="s">
        <v>4757</v>
      </c>
      <c r="D23" s="59" t="s">
        <v>4767</v>
      </c>
      <c r="E23" s="60" t="s">
        <v>4768</v>
      </c>
      <c r="F23" s="13">
        <v>44747</v>
      </c>
      <c r="G23" s="14">
        <f t="shared" si="0"/>
        <v>44754</v>
      </c>
      <c r="H23" s="12">
        <v>1</v>
      </c>
      <c r="I23" s="12">
        <v>7</v>
      </c>
      <c r="J23" s="61">
        <f t="shared" si="1"/>
        <v>1431.64</v>
      </c>
      <c r="K23" s="61">
        <v>1431.64</v>
      </c>
      <c r="L23" s="340" t="s">
        <v>4769</v>
      </c>
      <c r="M23" s="59" t="s">
        <v>3214</v>
      </c>
      <c r="N23" s="59" t="s">
        <v>3408</v>
      </c>
      <c r="O23" s="63" t="s">
        <v>3297</v>
      </c>
      <c r="P23" s="64"/>
    </row>
    <row r="24" spans="2:16" ht="15" customHeight="1" x14ac:dyDescent="0.2">
      <c r="B24" s="58" t="s">
        <v>4734</v>
      </c>
      <c r="C24" s="436" t="s">
        <v>4770</v>
      </c>
      <c r="D24" s="59" t="s">
        <v>4771</v>
      </c>
      <c r="E24" s="60" t="s">
        <v>4772</v>
      </c>
      <c r="F24" s="13">
        <v>44876</v>
      </c>
      <c r="G24" s="14">
        <f t="shared" si="0"/>
        <v>44883</v>
      </c>
      <c r="H24" s="12">
        <v>1</v>
      </c>
      <c r="I24" s="12">
        <v>7</v>
      </c>
      <c r="J24" s="61">
        <f t="shared" si="1"/>
        <v>1613.27</v>
      </c>
      <c r="K24" s="61">
        <v>1613.27</v>
      </c>
      <c r="L24" s="340" t="s">
        <v>3365</v>
      </c>
      <c r="M24" s="59" t="s">
        <v>3204</v>
      </c>
      <c r="N24" s="59" t="s">
        <v>4240</v>
      </c>
      <c r="O24" s="63"/>
      <c r="P24" s="64"/>
    </row>
    <row r="25" spans="2:16" ht="15" customHeight="1" x14ac:dyDescent="0.2">
      <c r="B25" s="40"/>
      <c r="C25" s="368"/>
      <c r="D25" s="41"/>
      <c r="E25" s="42"/>
      <c r="F25" s="43"/>
      <c r="G25" s="44" t="str">
        <f t="shared" si="0"/>
        <v/>
      </c>
      <c r="H25" s="45"/>
      <c r="I25" s="45"/>
      <c r="J25" s="46" t="str">
        <f t="shared" si="1"/>
        <v/>
      </c>
      <c r="K25" s="46"/>
      <c r="L25" s="413"/>
      <c r="M25" s="41"/>
      <c r="N25" s="41"/>
      <c r="O25" s="48"/>
      <c r="P25" s="49"/>
    </row>
    <row r="26" spans="2:16" ht="15" customHeight="1" x14ac:dyDescent="0.2">
      <c r="B26" s="40"/>
      <c r="C26" s="368"/>
      <c r="D26" s="41"/>
      <c r="E26" s="42"/>
      <c r="F26" s="43"/>
      <c r="G26" s="44" t="str">
        <f t="shared" si="0"/>
        <v/>
      </c>
      <c r="H26" s="45"/>
      <c r="I26" s="45"/>
      <c r="J26" s="46" t="str">
        <f t="shared" si="1"/>
        <v/>
      </c>
      <c r="K26" s="46"/>
      <c r="L26" s="413"/>
      <c r="M26" s="41"/>
      <c r="N26" s="41"/>
      <c r="O26" s="48"/>
      <c r="P26" s="49"/>
    </row>
    <row r="27" spans="2:16" ht="15" customHeight="1" x14ac:dyDescent="0.2">
      <c r="B27" s="40"/>
      <c r="C27" s="368"/>
      <c r="D27" s="41"/>
      <c r="E27" s="42"/>
      <c r="F27" s="43"/>
      <c r="G27" s="44" t="str">
        <f t="shared" si="0"/>
        <v/>
      </c>
      <c r="H27" s="45"/>
      <c r="I27" s="45"/>
      <c r="J27" s="46" t="str">
        <f t="shared" si="1"/>
        <v/>
      </c>
      <c r="K27" s="46"/>
      <c r="L27" s="413"/>
      <c r="M27" s="41"/>
      <c r="N27" s="41"/>
      <c r="O27" s="48"/>
      <c r="P27" s="49"/>
    </row>
    <row r="28" spans="2:16" ht="15" customHeight="1" x14ac:dyDescent="0.2">
      <c r="B28" s="40"/>
      <c r="C28" s="368"/>
      <c r="D28" s="41"/>
      <c r="E28" s="42"/>
      <c r="F28" s="43"/>
      <c r="G28" s="44" t="str">
        <f t="shared" si="0"/>
        <v/>
      </c>
      <c r="H28" s="45"/>
      <c r="I28" s="45"/>
      <c r="J28" s="46" t="str">
        <f t="shared" si="1"/>
        <v/>
      </c>
      <c r="K28" s="46"/>
      <c r="L28" s="413"/>
      <c r="M28" s="41"/>
      <c r="N28" s="41"/>
      <c r="O28" s="48"/>
      <c r="P28" s="49"/>
    </row>
    <row r="29" spans="2:16" ht="15" customHeight="1" x14ac:dyDescent="0.2">
      <c r="B29" s="40"/>
      <c r="C29" s="368"/>
      <c r="D29" s="41"/>
      <c r="E29" s="42"/>
      <c r="F29" s="43"/>
      <c r="G29" s="44" t="str">
        <f t="shared" si="0"/>
        <v/>
      </c>
      <c r="H29" s="45"/>
      <c r="I29" s="45"/>
      <c r="J29" s="46" t="str">
        <f t="shared" si="1"/>
        <v/>
      </c>
      <c r="K29" s="46"/>
      <c r="L29" s="413"/>
      <c r="M29" s="41"/>
      <c r="N29" s="41"/>
      <c r="O29" s="48"/>
      <c r="P29" s="49"/>
    </row>
    <row r="30" spans="2:16" x14ac:dyDescent="0.2">
      <c r="B30" s="230"/>
      <c r="C30" s="455"/>
      <c r="D30" s="233"/>
      <c r="E30" s="231"/>
      <c r="F30" s="236"/>
      <c r="G30" s="31" t="str">
        <f t="shared" si="0"/>
        <v/>
      </c>
      <c r="H30" s="235"/>
      <c r="I30" s="235"/>
      <c r="J30" s="51" t="str">
        <f t="shared" si="1"/>
        <v/>
      </c>
      <c r="K30" s="52"/>
      <c r="L30" s="414"/>
      <c r="M30" s="233"/>
      <c r="N30" s="233"/>
      <c r="O30" s="240"/>
      <c r="P30" s="241"/>
    </row>
    <row r="31" spans="2:16" x14ac:dyDescent="0.2">
      <c r="J31" s="36" t="s">
        <v>8</v>
      </c>
      <c r="K31" s="56">
        <f>SUM(K3:K30)</f>
        <v>29111.120000000003</v>
      </c>
    </row>
    <row r="32" spans="2:16" x14ac:dyDescent="0.2">
      <c r="E32" s="421" t="s">
        <v>3139</v>
      </c>
      <c r="F32" s="422" t="s">
        <v>4773</v>
      </c>
    </row>
    <row r="33" spans="5:6" x14ac:dyDescent="0.2">
      <c r="E33" s="427" t="s">
        <v>3141</v>
      </c>
      <c r="F33" s="422"/>
    </row>
    <row r="34" spans="5:6" x14ac:dyDescent="0.2">
      <c r="E34" s="425">
        <f>COUNTBLANK(L3:L30)-COUNTBLANK(D3:D30)</f>
        <v>2</v>
      </c>
      <c r="F34" s="426" t="s">
        <v>3250</v>
      </c>
    </row>
  </sheetData>
  <dataValidations count="1">
    <dataValidation type="list" allowBlank="1" showInputMessage="1" showErrorMessage="1" sqref="I3:I30" xr:uid="{00000000-0002-0000-0F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5D400-71C8-4C9E-B3D7-524180E1AE56}">
  <sheetPr>
    <tabColor rgb="FF70AD47"/>
    <pageSetUpPr fitToPage="1"/>
  </sheetPr>
  <dimension ref="B2:O34"/>
  <sheetViews>
    <sheetView workbookViewId="0">
      <selection activeCell="N4" sqref="N4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1.140625" style="35" customWidth="1"/>
    <col min="6" max="6" width="25.140625" style="35" customWidth="1"/>
    <col min="7" max="7" width="9" style="34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5.85546875" style="57" customWidth="1"/>
    <col min="12" max="12" width="19.5703125" style="33" bestFit="1" customWidth="1"/>
    <col min="13" max="13" width="19.140625" style="33" customWidth="1"/>
    <col min="14" max="14" width="5.42578125" style="38" customWidth="1"/>
    <col min="15" max="15" width="22.42578125" style="33" customWidth="1"/>
    <col min="16" max="16" width="2.7109375" style="50" customWidth="1"/>
    <col min="17" max="16384" width="9.140625" style="50"/>
  </cols>
  <sheetData>
    <row r="2" spans="2:15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2" t="s">
        <v>3251</v>
      </c>
      <c r="M2" s="2" t="s">
        <v>3252</v>
      </c>
      <c r="N2" s="7" t="s">
        <v>3107</v>
      </c>
      <c r="O2" s="8" t="s">
        <v>3253</v>
      </c>
    </row>
    <row r="3" spans="2:15" ht="15" customHeight="1" x14ac:dyDescent="0.2">
      <c r="B3" s="58" t="s">
        <v>2944</v>
      </c>
      <c r="C3" s="59" t="s">
        <v>4774</v>
      </c>
      <c r="D3" s="60" t="s">
        <v>4775</v>
      </c>
      <c r="E3" s="13">
        <v>44210</v>
      </c>
      <c r="F3" s="14">
        <f t="shared" ref="F3:F30" si="0">IF(E3&lt;&gt;"",E3+(G3*H3),"")</f>
        <v>44266</v>
      </c>
      <c r="G3" s="12">
        <v>2</v>
      </c>
      <c r="H3" s="12">
        <v>28</v>
      </c>
      <c r="I3" s="61">
        <f t="shared" ref="I3:I30" si="1">IF(G3&lt;&gt;"",(J3/G3),"")</f>
        <v>731.01</v>
      </c>
      <c r="J3" s="61">
        <v>1462.02</v>
      </c>
      <c r="K3" s="62" t="s">
        <v>3214</v>
      </c>
      <c r="L3" s="497" t="s">
        <v>4776</v>
      </c>
      <c r="M3" s="497" t="s">
        <v>4777</v>
      </c>
      <c r="N3" s="63"/>
      <c r="O3" s="64" t="s">
        <v>3408</v>
      </c>
    </row>
    <row r="4" spans="2:15" ht="15" customHeight="1" x14ac:dyDescent="0.2">
      <c r="B4" s="58" t="s">
        <v>4778</v>
      </c>
      <c r="C4" s="59" t="s">
        <v>4779</v>
      </c>
      <c r="D4" s="60" t="s">
        <v>4780</v>
      </c>
      <c r="E4" s="13">
        <v>44210</v>
      </c>
      <c r="F4" s="14">
        <f t="shared" si="0"/>
        <v>44238</v>
      </c>
      <c r="G4" s="12">
        <v>1</v>
      </c>
      <c r="H4" s="12">
        <v>28</v>
      </c>
      <c r="I4" s="61">
        <f t="shared" si="1"/>
        <v>1639.39</v>
      </c>
      <c r="J4" s="61">
        <v>1639.39</v>
      </c>
      <c r="K4" s="62" t="s">
        <v>3214</v>
      </c>
      <c r="L4" s="497" t="s">
        <v>4776</v>
      </c>
      <c r="M4" s="497" t="s">
        <v>4777</v>
      </c>
      <c r="N4" s="305" t="s">
        <v>3258</v>
      </c>
      <c r="O4" s="64" t="s">
        <v>3408</v>
      </c>
    </row>
    <row r="5" spans="2:15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510"/>
      <c r="M5" s="510"/>
      <c r="N5" s="48"/>
      <c r="O5" s="49"/>
    </row>
    <row r="6" spans="2:15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510"/>
      <c r="M6" s="510"/>
      <c r="N6" s="48"/>
      <c r="O6" s="49"/>
    </row>
    <row r="7" spans="2:15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510"/>
      <c r="M7" s="510"/>
      <c r="N7" s="48"/>
      <c r="O7" s="49"/>
    </row>
    <row r="8" spans="2:15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510"/>
      <c r="M8" s="510"/>
      <c r="N8" s="48"/>
      <c r="O8" s="49"/>
    </row>
    <row r="9" spans="2:15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510"/>
      <c r="M9" s="510"/>
      <c r="N9" s="48"/>
      <c r="O9" s="49"/>
    </row>
    <row r="10" spans="2:15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510"/>
      <c r="M10" s="510"/>
      <c r="N10" s="48"/>
      <c r="O10" s="49"/>
    </row>
    <row r="11" spans="2:15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510"/>
      <c r="M11" s="510"/>
      <c r="N11" s="48"/>
      <c r="O11" s="49"/>
    </row>
    <row r="12" spans="2:15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510"/>
      <c r="M12" s="510"/>
      <c r="N12" s="48"/>
      <c r="O12" s="49"/>
    </row>
    <row r="13" spans="2:15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510"/>
      <c r="M13" s="510"/>
      <c r="N13" s="48"/>
      <c r="O13" s="49"/>
    </row>
    <row r="14" spans="2:15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510"/>
      <c r="M14" s="510"/>
      <c r="N14" s="48"/>
      <c r="O14" s="49"/>
    </row>
    <row r="15" spans="2:15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510"/>
      <c r="M15" s="510"/>
      <c r="N15" s="48"/>
      <c r="O15" s="49"/>
    </row>
    <row r="16" spans="2:15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510"/>
      <c r="M16" s="510"/>
      <c r="N16" s="48"/>
      <c r="O16" s="49"/>
    </row>
    <row r="17" spans="2:15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510"/>
      <c r="M17" s="510"/>
      <c r="N17" s="48"/>
      <c r="O17" s="49"/>
    </row>
    <row r="18" spans="2:15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510"/>
      <c r="M18" s="510"/>
      <c r="N18" s="48"/>
      <c r="O18" s="49"/>
    </row>
    <row r="19" spans="2:15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510"/>
      <c r="M19" s="510"/>
      <c r="N19" s="48"/>
      <c r="O19" s="49"/>
    </row>
    <row r="20" spans="2:15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510"/>
      <c r="M20" s="510"/>
      <c r="N20" s="48"/>
      <c r="O20" s="49"/>
    </row>
    <row r="21" spans="2:15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510"/>
      <c r="M21" s="510"/>
      <c r="N21" s="48"/>
      <c r="O21" s="49"/>
    </row>
    <row r="22" spans="2:15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510"/>
      <c r="M22" s="510"/>
      <c r="N22" s="48"/>
      <c r="O22" s="49"/>
    </row>
    <row r="23" spans="2:15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510"/>
      <c r="M23" s="510"/>
      <c r="N23" s="48"/>
      <c r="O23" s="49"/>
    </row>
    <row r="24" spans="2:15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510"/>
      <c r="M24" s="510"/>
      <c r="N24" s="48"/>
      <c r="O24" s="49"/>
    </row>
    <row r="25" spans="2:15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510"/>
      <c r="M25" s="510"/>
      <c r="N25" s="48"/>
      <c r="O25" s="49"/>
    </row>
    <row r="26" spans="2:15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510"/>
      <c r="M26" s="510"/>
      <c r="N26" s="48"/>
      <c r="O26" s="49"/>
    </row>
    <row r="27" spans="2:15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510"/>
      <c r="M27" s="510"/>
      <c r="N27" s="48"/>
      <c r="O27" s="49"/>
    </row>
    <row r="28" spans="2:15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510"/>
      <c r="M28" s="510"/>
      <c r="N28" s="48"/>
      <c r="O28" s="49"/>
    </row>
    <row r="29" spans="2:15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510"/>
      <c r="M29" s="510"/>
      <c r="N29" s="48"/>
      <c r="O29" s="49"/>
    </row>
    <row r="30" spans="2:15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511"/>
      <c r="M30" s="511"/>
      <c r="N30" s="240"/>
      <c r="O30" s="241"/>
    </row>
    <row r="31" spans="2:15" x14ac:dyDescent="0.2">
      <c r="I31" s="36" t="s">
        <v>8</v>
      </c>
      <c r="J31" s="56">
        <f>SUM(J3:J30)</f>
        <v>3101.41</v>
      </c>
    </row>
    <row r="32" spans="2:15" x14ac:dyDescent="0.2">
      <c r="E32" s="421" t="s">
        <v>3139</v>
      </c>
      <c r="F32" s="422" t="s">
        <v>4781</v>
      </c>
    </row>
    <row r="33" spans="2:6" x14ac:dyDescent="0.2">
      <c r="E33" s="427" t="s">
        <v>3141</v>
      </c>
      <c r="F33" s="422"/>
    </row>
    <row r="34" spans="2:6" x14ac:dyDescent="0.2">
      <c r="B34" s="399"/>
      <c r="C34" s="400"/>
      <c r="E34" s="425">
        <f>COUNTBLANK(M3:M30)-COUNTBLANK(D3:D30)</f>
        <v>0</v>
      </c>
      <c r="F34" s="426" t="s">
        <v>3250</v>
      </c>
    </row>
  </sheetData>
  <phoneticPr fontId="0" type="noConversion"/>
  <conditionalFormatting sqref="F3:F30">
    <cfRule type="expression" dxfId="1465" priority="1" stopIfTrue="1">
      <formula>AND(B3&lt;&gt;"",K3="",F3&lt;TODAY())</formula>
    </cfRule>
    <cfRule type="expression" dxfId="1464" priority="2">
      <formula>AND(B3&lt;&gt;"",K3="",F3&lt;(TODAY()+30))</formula>
    </cfRule>
  </conditionalFormatting>
  <dataValidations count="1">
    <dataValidation type="list" allowBlank="1" showInputMessage="1" showErrorMessage="1" sqref="H3:H30" xr:uid="{7C4D01B4-5A58-4217-9146-044E3144867F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C84F1-0A16-44E5-AAAC-8F480650C102}">
  <sheetPr>
    <pageSetUpPr fitToPage="1"/>
  </sheetPr>
  <dimension ref="B2:Q34"/>
  <sheetViews>
    <sheetView workbookViewId="0">
      <selection activeCell="B3" sqref="B3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8.42578125" style="33" customWidth="1"/>
    <col min="13" max="13" width="11.140625" style="33" customWidth="1"/>
    <col min="14" max="14" width="10.42578125" style="38" hidden="1" customWidth="1"/>
    <col min="15" max="15" width="15.7109375" style="38" hidden="1" customWidth="1"/>
    <col min="16" max="16" width="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58" t="s">
        <v>462</v>
      </c>
      <c r="C3" s="59" t="s">
        <v>3367</v>
      </c>
      <c r="D3" s="60" t="s">
        <v>3405</v>
      </c>
      <c r="E3" s="13">
        <v>44029</v>
      </c>
      <c r="F3" s="14">
        <f t="shared" ref="F3:F29" si="0">IF(E3&lt;&gt;"",E3+(G3*H3),"")</f>
        <v>44419</v>
      </c>
      <c r="G3" s="12">
        <v>13</v>
      </c>
      <c r="H3" s="12">
        <v>30</v>
      </c>
      <c r="I3" s="61">
        <f>IF(G3&lt;&gt;"",(J3/G3),"")</f>
        <v>256.15384615384613</v>
      </c>
      <c r="J3" s="61">
        <v>3330</v>
      </c>
      <c r="K3" s="343" t="s">
        <v>4782</v>
      </c>
      <c r="L3" s="59" t="s">
        <v>3214</v>
      </c>
      <c r="M3" s="59"/>
      <c r="N3" s="63"/>
      <c r="O3" s="63"/>
      <c r="P3" s="63"/>
      <c r="Q3" s="64"/>
    </row>
    <row r="4" spans="2:17" ht="15" customHeight="1" x14ac:dyDescent="0.2">
      <c r="B4" s="58" t="s">
        <v>434</v>
      </c>
      <c r="C4" s="59" t="s">
        <v>3409</v>
      </c>
      <c r="D4" s="60" t="s">
        <v>3410</v>
      </c>
      <c r="E4" s="13">
        <v>44089</v>
      </c>
      <c r="F4" s="14">
        <f t="shared" si="0"/>
        <v>44419</v>
      </c>
      <c r="G4" s="12">
        <v>11</v>
      </c>
      <c r="H4" s="12">
        <v>30</v>
      </c>
      <c r="I4" s="61">
        <f t="shared" ref="I4:I29" si="1">IF(G4&lt;&gt;"",(J4/G4),"")</f>
        <v>286.81818181818181</v>
      </c>
      <c r="J4" s="61">
        <v>3155</v>
      </c>
      <c r="K4" s="342" t="s">
        <v>4783</v>
      </c>
      <c r="L4" s="59" t="s">
        <v>3214</v>
      </c>
      <c r="M4" s="59"/>
      <c r="N4" s="63"/>
      <c r="O4" s="63"/>
      <c r="P4" s="63"/>
      <c r="Q4" s="64"/>
    </row>
    <row r="5" spans="2:17" ht="15" customHeight="1" x14ac:dyDescent="0.2">
      <c r="B5" s="58" t="s">
        <v>736</v>
      </c>
      <c r="C5" s="59" t="s">
        <v>3301</v>
      </c>
      <c r="D5" s="60" t="s">
        <v>3413</v>
      </c>
      <c r="E5" s="13">
        <v>43855</v>
      </c>
      <c r="F5" s="14">
        <f t="shared" si="0"/>
        <v>44415</v>
      </c>
      <c r="G5" s="12">
        <v>20</v>
      </c>
      <c r="H5" s="12">
        <v>28</v>
      </c>
      <c r="I5" s="61">
        <f t="shared" si="1"/>
        <v>27.242000000000001</v>
      </c>
      <c r="J5" s="61">
        <v>544.84</v>
      </c>
      <c r="K5" s="342" t="s">
        <v>4784</v>
      </c>
      <c r="L5" s="59" t="s">
        <v>3372</v>
      </c>
      <c r="M5" s="59"/>
      <c r="N5" s="63"/>
      <c r="O5" s="63"/>
      <c r="P5" s="305"/>
      <c r="Q5" s="64"/>
    </row>
    <row r="6" spans="2:17" ht="15" customHeight="1" x14ac:dyDescent="0.2">
      <c r="B6" s="58" t="s">
        <v>736</v>
      </c>
      <c r="C6" s="59" t="s">
        <v>3301</v>
      </c>
      <c r="D6" s="60" t="s">
        <v>3416</v>
      </c>
      <c r="E6" s="13">
        <v>43855</v>
      </c>
      <c r="F6" s="14">
        <f t="shared" ref="F6" si="2">IF(E6&lt;&gt;"",E6+(G6*H6),"")</f>
        <v>44415</v>
      </c>
      <c r="G6" s="12">
        <v>20</v>
      </c>
      <c r="H6" s="12">
        <v>28</v>
      </c>
      <c r="I6" s="61">
        <f t="shared" ref="I6" si="3">IF(G6&lt;&gt;"",(J6/G6),"")</f>
        <v>9.7519999999999989</v>
      </c>
      <c r="J6" s="61">
        <v>195.04</v>
      </c>
      <c r="K6" s="342" t="s">
        <v>4785</v>
      </c>
      <c r="L6" s="59" t="s">
        <v>3372</v>
      </c>
      <c r="M6" s="59"/>
      <c r="N6" s="63"/>
      <c r="O6" s="63"/>
      <c r="P6" s="305"/>
      <c r="Q6" s="64"/>
    </row>
    <row r="7" spans="2:17" ht="15" customHeight="1" x14ac:dyDescent="0.2">
      <c r="B7" s="58" t="s">
        <v>462</v>
      </c>
      <c r="C7" s="59" t="s">
        <v>3367</v>
      </c>
      <c r="D7" s="60" t="s">
        <v>3368</v>
      </c>
      <c r="E7" s="13">
        <v>44300</v>
      </c>
      <c r="F7" s="14">
        <f t="shared" si="0"/>
        <v>44540</v>
      </c>
      <c r="G7" s="12">
        <v>8</v>
      </c>
      <c r="H7" s="12">
        <v>30</v>
      </c>
      <c r="I7" s="61">
        <f t="shared" si="1"/>
        <v>238.5</v>
      </c>
      <c r="J7" s="61">
        <v>1908</v>
      </c>
      <c r="K7" s="62" t="s">
        <v>4786</v>
      </c>
      <c r="L7" s="59" t="s">
        <v>3214</v>
      </c>
      <c r="M7" s="59" t="s">
        <v>3259</v>
      </c>
      <c r="N7" s="63"/>
      <c r="O7" s="63"/>
      <c r="P7" s="63"/>
      <c r="Q7" s="64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230"/>
      <c r="C29" s="233"/>
      <c r="D29" s="231"/>
      <c r="E29" s="236"/>
      <c r="F29" s="31" t="str">
        <f t="shared" si="0"/>
        <v/>
      </c>
      <c r="G29" s="235"/>
      <c r="H29" s="235"/>
      <c r="I29" s="51" t="str">
        <f t="shared" si="1"/>
        <v/>
      </c>
      <c r="J29" s="52"/>
      <c r="K29" s="239"/>
      <c r="L29" s="233"/>
      <c r="M29" s="233"/>
      <c r="N29" s="240"/>
      <c r="O29" s="240"/>
      <c r="P29" s="240"/>
      <c r="Q29" s="241"/>
    </row>
    <row r="30" spans="2:17" x14ac:dyDescent="0.2">
      <c r="I30" s="36" t="s">
        <v>8</v>
      </c>
      <c r="J30" s="56">
        <f>SUM(J3:J29)</f>
        <v>9132.880000000001</v>
      </c>
    </row>
    <row r="32" spans="2:17" x14ac:dyDescent="0.2">
      <c r="E32" s="421" t="s">
        <v>3139</v>
      </c>
      <c r="F32" s="422" t="s">
        <v>3986</v>
      </c>
    </row>
    <row r="33" spans="5:6" x14ac:dyDescent="0.2">
      <c r="E33" s="421" t="s">
        <v>3141</v>
      </c>
      <c r="F33" s="422" t="s">
        <v>4787</v>
      </c>
    </row>
    <row r="34" spans="5:6" x14ac:dyDescent="0.2">
      <c r="E34" s="424">
        <f>COUNTBLANK(K3:K29)-COUNTBLANK(B3:B29)</f>
        <v>0</v>
      </c>
      <c r="F34" s="423" t="s">
        <v>3250</v>
      </c>
    </row>
  </sheetData>
  <phoneticPr fontId="0" type="noConversion"/>
  <conditionalFormatting sqref="F3:F29">
    <cfRule type="expression" dxfId="1444" priority="1" stopIfTrue="1">
      <formula>AND($B3&lt;&gt;"",$K3="",$F3&lt;TODAY())</formula>
    </cfRule>
    <cfRule type="expression" dxfId="1443" priority="2">
      <formula>AND($B3&lt;&gt;"",$K3="",$F3&lt;(TODAY()+30))</formula>
    </cfRule>
  </conditionalFormatting>
  <dataValidations count="1">
    <dataValidation type="list" allowBlank="1" showInputMessage="1" showErrorMessage="1" sqref="H3:H29" xr:uid="{9DB08C44-9260-40A3-AAD2-E022C9027804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281EE-7241-4921-A663-E84DE425802D}">
  <sheetPr>
    <tabColor rgb="FFF2F2F2"/>
    <pageSetUpPr fitToPage="1"/>
  </sheetPr>
  <dimension ref="A2:DD35"/>
  <sheetViews>
    <sheetView workbookViewId="0">
      <selection activeCell="F23" sqref="F23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9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28515625" style="39" bestFit="1" customWidth="1"/>
    <col min="11" max="11" width="50" style="57" customWidth="1"/>
    <col min="12" max="12" width="5.42578125" style="33" customWidth="1"/>
    <col min="13" max="13" width="5.85546875" style="33" customWidth="1"/>
    <col min="14" max="14" width="6.5703125" style="38" customWidth="1"/>
    <col min="15" max="15" width="5.5703125" style="38" customWidth="1"/>
    <col min="16" max="16" width="5.4257812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1:108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1:108" s="65" customFormat="1" ht="15" customHeight="1" x14ac:dyDescent="0.2">
      <c r="A3" s="50"/>
      <c r="B3" s="58" t="s">
        <v>16</v>
      </c>
      <c r="C3" s="59" t="s">
        <v>4788</v>
      </c>
      <c r="D3" s="60" t="s">
        <v>4789</v>
      </c>
      <c r="E3" s="13">
        <v>43775</v>
      </c>
      <c r="F3" s="14">
        <f t="shared" ref="F3:F30" si="0">IF(E3&lt;&gt;"",E3+(G3*H3),"")</f>
        <v>44055</v>
      </c>
      <c r="G3" s="12">
        <v>10</v>
      </c>
      <c r="H3" s="12">
        <v>28</v>
      </c>
      <c r="I3" s="61">
        <f t="shared" ref="I3:I30" si="1">IF(G3&lt;&gt;"",(J3/G3),"")</f>
        <v>183.26500000000001</v>
      </c>
      <c r="J3" s="61">
        <v>1832.65</v>
      </c>
      <c r="K3" s="62" t="s">
        <v>4790</v>
      </c>
      <c r="L3" s="59"/>
      <c r="M3" s="59"/>
      <c r="N3" s="63"/>
      <c r="O3" s="63"/>
      <c r="P3" s="305"/>
      <c r="Q3" s="64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</row>
    <row r="4" spans="1:108" s="65" customFormat="1" ht="15" customHeight="1" x14ac:dyDescent="0.2">
      <c r="A4" s="50"/>
      <c r="B4" s="58" t="s">
        <v>1134</v>
      </c>
      <c r="C4" s="59" t="s">
        <v>4791</v>
      </c>
      <c r="D4" s="60" t="s">
        <v>4792</v>
      </c>
      <c r="E4" s="13">
        <v>43760</v>
      </c>
      <c r="F4" s="14">
        <f t="shared" si="0"/>
        <v>43844</v>
      </c>
      <c r="G4" s="12">
        <v>3</v>
      </c>
      <c r="H4" s="12">
        <v>28</v>
      </c>
      <c r="I4" s="61">
        <f t="shared" si="1"/>
        <v>750</v>
      </c>
      <c r="J4" s="61">
        <v>2250</v>
      </c>
      <c r="K4" s="62" t="s">
        <v>4793</v>
      </c>
      <c r="L4" s="59"/>
      <c r="M4" s="59"/>
      <c r="N4" s="63"/>
      <c r="O4" s="63"/>
      <c r="P4" s="305"/>
      <c r="Q4" s="64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</row>
    <row r="5" spans="1:108" s="65" customFormat="1" ht="15" customHeight="1" x14ac:dyDescent="0.2">
      <c r="A5" s="50"/>
      <c r="B5" s="58" t="s">
        <v>373</v>
      </c>
      <c r="C5" s="59" t="s">
        <v>4794</v>
      </c>
      <c r="D5" s="60" t="s">
        <v>4792</v>
      </c>
      <c r="E5" s="13">
        <v>43760</v>
      </c>
      <c r="F5" s="14">
        <f t="shared" ref="F5:F6" si="2">IF(E5&lt;&gt;"",E5+(G5*H5),"")</f>
        <v>43844</v>
      </c>
      <c r="G5" s="12">
        <v>3</v>
      </c>
      <c r="H5" s="12">
        <v>28</v>
      </c>
      <c r="I5" s="61">
        <f t="shared" ref="I5:I6" si="3">IF(G5&lt;&gt;"",(J5/G5),"")</f>
        <v>1700</v>
      </c>
      <c r="J5" s="61">
        <v>5100</v>
      </c>
      <c r="K5" s="62" t="s">
        <v>4793</v>
      </c>
      <c r="L5" s="59"/>
      <c r="M5" s="59"/>
      <c r="N5" s="63"/>
      <c r="O5" s="63"/>
      <c r="P5" s="305"/>
      <c r="Q5" s="64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</row>
    <row r="6" spans="1:108" s="65" customFormat="1" ht="15" customHeight="1" x14ac:dyDescent="0.2">
      <c r="A6" s="50"/>
      <c r="B6" s="58" t="s">
        <v>394</v>
      </c>
      <c r="C6" s="59" t="s">
        <v>4795</v>
      </c>
      <c r="D6" s="60" t="s">
        <v>4792</v>
      </c>
      <c r="E6" s="13">
        <v>43760</v>
      </c>
      <c r="F6" s="14">
        <f t="shared" si="2"/>
        <v>43844</v>
      </c>
      <c r="G6" s="12">
        <v>3</v>
      </c>
      <c r="H6" s="12">
        <v>28</v>
      </c>
      <c r="I6" s="61">
        <f t="shared" si="3"/>
        <v>1396</v>
      </c>
      <c r="J6" s="61">
        <v>4188</v>
      </c>
      <c r="K6" s="62" t="s">
        <v>4793</v>
      </c>
      <c r="L6" s="59"/>
      <c r="M6" s="59"/>
      <c r="N6" s="63"/>
      <c r="O6" s="63"/>
      <c r="P6" s="305"/>
      <c r="Q6" s="64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</row>
    <row r="7" spans="1:108" s="65" customFormat="1" ht="15" customHeight="1" x14ac:dyDescent="0.2">
      <c r="A7" s="50"/>
      <c r="B7" s="58" t="s">
        <v>683</v>
      </c>
      <c r="C7" s="59" t="s">
        <v>4796</v>
      </c>
      <c r="D7" s="60" t="s">
        <v>4797</v>
      </c>
      <c r="E7" s="13">
        <v>43934</v>
      </c>
      <c r="F7" s="14">
        <f t="shared" si="0"/>
        <v>44024</v>
      </c>
      <c r="G7" s="12">
        <v>3</v>
      </c>
      <c r="H7" s="12">
        <v>30</v>
      </c>
      <c r="I7" s="61">
        <f t="shared" si="1"/>
        <v>641.42333333333329</v>
      </c>
      <c r="J7" s="61">
        <v>1924.27</v>
      </c>
      <c r="K7" s="62" t="s">
        <v>4798</v>
      </c>
      <c r="L7" s="59"/>
      <c r="M7" s="59"/>
      <c r="N7" s="63"/>
      <c r="O7" s="63"/>
      <c r="P7" s="305"/>
      <c r="Q7" s="64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</row>
    <row r="8" spans="1:108" s="65" customFormat="1" ht="15" customHeight="1" x14ac:dyDescent="0.2">
      <c r="A8" s="50"/>
      <c r="B8" s="58" t="s">
        <v>985</v>
      </c>
      <c r="C8" s="59" t="s">
        <v>4799</v>
      </c>
      <c r="D8" s="60" t="s">
        <v>4800</v>
      </c>
      <c r="E8" s="13">
        <v>44082</v>
      </c>
      <c r="F8" s="14">
        <f t="shared" si="0"/>
        <v>44112</v>
      </c>
      <c r="G8" s="12">
        <v>1</v>
      </c>
      <c r="H8" s="12">
        <v>30</v>
      </c>
      <c r="I8" s="61">
        <f t="shared" si="1"/>
        <v>2839.99</v>
      </c>
      <c r="J8" s="61">
        <v>2839.99</v>
      </c>
      <c r="K8" s="62" t="s">
        <v>4801</v>
      </c>
      <c r="L8" s="59"/>
      <c r="M8" s="59"/>
      <c r="N8" s="63"/>
      <c r="O8" s="63"/>
      <c r="P8" s="305"/>
      <c r="Q8" s="64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</row>
    <row r="9" spans="1:108" ht="15" customHeight="1" x14ac:dyDescent="0.2">
      <c r="B9" s="40"/>
      <c r="C9" s="41"/>
      <c r="D9" s="42"/>
      <c r="E9" s="43"/>
      <c r="F9" s="44"/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1:108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1:108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1:108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1:108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1:108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1:108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1:108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18134.91</v>
      </c>
    </row>
    <row r="34" spans="10:10" x14ac:dyDescent="0.2">
      <c r="J34" s="39" t="s">
        <v>3139</v>
      </c>
    </row>
    <row r="35" spans="10:10" x14ac:dyDescent="0.2">
      <c r="J35" s="39" t="s">
        <v>3141</v>
      </c>
    </row>
  </sheetData>
  <phoneticPr fontId="0" type="noConversion"/>
  <dataValidations count="1">
    <dataValidation type="list" allowBlank="1" showInputMessage="1" showErrorMessage="1" sqref="H3:H30" xr:uid="{8287F91A-B78D-431F-A171-8A0D7FDA482B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B3D71-059C-4E2E-BB3F-B75070C69E9A}">
  <sheetPr>
    <tabColor rgb="FFF2F2F2"/>
    <pageSetUpPr fitToPage="1"/>
  </sheetPr>
  <dimension ref="B2:Q35"/>
  <sheetViews>
    <sheetView workbookViewId="0">
      <selection activeCell="C14" sqref="C14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7.140625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48.5703125" style="57" customWidth="1"/>
    <col min="12" max="12" width="19.5703125" style="33" bestFit="1" customWidth="1"/>
    <col min="13" max="13" width="15.7109375" style="33" customWidth="1"/>
    <col min="14" max="15" width="15.7109375" style="38" hidden="1" customWidth="1"/>
    <col min="16" max="16" width="5.4257812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58" t="s">
        <v>2119</v>
      </c>
      <c r="C3" s="59" t="s">
        <v>4802</v>
      </c>
      <c r="D3" s="60" t="s">
        <v>4803</v>
      </c>
      <c r="E3" s="13">
        <v>44344</v>
      </c>
      <c r="F3" s="14">
        <f t="shared" ref="F3:F30" si="0">IF(E3&lt;&gt;"",E3+(G3*H3),"")</f>
        <v>44464</v>
      </c>
      <c r="G3" s="12">
        <v>4</v>
      </c>
      <c r="H3" s="12">
        <v>30</v>
      </c>
      <c r="I3" s="61">
        <f t="shared" ref="I3:I30" si="1">IF(G3&lt;&gt;"",(J3/G3),"")</f>
        <v>522.04999999999995</v>
      </c>
      <c r="J3" s="61">
        <v>2088.1999999999998</v>
      </c>
      <c r="K3" s="340" t="s">
        <v>4804</v>
      </c>
      <c r="L3" s="59" t="s">
        <v>514</v>
      </c>
      <c r="M3" s="59" t="s">
        <v>3259</v>
      </c>
      <c r="N3" s="63"/>
      <c r="O3" s="63"/>
      <c r="P3" s="63"/>
      <c r="Q3" s="64"/>
    </row>
    <row r="4" spans="2:17" ht="15" customHeight="1" x14ac:dyDescent="0.2">
      <c r="B4" s="58" t="s">
        <v>3454</v>
      </c>
      <c r="C4" s="59" t="s">
        <v>4805</v>
      </c>
      <c r="D4" s="60" t="s">
        <v>4806</v>
      </c>
      <c r="E4" s="13">
        <v>44413</v>
      </c>
      <c r="F4" s="14">
        <f t="shared" si="0"/>
        <v>44473</v>
      </c>
      <c r="G4" s="12">
        <v>2</v>
      </c>
      <c r="H4" s="12">
        <v>30</v>
      </c>
      <c r="I4" s="61">
        <f t="shared" si="1"/>
        <v>530</v>
      </c>
      <c r="J4" s="61">
        <v>1060</v>
      </c>
      <c r="K4" s="340" t="s">
        <v>4807</v>
      </c>
      <c r="L4" s="59" t="s">
        <v>514</v>
      </c>
      <c r="M4" s="59" t="s">
        <v>3259</v>
      </c>
      <c r="N4" s="63"/>
      <c r="O4" s="63"/>
      <c r="P4" s="63"/>
      <c r="Q4" s="64"/>
    </row>
    <row r="5" spans="2:17" ht="15" customHeight="1" x14ac:dyDescent="0.2">
      <c r="B5" s="58" t="s">
        <v>2944</v>
      </c>
      <c r="C5" s="59" t="s">
        <v>4808</v>
      </c>
      <c r="D5" s="60" t="s">
        <v>4809</v>
      </c>
      <c r="E5" s="13">
        <v>44414</v>
      </c>
      <c r="F5" s="14">
        <f t="shared" si="0"/>
        <v>44444</v>
      </c>
      <c r="G5" s="12">
        <v>1</v>
      </c>
      <c r="H5" s="12">
        <v>30</v>
      </c>
      <c r="I5" s="61">
        <f t="shared" si="1"/>
        <v>747.3</v>
      </c>
      <c r="J5" s="61">
        <v>747.3</v>
      </c>
      <c r="K5" s="62" t="s">
        <v>4810</v>
      </c>
      <c r="L5" s="59" t="s">
        <v>514</v>
      </c>
      <c r="M5" s="59" t="s">
        <v>3259</v>
      </c>
      <c r="N5" s="63"/>
      <c r="O5" s="63"/>
      <c r="P5" s="63"/>
      <c r="Q5" s="64"/>
    </row>
    <row r="6" spans="2:17" ht="15" customHeight="1" x14ac:dyDescent="0.2">
      <c r="B6" s="58" t="s">
        <v>434</v>
      </c>
      <c r="C6" s="59" t="s">
        <v>4811</v>
      </c>
      <c r="D6" s="60" t="s">
        <v>4812</v>
      </c>
      <c r="E6" s="13">
        <v>44395</v>
      </c>
      <c r="F6" s="14">
        <f t="shared" si="0"/>
        <v>44455</v>
      </c>
      <c r="G6" s="12">
        <v>2</v>
      </c>
      <c r="H6" s="12">
        <v>30</v>
      </c>
      <c r="I6" s="61">
        <f t="shared" si="1"/>
        <v>0</v>
      </c>
      <c r="J6" s="61"/>
      <c r="K6" s="62" t="s">
        <v>4810</v>
      </c>
      <c r="L6" s="59"/>
      <c r="M6" s="59"/>
      <c r="N6" s="63"/>
      <c r="O6" s="63"/>
      <c r="P6" s="63"/>
      <c r="Q6" s="64"/>
    </row>
    <row r="7" spans="2:17" ht="15" customHeight="1" x14ac:dyDescent="0.2">
      <c r="B7" s="58" t="s">
        <v>4813</v>
      </c>
      <c r="C7" s="59"/>
      <c r="D7" s="60" t="s">
        <v>4814</v>
      </c>
      <c r="E7" s="13">
        <v>44426</v>
      </c>
      <c r="F7" s="14">
        <f t="shared" si="0"/>
        <v>44426</v>
      </c>
      <c r="G7" s="12"/>
      <c r="H7" s="12"/>
      <c r="I7" s="61" t="str">
        <f t="shared" si="1"/>
        <v/>
      </c>
      <c r="J7" s="61"/>
      <c r="K7" s="62" t="s">
        <v>4810</v>
      </c>
      <c r="L7" s="59"/>
      <c r="M7" s="59"/>
      <c r="N7" s="63"/>
      <c r="O7" s="63"/>
      <c r="P7" s="63"/>
      <c r="Q7" s="64"/>
    </row>
    <row r="8" spans="2:17" ht="15" customHeight="1" x14ac:dyDescent="0.2">
      <c r="B8" s="58" t="s">
        <v>4815</v>
      </c>
      <c r="C8" s="59"/>
      <c r="D8" s="60" t="s">
        <v>4816</v>
      </c>
      <c r="E8" s="13">
        <v>44447</v>
      </c>
      <c r="F8" s="14">
        <f t="shared" si="0"/>
        <v>44454</v>
      </c>
      <c r="G8" s="12">
        <v>1</v>
      </c>
      <c r="H8" s="12">
        <v>7</v>
      </c>
      <c r="I8" s="61">
        <f t="shared" si="1"/>
        <v>0</v>
      </c>
      <c r="J8" s="61"/>
      <c r="K8" s="62"/>
      <c r="L8" s="59" t="s">
        <v>514</v>
      </c>
      <c r="M8" s="59" t="s">
        <v>3259</v>
      </c>
      <c r="N8" s="63"/>
      <c r="O8" s="63"/>
      <c r="P8" s="63"/>
      <c r="Q8" s="64"/>
    </row>
    <row r="9" spans="2:17" ht="15" customHeight="1" x14ac:dyDescent="0.2">
      <c r="B9" s="441" t="s">
        <v>2047</v>
      </c>
      <c r="C9" s="407"/>
      <c r="D9" s="442" t="s">
        <v>4817</v>
      </c>
      <c r="E9" s="443">
        <v>44483</v>
      </c>
      <c r="F9" s="404">
        <f t="shared" si="0"/>
        <v>44511</v>
      </c>
      <c r="G9" s="405">
        <v>1</v>
      </c>
      <c r="H9" s="405">
        <v>28</v>
      </c>
      <c r="I9" s="406">
        <f t="shared" si="1"/>
        <v>376.3</v>
      </c>
      <c r="J9" s="406">
        <v>376.3</v>
      </c>
      <c r="K9" s="129" t="s">
        <v>4818</v>
      </c>
      <c r="L9" s="407" t="s">
        <v>514</v>
      </c>
      <c r="M9" s="407" t="s">
        <v>3259</v>
      </c>
      <c r="N9" s="408"/>
      <c r="O9" s="408"/>
      <c r="P9" s="408"/>
      <c r="Q9" s="444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4271.8</v>
      </c>
    </row>
    <row r="33" spans="5:6" x14ac:dyDescent="0.2">
      <c r="E33" s="421" t="s">
        <v>3139</v>
      </c>
      <c r="F33" s="422" t="s">
        <v>4819</v>
      </c>
    </row>
    <row r="34" spans="5:6" x14ac:dyDescent="0.2">
      <c r="E34" s="421" t="s">
        <v>3141</v>
      </c>
      <c r="F34" s="422"/>
    </row>
    <row r="35" spans="5:6" x14ac:dyDescent="0.2">
      <c r="E35" s="430"/>
      <c r="F35" s="423"/>
    </row>
  </sheetData>
  <phoneticPr fontId="0" type="noConversion"/>
  <conditionalFormatting sqref="F3:F30">
    <cfRule type="expression" dxfId="1400" priority="1" stopIfTrue="1">
      <formula>AND(B3&lt;&gt;"",K3="",F3&lt;TODAY())</formula>
    </cfRule>
    <cfRule type="expression" dxfId="1399" priority="2">
      <formula>AND(B3&lt;&gt;"",K3="",F3&lt;(TODAY()+30))</formula>
    </cfRule>
  </conditionalFormatting>
  <dataValidations count="1">
    <dataValidation type="list" allowBlank="1" showInputMessage="1" showErrorMessage="1" sqref="H3:H30" xr:uid="{31F24F06-B5E5-4B4A-A5D8-D20EA2C9B4BD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tabColor rgb="FFF2F2F2"/>
    <pageSetUpPr fitToPage="1"/>
  </sheetPr>
  <dimension ref="A2:EJ63"/>
  <sheetViews>
    <sheetView workbookViewId="0">
      <selection activeCell="K5" sqref="K5"/>
    </sheetView>
  </sheetViews>
  <sheetFormatPr defaultColWidth="9.140625" defaultRowHeight="12.75" x14ac:dyDescent="0.2"/>
  <cols>
    <col min="1" max="1" width="1.7109375" style="50" customWidth="1"/>
    <col min="2" max="2" width="29.5703125" style="53" bestFit="1" customWidth="1"/>
    <col min="3" max="3" width="17" style="54" bestFit="1" customWidth="1"/>
    <col min="4" max="4" width="17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2.28515625" style="39" bestFit="1" customWidth="1"/>
    <col min="11" max="11" width="48.85546875" style="57" customWidth="1"/>
    <col min="12" max="12" width="10.28515625" style="33" customWidth="1"/>
    <col min="13" max="13" width="11" style="33" customWidth="1"/>
    <col min="14" max="14" width="5.7109375" style="38" hidden="1" customWidth="1"/>
    <col min="15" max="15" width="5.5703125" style="38" hidden="1" customWidth="1"/>
    <col min="16" max="16" width="5.570312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1:140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1:140" ht="15" customHeight="1" x14ac:dyDescent="0.2">
      <c r="B3" s="58" t="s">
        <v>4820</v>
      </c>
      <c r="C3" s="59"/>
      <c r="D3" s="60" t="s">
        <v>4821</v>
      </c>
      <c r="E3" s="13">
        <v>43559</v>
      </c>
      <c r="F3" s="14">
        <f t="shared" ref="F3:F27" si="0">IF(E3&lt;&gt;"",E3+(G3*H3),"")</f>
        <v>44511</v>
      </c>
      <c r="G3" s="12">
        <v>34</v>
      </c>
      <c r="H3" s="12">
        <v>28</v>
      </c>
      <c r="I3" s="61">
        <f t="shared" ref="I3:I34" si="1">IF(G3&lt;&gt;"",(J3/G3),"")</f>
        <v>2036.4470588235292</v>
      </c>
      <c r="J3" s="61">
        <v>69239.199999999997</v>
      </c>
      <c r="K3" s="62" t="s">
        <v>4822</v>
      </c>
      <c r="L3" s="59"/>
      <c r="M3" s="59"/>
      <c r="N3" s="63"/>
      <c r="O3" s="63"/>
      <c r="P3" s="63"/>
      <c r="Q3" s="64"/>
    </row>
    <row r="4" spans="1:140" s="65" customFormat="1" ht="15" customHeight="1" x14ac:dyDescent="0.2">
      <c r="A4" s="50"/>
      <c r="B4" s="58" t="s">
        <v>4823</v>
      </c>
      <c r="C4" s="59" t="s">
        <v>4824</v>
      </c>
      <c r="D4" s="60" t="s">
        <v>4825</v>
      </c>
      <c r="E4" s="13">
        <v>43608</v>
      </c>
      <c r="F4" s="14">
        <f t="shared" si="0"/>
        <v>44112</v>
      </c>
      <c r="G4" s="12">
        <v>18</v>
      </c>
      <c r="H4" s="12">
        <v>28</v>
      </c>
      <c r="I4" s="61">
        <f t="shared" si="1"/>
        <v>1228.3377777777778</v>
      </c>
      <c r="J4" s="61">
        <v>22110.080000000002</v>
      </c>
      <c r="K4" s="62" t="s">
        <v>4826</v>
      </c>
      <c r="L4" s="59"/>
      <c r="M4" s="59"/>
      <c r="N4" s="63"/>
      <c r="O4" s="63"/>
      <c r="P4" s="305"/>
      <c r="Q4" s="64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s="65" customFormat="1" ht="15" customHeight="1" x14ac:dyDescent="0.2">
      <c r="A5" s="50"/>
      <c r="B5" s="58" t="s">
        <v>4018</v>
      </c>
      <c r="C5" s="59" t="s">
        <v>4827</v>
      </c>
      <c r="D5" s="60" t="s">
        <v>4828</v>
      </c>
      <c r="E5" s="13">
        <v>43635</v>
      </c>
      <c r="F5" s="14">
        <f t="shared" si="0"/>
        <v>44139</v>
      </c>
      <c r="G5" s="12">
        <v>18</v>
      </c>
      <c r="H5" s="12">
        <v>28</v>
      </c>
      <c r="I5" s="61">
        <f t="shared" si="1"/>
        <v>478.17777777777781</v>
      </c>
      <c r="J5" s="61">
        <v>8607.2000000000007</v>
      </c>
      <c r="K5" s="62" t="s">
        <v>4829</v>
      </c>
      <c r="L5" s="59"/>
      <c r="M5" s="59"/>
      <c r="N5" s="63"/>
      <c r="O5" s="63"/>
      <c r="P5" s="305"/>
      <c r="Q5" s="64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s="65" customFormat="1" ht="15" customHeight="1" x14ac:dyDescent="0.2">
      <c r="A6" s="50"/>
      <c r="B6" s="58" t="s">
        <v>328</v>
      </c>
      <c r="C6" s="59" t="s">
        <v>4830</v>
      </c>
      <c r="D6" s="60" t="s">
        <v>4831</v>
      </c>
      <c r="E6" s="13">
        <v>43637</v>
      </c>
      <c r="F6" s="14">
        <f t="shared" si="0"/>
        <v>44113</v>
      </c>
      <c r="G6" s="12">
        <v>17</v>
      </c>
      <c r="H6" s="12">
        <v>28</v>
      </c>
      <c r="I6" s="61">
        <f t="shared" si="1"/>
        <v>161.80588235294115</v>
      </c>
      <c r="J6" s="61">
        <v>2750.7</v>
      </c>
      <c r="K6" s="62" t="s">
        <v>4829</v>
      </c>
      <c r="L6" s="59"/>
      <c r="M6" s="59"/>
      <c r="N6" s="63"/>
      <c r="O6" s="63"/>
      <c r="P6" s="305"/>
      <c r="Q6" s="64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s="65" customFormat="1" ht="15" customHeight="1" x14ac:dyDescent="0.2">
      <c r="A7" s="50"/>
      <c r="B7" s="58" t="s">
        <v>4832</v>
      </c>
      <c r="C7" s="59" t="s">
        <v>4833</v>
      </c>
      <c r="D7" s="60" t="s">
        <v>4834</v>
      </c>
      <c r="E7" s="13">
        <v>43637</v>
      </c>
      <c r="F7" s="14">
        <f t="shared" si="0"/>
        <v>43757</v>
      </c>
      <c r="G7" s="12">
        <v>4</v>
      </c>
      <c r="H7" s="12">
        <v>30</v>
      </c>
      <c r="I7" s="61">
        <f t="shared" si="1"/>
        <v>910.20749999999998</v>
      </c>
      <c r="J7" s="61">
        <v>3640.83</v>
      </c>
      <c r="K7" s="62" t="s">
        <v>63</v>
      </c>
      <c r="L7" s="59" t="s">
        <v>4835</v>
      </c>
      <c r="M7" s="59"/>
      <c r="N7" s="63"/>
      <c r="O7" s="63"/>
      <c r="P7" s="305"/>
      <c r="Q7" s="64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s="65" customFormat="1" ht="15" customHeight="1" x14ac:dyDescent="0.2">
      <c r="A8" s="50"/>
      <c r="B8" s="58" t="s">
        <v>4836</v>
      </c>
      <c r="C8" s="59" t="s">
        <v>4837</v>
      </c>
      <c r="D8" s="60" t="s">
        <v>4838</v>
      </c>
      <c r="E8" s="13">
        <v>43642</v>
      </c>
      <c r="F8" s="14">
        <f t="shared" si="0"/>
        <v>43649</v>
      </c>
      <c r="G8" s="12">
        <v>1</v>
      </c>
      <c r="H8" s="12">
        <v>7</v>
      </c>
      <c r="I8" s="61">
        <f t="shared" si="1"/>
        <v>2736.95</v>
      </c>
      <c r="J8" s="61">
        <v>2736.95</v>
      </c>
      <c r="K8" s="62" t="s">
        <v>4839</v>
      </c>
      <c r="L8" s="59"/>
      <c r="M8" s="59"/>
      <c r="N8" s="63"/>
      <c r="O8" s="63"/>
      <c r="P8" s="305"/>
      <c r="Q8" s="64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s="65" customFormat="1" ht="15" customHeight="1" x14ac:dyDescent="0.2">
      <c r="A9" s="50"/>
      <c r="B9" s="59" t="s">
        <v>242</v>
      </c>
      <c r="C9" s="59" t="s">
        <v>4840</v>
      </c>
      <c r="D9" s="60" t="s">
        <v>4841</v>
      </c>
      <c r="E9" s="13">
        <v>43657</v>
      </c>
      <c r="F9" s="14">
        <f t="shared" si="0"/>
        <v>43687</v>
      </c>
      <c r="G9" s="12">
        <v>1</v>
      </c>
      <c r="H9" s="12">
        <v>30</v>
      </c>
      <c r="I9" s="61">
        <f t="shared" si="1"/>
        <v>4730.4399999999996</v>
      </c>
      <c r="J9" s="61">
        <v>4730.4399999999996</v>
      </c>
      <c r="K9" s="62" t="s">
        <v>4842</v>
      </c>
      <c r="L9" s="59"/>
      <c r="M9" s="59"/>
      <c r="N9" s="63"/>
      <c r="O9" s="63"/>
      <c r="P9" s="305"/>
      <c r="Q9" s="64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s="65" customFormat="1" ht="15" customHeight="1" x14ac:dyDescent="0.2">
      <c r="A10" s="50"/>
      <c r="B10" s="58" t="s">
        <v>87</v>
      </c>
      <c r="C10" s="59" t="s">
        <v>4843</v>
      </c>
      <c r="D10" s="60" t="s">
        <v>4844</v>
      </c>
      <c r="E10" s="13">
        <v>43658</v>
      </c>
      <c r="F10" s="14">
        <f t="shared" si="0"/>
        <v>43665</v>
      </c>
      <c r="G10" s="12">
        <v>1</v>
      </c>
      <c r="H10" s="12">
        <v>7</v>
      </c>
      <c r="I10" s="61">
        <f t="shared" si="1"/>
        <v>884.8</v>
      </c>
      <c r="J10" s="61">
        <v>884.8</v>
      </c>
      <c r="K10" s="62" t="s">
        <v>4845</v>
      </c>
      <c r="L10" s="59"/>
      <c r="M10" s="59"/>
      <c r="N10" s="63"/>
      <c r="O10" s="63"/>
      <c r="P10" s="305"/>
      <c r="Q10" s="64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s="65" customFormat="1" ht="15" customHeight="1" x14ac:dyDescent="0.2">
      <c r="A11" s="50"/>
      <c r="B11" s="58" t="s">
        <v>4846</v>
      </c>
      <c r="C11" s="59" t="s">
        <v>4847</v>
      </c>
      <c r="D11" s="60" t="s">
        <v>4848</v>
      </c>
      <c r="E11" s="13">
        <v>43690</v>
      </c>
      <c r="F11" s="14">
        <f t="shared" si="0"/>
        <v>43720</v>
      </c>
      <c r="G11" s="12">
        <v>1</v>
      </c>
      <c r="H11" s="12">
        <v>30</v>
      </c>
      <c r="I11" s="61">
        <f t="shared" si="1"/>
        <v>5454.76</v>
      </c>
      <c r="J11" s="61">
        <v>5454.76</v>
      </c>
      <c r="K11" s="62" t="s">
        <v>4849</v>
      </c>
      <c r="L11" s="59"/>
      <c r="M11" s="59"/>
      <c r="N11" s="63"/>
      <c r="O11" s="63"/>
      <c r="P11" s="305"/>
      <c r="Q11" s="64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s="65" customFormat="1" ht="15" customHeight="1" x14ac:dyDescent="0.2">
      <c r="A12" s="50"/>
      <c r="B12" s="58" t="s">
        <v>87</v>
      </c>
      <c r="C12" s="59" t="s">
        <v>4850</v>
      </c>
      <c r="D12" s="60" t="s">
        <v>4851</v>
      </c>
      <c r="E12" s="13">
        <v>43690</v>
      </c>
      <c r="F12" s="14">
        <f t="shared" si="0"/>
        <v>44020</v>
      </c>
      <c r="G12" s="12">
        <v>11</v>
      </c>
      <c r="H12" s="12">
        <v>30</v>
      </c>
      <c r="I12" s="61">
        <f t="shared" si="1"/>
        <v>1772.8290909090908</v>
      </c>
      <c r="J12" s="61">
        <v>19501.12</v>
      </c>
      <c r="K12" s="62" t="s">
        <v>4852</v>
      </c>
      <c r="L12" s="59"/>
      <c r="M12" s="59"/>
      <c r="N12" s="63"/>
      <c r="O12" s="63"/>
      <c r="P12" s="305"/>
      <c r="Q12" s="64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s="65" customFormat="1" ht="15" customHeight="1" x14ac:dyDescent="0.2">
      <c r="A13" s="50"/>
      <c r="B13" s="58" t="s">
        <v>3661</v>
      </c>
      <c r="C13" s="59" t="s">
        <v>4853</v>
      </c>
      <c r="D13" s="60" t="s">
        <v>4854</v>
      </c>
      <c r="E13" s="13">
        <v>43690</v>
      </c>
      <c r="F13" s="14">
        <f t="shared" si="0"/>
        <v>43697</v>
      </c>
      <c r="G13" s="12">
        <v>1</v>
      </c>
      <c r="H13" s="12">
        <v>7</v>
      </c>
      <c r="I13" s="61">
        <f t="shared" si="1"/>
        <v>5676.3</v>
      </c>
      <c r="J13" s="61">
        <v>5676.3</v>
      </c>
      <c r="K13" s="62" t="s">
        <v>4855</v>
      </c>
      <c r="L13" s="59"/>
      <c r="M13" s="59"/>
      <c r="N13" s="63"/>
      <c r="O13" s="63"/>
      <c r="P13" s="305"/>
      <c r="Q13" s="64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s="65" customFormat="1" ht="15" customHeight="1" x14ac:dyDescent="0.2">
      <c r="A14" s="50"/>
      <c r="B14" s="58" t="s">
        <v>51</v>
      </c>
      <c r="C14" s="59" t="s">
        <v>4856</v>
      </c>
      <c r="D14" s="60" t="s">
        <v>4857</v>
      </c>
      <c r="E14" s="13">
        <v>43690</v>
      </c>
      <c r="F14" s="14">
        <f t="shared" si="0"/>
        <v>43900</v>
      </c>
      <c r="G14" s="12">
        <v>7</v>
      </c>
      <c r="H14" s="12">
        <v>30</v>
      </c>
      <c r="I14" s="61">
        <f t="shared" si="1"/>
        <v>537.34428571428566</v>
      </c>
      <c r="J14" s="61">
        <v>3761.41</v>
      </c>
      <c r="K14" s="62" t="s">
        <v>4858</v>
      </c>
      <c r="L14" s="59"/>
      <c r="M14" s="59"/>
      <c r="N14" s="63"/>
      <c r="O14" s="63"/>
      <c r="P14" s="305"/>
      <c r="Q14" s="64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s="65" customFormat="1" ht="15" customHeight="1" x14ac:dyDescent="0.2">
      <c r="A15" s="50"/>
      <c r="B15" s="58" t="s">
        <v>51</v>
      </c>
      <c r="C15" s="59" t="s">
        <v>4859</v>
      </c>
      <c r="D15" s="60" t="s">
        <v>4860</v>
      </c>
      <c r="E15" s="13">
        <v>43690</v>
      </c>
      <c r="F15" s="14">
        <f t="shared" si="0"/>
        <v>43900</v>
      </c>
      <c r="G15" s="12">
        <v>7</v>
      </c>
      <c r="H15" s="12">
        <v>30</v>
      </c>
      <c r="I15" s="61">
        <f t="shared" si="1"/>
        <v>949.8471428571429</v>
      </c>
      <c r="J15" s="61">
        <v>6648.93</v>
      </c>
      <c r="K15" s="62" t="s">
        <v>4858</v>
      </c>
      <c r="L15" s="59"/>
      <c r="M15" s="59"/>
      <c r="N15" s="63"/>
      <c r="O15" s="63"/>
      <c r="P15" s="305"/>
      <c r="Q15" s="64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s="65" customFormat="1" ht="15" customHeight="1" x14ac:dyDescent="0.2">
      <c r="A16" s="50"/>
      <c r="B16" s="58" t="s">
        <v>73</v>
      </c>
      <c r="C16" s="59" t="s">
        <v>4861</v>
      </c>
      <c r="D16" s="60" t="s">
        <v>4862</v>
      </c>
      <c r="E16" s="13">
        <v>43690</v>
      </c>
      <c r="F16" s="14">
        <f t="shared" si="0"/>
        <v>43870</v>
      </c>
      <c r="G16" s="12">
        <v>6</v>
      </c>
      <c r="H16" s="12">
        <v>30</v>
      </c>
      <c r="I16" s="61">
        <f t="shared" si="1"/>
        <v>473.99666666666667</v>
      </c>
      <c r="J16" s="61">
        <v>2843.98</v>
      </c>
      <c r="K16" s="62" t="s">
        <v>4863</v>
      </c>
      <c r="L16" s="59"/>
      <c r="M16" s="59"/>
      <c r="N16" s="63"/>
      <c r="O16" s="63"/>
      <c r="P16" s="305"/>
      <c r="Q16" s="64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0" s="65" customFormat="1" ht="15" customHeight="1" x14ac:dyDescent="0.2">
      <c r="A17" s="50"/>
      <c r="B17" s="58" t="s">
        <v>3803</v>
      </c>
      <c r="C17" s="59" t="s">
        <v>4864</v>
      </c>
      <c r="D17" s="60" t="s">
        <v>4865</v>
      </c>
      <c r="E17" s="13">
        <v>43697</v>
      </c>
      <c r="F17" s="14">
        <f t="shared" si="0"/>
        <v>43704</v>
      </c>
      <c r="G17" s="12">
        <v>1</v>
      </c>
      <c r="H17" s="12">
        <v>7</v>
      </c>
      <c r="I17" s="61">
        <f t="shared" si="1"/>
        <v>1147.1500000000001</v>
      </c>
      <c r="J17" s="61">
        <v>1147.1500000000001</v>
      </c>
      <c r="K17" s="62" t="s">
        <v>4855</v>
      </c>
      <c r="L17" s="59"/>
      <c r="M17" s="59"/>
      <c r="N17" s="63"/>
      <c r="O17" s="63"/>
      <c r="P17" s="305"/>
      <c r="Q17" s="64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0" ht="15" customHeight="1" x14ac:dyDescent="0.2">
      <c r="B18" s="58" t="s">
        <v>242</v>
      </c>
      <c r="C18" s="59" t="s">
        <v>4866</v>
      </c>
      <c r="D18" s="60" t="s">
        <v>4867</v>
      </c>
      <c r="E18" s="13">
        <v>43692</v>
      </c>
      <c r="F18" s="14">
        <f t="shared" si="0"/>
        <v>44262</v>
      </c>
      <c r="G18" s="12">
        <v>19</v>
      </c>
      <c r="H18" s="12">
        <v>30</v>
      </c>
      <c r="I18" s="61">
        <f t="shared" si="1"/>
        <v>1539.6221052631579</v>
      </c>
      <c r="J18" s="61">
        <v>29252.82</v>
      </c>
      <c r="K18" s="62" t="s">
        <v>4868</v>
      </c>
      <c r="L18" s="59"/>
      <c r="M18" s="59"/>
      <c r="N18" s="63"/>
      <c r="O18" s="63"/>
      <c r="P18" s="305"/>
      <c r="Q18" s="64"/>
    </row>
    <row r="19" spans="1:140" s="65" customFormat="1" ht="15" customHeight="1" x14ac:dyDescent="0.2">
      <c r="A19" s="50"/>
      <c r="B19" s="58" t="s">
        <v>275</v>
      </c>
      <c r="C19" s="59" t="s">
        <v>4869</v>
      </c>
      <c r="D19" s="60" t="s">
        <v>4870</v>
      </c>
      <c r="E19" s="13">
        <v>43711</v>
      </c>
      <c r="F19" s="14">
        <f t="shared" si="0"/>
        <v>43879</v>
      </c>
      <c r="G19" s="12">
        <v>6</v>
      </c>
      <c r="H19" s="12">
        <v>28</v>
      </c>
      <c r="I19" s="61">
        <f t="shared" si="1"/>
        <v>2004.4183333333333</v>
      </c>
      <c r="J19" s="61">
        <v>12026.51</v>
      </c>
      <c r="K19" s="62" t="s">
        <v>4863</v>
      </c>
      <c r="L19" s="59"/>
      <c r="M19" s="59"/>
      <c r="N19" s="63"/>
      <c r="O19" s="63"/>
      <c r="P19" s="305"/>
      <c r="Q19" s="64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0" s="65" customFormat="1" ht="15" customHeight="1" x14ac:dyDescent="0.2">
      <c r="A20" s="50"/>
      <c r="B20" s="58" t="s">
        <v>3803</v>
      </c>
      <c r="C20" s="59" t="s">
        <v>4871</v>
      </c>
      <c r="D20" s="60" t="s">
        <v>4872</v>
      </c>
      <c r="E20" s="13">
        <v>43711</v>
      </c>
      <c r="F20" s="14">
        <f t="shared" si="0"/>
        <v>43771</v>
      </c>
      <c r="G20" s="12">
        <v>2</v>
      </c>
      <c r="H20" s="12">
        <v>30</v>
      </c>
      <c r="I20" s="61">
        <f t="shared" si="1"/>
        <v>1189.32</v>
      </c>
      <c r="J20" s="61">
        <v>2378.64</v>
      </c>
      <c r="K20" s="62" t="s">
        <v>4873</v>
      </c>
      <c r="L20" s="59"/>
      <c r="M20" s="59"/>
      <c r="N20" s="63"/>
      <c r="O20" s="63"/>
      <c r="P20" s="305"/>
      <c r="Q20" s="64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0" s="65" customFormat="1" ht="15" customHeight="1" x14ac:dyDescent="0.2">
      <c r="A21" s="50"/>
      <c r="B21" s="58" t="s">
        <v>61</v>
      </c>
      <c r="C21" s="59" t="s">
        <v>4874</v>
      </c>
      <c r="D21" s="60" t="s">
        <v>4875</v>
      </c>
      <c r="E21" s="13">
        <v>43728</v>
      </c>
      <c r="F21" s="14">
        <f t="shared" si="0"/>
        <v>44028</v>
      </c>
      <c r="G21" s="12">
        <v>10</v>
      </c>
      <c r="H21" s="12">
        <v>30</v>
      </c>
      <c r="I21" s="61">
        <f t="shared" si="1"/>
        <v>1327.41</v>
      </c>
      <c r="J21" s="61">
        <v>13274.1</v>
      </c>
      <c r="K21" s="62" t="s">
        <v>4852</v>
      </c>
      <c r="L21" s="59"/>
      <c r="M21" s="59"/>
      <c r="N21" s="63"/>
      <c r="O21" s="63"/>
      <c r="P21" s="305"/>
      <c r="Q21" s="64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0" s="65" customFormat="1" ht="15" customHeight="1" x14ac:dyDescent="0.2">
      <c r="A22" s="50"/>
      <c r="B22" s="58" t="s">
        <v>3443</v>
      </c>
      <c r="C22" s="59" t="s">
        <v>4876</v>
      </c>
      <c r="D22" s="60" t="s">
        <v>4877</v>
      </c>
      <c r="E22" s="13">
        <v>43740</v>
      </c>
      <c r="F22" s="14">
        <f t="shared" si="0"/>
        <v>43880</v>
      </c>
      <c r="G22" s="12">
        <v>5</v>
      </c>
      <c r="H22" s="12">
        <v>28</v>
      </c>
      <c r="I22" s="61">
        <f t="shared" si="1"/>
        <v>324.44600000000003</v>
      </c>
      <c r="J22" s="61">
        <v>1622.23</v>
      </c>
      <c r="K22" s="62" t="s">
        <v>4863</v>
      </c>
      <c r="L22" s="59"/>
      <c r="M22" s="59"/>
      <c r="N22" s="63"/>
      <c r="O22" s="63"/>
      <c r="P22" s="305"/>
      <c r="Q22" s="64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0" s="65" customFormat="1" ht="15" customHeight="1" x14ac:dyDescent="0.2">
      <c r="A23" s="50"/>
      <c r="B23" s="58" t="s">
        <v>234</v>
      </c>
      <c r="C23" s="59" t="s">
        <v>4878</v>
      </c>
      <c r="D23" s="60" t="s">
        <v>4879</v>
      </c>
      <c r="E23" s="13">
        <v>43773</v>
      </c>
      <c r="F23" s="14">
        <f t="shared" si="0"/>
        <v>43969</v>
      </c>
      <c r="G23" s="12">
        <v>7</v>
      </c>
      <c r="H23" s="12">
        <v>28</v>
      </c>
      <c r="I23" s="61">
        <f t="shared" si="1"/>
        <v>4396.232857142857</v>
      </c>
      <c r="J23" s="61">
        <v>30773.63</v>
      </c>
      <c r="K23" s="62" t="s">
        <v>4880</v>
      </c>
      <c r="L23" s="59"/>
      <c r="M23" s="59"/>
      <c r="N23" s="63"/>
      <c r="O23" s="63"/>
      <c r="P23" s="305"/>
      <c r="Q23" s="64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0" s="65" customFormat="1" ht="15" customHeight="1" x14ac:dyDescent="0.2">
      <c r="A24" s="50"/>
      <c r="B24" s="58" t="s">
        <v>4881</v>
      </c>
      <c r="C24" s="59" t="s">
        <v>4882</v>
      </c>
      <c r="D24" s="60" t="s">
        <v>4883</v>
      </c>
      <c r="E24" s="13">
        <v>43791</v>
      </c>
      <c r="F24" s="14">
        <f t="shared" si="0"/>
        <v>43851</v>
      </c>
      <c r="G24" s="12">
        <v>2</v>
      </c>
      <c r="H24" s="12">
        <v>30</v>
      </c>
      <c r="I24" s="61">
        <f t="shared" si="1"/>
        <v>840.09500000000003</v>
      </c>
      <c r="J24" s="61">
        <v>1680.19</v>
      </c>
      <c r="K24" s="62" t="s">
        <v>4884</v>
      </c>
      <c r="L24" s="59"/>
      <c r="M24" s="59"/>
      <c r="N24" s="63"/>
      <c r="O24" s="63"/>
      <c r="P24" s="305"/>
      <c r="Q24" s="64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0" s="65" customFormat="1" ht="15" customHeight="1" x14ac:dyDescent="0.2">
      <c r="A25" s="50"/>
      <c r="B25" s="58" t="s">
        <v>490</v>
      </c>
      <c r="C25" s="59" t="s">
        <v>4885</v>
      </c>
      <c r="D25" s="60" t="s">
        <v>4886</v>
      </c>
      <c r="E25" s="13">
        <v>43803</v>
      </c>
      <c r="F25" s="14">
        <f t="shared" si="0"/>
        <v>43999</v>
      </c>
      <c r="G25" s="12">
        <v>7</v>
      </c>
      <c r="H25" s="12">
        <v>28</v>
      </c>
      <c r="I25" s="61">
        <f t="shared" si="1"/>
        <v>197.82</v>
      </c>
      <c r="J25" s="61">
        <v>1384.74</v>
      </c>
      <c r="K25" s="62" t="s">
        <v>4887</v>
      </c>
      <c r="L25" s="59"/>
      <c r="M25" s="59"/>
      <c r="N25" s="63"/>
      <c r="O25" s="63"/>
      <c r="P25" s="305"/>
      <c r="Q25" s="64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0" s="65" customFormat="1" ht="15" customHeight="1" x14ac:dyDescent="0.2">
      <c r="A26" s="50"/>
      <c r="B26" s="58" t="s">
        <v>4888</v>
      </c>
      <c r="C26" s="59" t="s">
        <v>4889</v>
      </c>
      <c r="D26" s="60" t="s">
        <v>4890</v>
      </c>
      <c r="E26" s="13">
        <v>43809</v>
      </c>
      <c r="F26" s="14">
        <f t="shared" si="0"/>
        <v>44139</v>
      </c>
      <c r="G26" s="12">
        <v>11</v>
      </c>
      <c r="H26" s="12">
        <v>30</v>
      </c>
      <c r="I26" s="61">
        <f t="shared" si="1"/>
        <v>2889.33</v>
      </c>
      <c r="J26" s="61">
        <v>31782.63</v>
      </c>
      <c r="K26" s="279" t="s">
        <v>4891</v>
      </c>
      <c r="L26" s="59" t="s">
        <v>4892</v>
      </c>
      <c r="M26" s="59"/>
      <c r="N26" s="63"/>
      <c r="O26" s="63"/>
      <c r="P26" s="305"/>
      <c r="Q26" s="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0" s="65" customFormat="1" ht="15" customHeight="1" x14ac:dyDescent="0.2">
      <c r="A27" s="50"/>
      <c r="B27" s="58" t="s">
        <v>2859</v>
      </c>
      <c r="C27" s="59" t="s">
        <v>4893</v>
      </c>
      <c r="D27" s="60" t="s">
        <v>4894</v>
      </c>
      <c r="E27" s="13">
        <v>43858</v>
      </c>
      <c r="F27" s="14">
        <f t="shared" si="0"/>
        <v>43948</v>
      </c>
      <c r="G27" s="12">
        <v>3</v>
      </c>
      <c r="H27" s="12">
        <v>30</v>
      </c>
      <c r="I27" s="61">
        <f t="shared" si="1"/>
        <v>1111.5066666666667</v>
      </c>
      <c r="J27" s="61">
        <v>3334.52</v>
      </c>
      <c r="K27" s="62" t="s">
        <v>4895</v>
      </c>
      <c r="L27" s="59"/>
      <c r="M27" s="59"/>
      <c r="N27" s="63"/>
      <c r="O27" s="63"/>
      <c r="P27" s="305"/>
      <c r="Q27" s="64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</row>
    <row r="28" spans="1:140" s="65" customFormat="1" ht="15" customHeight="1" x14ac:dyDescent="0.2">
      <c r="A28" s="50"/>
      <c r="B28" s="58" t="s">
        <v>4896</v>
      </c>
      <c r="C28" s="59" t="s">
        <v>4897</v>
      </c>
      <c r="D28" s="60" t="s">
        <v>4898</v>
      </c>
      <c r="E28" s="13">
        <v>43858</v>
      </c>
      <c r="F28" s="14">
        <f>IF(E28&lt;&gt;"",E28+(G28*H28) + 45,"")</f>
        <v>44113</v>
      </c>
      <c r="G28" s="12">
        <v>7</v>
      </c>
      <c r="H28" s="12">
        <v>30</v>
      </c>
      <c r="I28" s="61">
        <f t="shared" si="1"/>
        <v>3031.2971428571432</v>
      </c>
      <c r="J28" s="61">
        <v>21219.08</v>
      </c>
      <c r="K28" s="62" t="s">
        <v>4899</v>
      </c>
      <c r="L28" s="59"/>
      <c r="M28" s="59"/>
      <c r="N28" s="63"/>
      <c r="O28" s="63"/>
      <c r="P28" s="305"/>
      <c r="Q28" s="64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</row>
    <row r="29" spans="1:140" s="65" customFormat="1" ht="15" customHeight="1" x14ac:dyDescent="0.2">
      <c r="A29" s="50"/>
      <c r="B29" s="58" t="s">
        <v>4900</v>
      </c>
      <c r="C29" s="59" t="s">
        <v>4901</v>
      </c>
      <c r="D29" s="60" t="s">
        <v>4902</v>
      </c>
      <c r="E29" s="13">
        <v>43858</v>
      </c>
      <c r="F29" s="14">
        <f>IF(E29&lt;&gt;"",E29+(G29*H29),"")</f>
        <v>43942</v>
      </c>
      <c r="G29" s="12">
        <v>3</v>
      </c>
      <c r="H29" s="12">
        <v>28</v>
      </c>
      <c r="I29" s="61">
        <f t="shared" si="1"/>
        <v>1878.99</v>
      </c>
      <c r="J29" s="61">
        <v>5636.97</v>
      </c>
      <c r="K29" s="62" t="s">
        <v>4903</v>
      </c>
      <c r="L29" s="59" t="s">
        <v>4904</v>
      </c>
      <c r="M29" s="59"/>
      <c r="N29" s="63"/>
      <c r="O29" s="63"/>
      <c r="P29" s="305"/>
      <c r="Q29" s="64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</row>
    <row r="30" spans="1:140" s="65" customFormat="1" ht="15" customHeight="1" x14ac:dyDescent="0.2">
      <c r="A30" s="50"/>
      <c r="B30" s="58" t="s">
        <v>985</v>
      </c>
      <c r="C30" s="59" t="s">
        <v>4905</v>
      </c>
      <c r="D30" s="60" t="s">
        <v>4906</v>
      </c>
      <c r="E30" s="13">
        <v>43864</v>
      </c>
      <c r="F30" s="14">
        <f>IF(E30&lt;&gt;"",E30+(G30*H30)+45,"")</f>
        <v>44149</v>
      </c>
      <c r="G30" s="12">
        <v>8</v>
      </c>
      <c r="H30" s="12">
        <v>30</v>
      </c>
      <c r="I30" s="61">
        <f t="shared" si="1"/>
        <v>1950.665</v>
      </c>
      <c r="J30" s="61">
        <v>15605.32</v>
      </c>
      <c r="K30" s="62" t="s">
        <v>4907</v>
      </c>
      <c r="L30" s="59" t="s">
        <v>4908</v>
      </c>
      <c r="M30" s="59"/>
      <c r="N30" s="63"/>
      <c r="O30" s="63"/>
      <c r="P30" s="305"/>
      <c r="Q30" s="64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</row>
    <row r="31" spans="1:140" s="65" customFormat="1" ht="15" customHeight="1" x14ac:dyDescent="0.2">
      <c r="A31" s="50"/>
      <c r="B31" s="59" t="s">
        <v>4900</v>
      </c>
      <c r="C31" s="59" t="s">
        <v>4909</v>
      </c>
      <c r="D31" s="60" t="s">
        <v>4910</v>
      </c>
      <c r="E31" s="13">
        <v>43878</v>
      </c>
      <c r="F31" s="14">
        <f>IF(E31&lt;&gt;"",E31+(G31*H31),"")</f>
        <v>43938</v>
      </c>
      <c r="G31" s="12">
        <v>2</v>
      </c>
      <c r="H31" s="12">
        <v>30</v>
      </c>
      <c r="I31" s="61">
        <f t="shared" si="1"/>
        <v>1323.5650000000001</v>
      </c>
      <c r="J31" s="61">
        <v>2647.13</v>
      </c>
      <c r="K31" s="62" t="s">
        <v>4903</v>
      </c>
      <c r="L31" s="59" t="s">
        <v>4909</v>
      </c>
      <c r="M31" s="59"/>
      <c r="N31" s="63"/>
      <c r="O31" s="63"/>
      <c r="P31" s="305"/>
      <c r="Q31" s="64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</row>
    <row r="32" spans="1:140" s="65" customFormat="1" ht="15" customHeight="1" x14ac:dyDescent="0.2">
      <c r="A32" s="50"/>
      <c r="B32" s="59" t="s">
        <v>373</v>
      </c>
      <c r="C32" s="59" t="s">
        <v>4911</v>
      </c>
      <c r="D32" s="60" t="s">
        <v>4912</v>
      </c>
      <c r="E32" s="13">
        <v>43849</v>
      </c>
      <c r="F32" s="14">
        <f>IF(E32&lt;&gt;"",E32+(G32*H32),"")</f>
        <v>43999</v>
      </c>
      <c r="G32" s="12">
        <v>5</v>
      </c>
      <c r="H32" s="12">
        <v>30</v>
      </c>
      <c r="I32" s="61">
        <f t="shared" si="1"/>
        <v>2324.2419999999997</v>
      </c>
      <c r="J32" s="61">
        <v>11621.21</v>
      </c>
      <c r="K32" s="62" t="s">
        <v>4852</v>
      </c>
      <c r="L32" s="59"/>
      <c r="M32" s="59"/>
      <c r="N32" s="63"/>
      <c r="O32" s="63"/>
      <c r="P32" s="305"/>
      <c r="Q32" s="64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</row>
    <row r="33" spans="1:140" s="65" customFormat="1" ht="15" customHeight="1" x14ac:dyDescent="0.2">
      <c r="A33" s="50"/>
      <c r="B33" s="59" t="s">
        <v>122</v>
      </c>
      <c r="C33" s="59" t="s">
        <v>4913</v>
      </c>
      <c r="D33" s="60" t="s">
        <v>4914</v>
      </c>
      <c r="E33" s="13">
        <v>43885</v>
      </c>
      <c r="F33" s="14">
        <f>IF(E33&lt;&gt;"",E33+(G33*H33),"")</f>
        <v>44109</v>
      </c>
      <c r="G33" s="12">
        <v>8</v>
      </c>
      <c r="H33" s="12">
        <v>28</v>
      </c>
      <c r="I33" s="61">
        <f t="shared" si="1"/>
        <v>386.38375000000002</v>
      </c>
      <c r="J33" s="61">
        <v>3091.07</v>
      </c>
      <c r="K33" s="62" t="s">
        <v>4915</v>
      </c>
      <c r="L33" s="59" t="s">
        <v>4916</v>
      </c>
      <c r="M33" s="59"/>
      <c r="N33" s="63"/>
      <c r="O33" s="63"/>
      <c r="P33" s="305"/>
      <c r="Q33" s="64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</row>
    <row r="34" spans="1:140" s="65" customFormat="1" ht="15" customHeight="1" x14ac:dyDescent="0.2">
      <c r="A34" s="50"/>
      <c r="B34" s="59" t="s">
        <v>3712</v>
      </c>
      <c r="C34" s="59" t="s">
        <v>4917</v>
      </c>
      <c r="D34" s="60" t="s">
        <v>4918</v>
      </c>
      <c r="E34" s="13">
        <v>43889</v>
      </c>
      <c r="F34" s="14">
        <f>IF(E34&lt;&gt;"",E34+(G34*H34) + 45,"")</f>
        <v>44114</v>
      </c>
      <c r="G34" s="12">
        <v>6</v>
      </c>
      <c r="H34" s="12">
        <v>30</v>
      </c>
      <c r="I34" s="61">
        <f t="shared" si="1"/>
        <v>592.67999999999995</v>
      </c>
      <c r="J34" s="61">
        <v>3556.08</v>
      </c>
      <c r="K34" s="62" t="s">
        <v>4915</v>
      </c>
      <c r="L34" s="59" t="s">
        <v>4919</v>
      </c>
      <c r="M34" s="59"/>
      <c r="N34" s="63"/>
      <c r="O34" s="63"/>
      <c r="P34" s="305"/>
      <c r="Q34" s="64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</row>
    <row r="35" spans="1:140" s="65" customFormat="1" ht="15" customHeight="1" x14ac:dyDescent="0.2">
      <c r="A35" s="50"/>
      <c r="B35" s="59" t="s">
        <v>117</v>
      </c>
      <c r="C35" s="59" t="s">
        <v>4920</v>
      </c>
      <c r="D35" s="60" t="s">
        <v>4921</v>
      </c>
      <c r="E35" s="13">
        <v>43937</v>
      </c>
      <c r="F35" s="14">
        <f t="shared" ref="F35:F59" si="2">IF(E35&lt;&gt;"",E35+(G35*H35),"")</f>
        <v>43967</v>
      </c>
      <c r="G35" s="12">
        <v>1</v>
      </c>
      <c r="H35" s="12">
        <v>30</v>
      </c>
      <c r="I35" s="61">
        <f t="shared" ref="I35:I59" si="3">IF(G35&lt;&gt;"",(J35/G35),"")</f>
        <v>1860.94</v>
      </c>
      <c r="J35" s="61">
        <v>1860.94</v>
      </c>
      <c r="K35" s="62" t="s">
        <v>2244</v>
      </c>
      <c r="L35" s="59"/>
      <c r="M35" s="59"/>
      <c r="N35" s="63"/>
      <c r="O35" s="63"/>
      <c r="P35" s="305"/>
      <c r="Q35" s="64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</row>
    <row r="36" spans="1:140" s="65" customFormat="1" ht="15" customHeight="1" x14ac:dyDescent="0.2">
      <c r="A36" s="50"/>
      <c r="B36" s="59" t="s">
        <v>51</v>
      </c>
      <c r="C36" s="59" t="s">
        <v>4922</v>
      </c>
      <c r="D36" s="60" t="s">
        <v>4923</v>
      </c>
      <c r="E36" s="13">
        <v>43955</v>
      </c>
      <c r="F36" s="14">
        <f t="shared" si="2"/>
        <v>44105</v>
      </c>
      <c r="G36" s="12">
        <v>5</v>
      </c>
      <c r="H36" s="12">
        <v>30</v>
      </c>
      <c r="I36" s="61">
        <f t="shared" si="3"/>
        <v>495.46800000000002</v>
      </c>
      <c r="J36" s="61">
        <v>2477.34</v>
      </c>
      <c r="K36" s="62" t="s">
        <v>67</v>
      </c>
      <c r="L36" s="59" t="s">
        <v>4924</v>
      </c>
      <c r="M36" s="59"/>
      <c r="N36" s="63"/>
      <c r="O36" s="63"/>
      <c r="P36" s="305"/>
      <c r="Q36" s="64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</row>
    <row r="37" spans="1:140" s="65" customFormat="1" ht="15" customHeight="1" x14ac:dyDescent="0.2">
      <c r="A37" s="50"/>
      <c r="B37" s="59" t="s">
        <v>51</v>
      </c>
      <c r="C37" s="59" t="s">
        <v>4925</v>
      </c>
      <c r="D37" s="60" t="s">
        <v>4926</v>
      </c>
      <c r="E37" s="13">
        <v>43955</v>
      </c>
      <c r="F37" s="14">
        <f t="shared" si="2"/>
        <v>44105</v>
      </c>
      <c r="G37" s="12">
        <v>5</v>
      </c>
      <c r="H37" s="12">
        <v>30</v>
      </c>
      <c r="I37" s="61">
        <f t="shared" si="3"/>
        <v>482.08800000000002</v>
      </c>
      <c r="J37" s="61">
        <v>2410.44</v>
      </c>
      <c r="K37" s="62" t="s">
        <v>67</v>
      </c>
      <c r="L37" s="59" t="s">
        <v>4927</v>
      </c>
      <c r="M37" s="59"/>
      <c r="N37" s="63"/>
      <c r="O37" s="63"/>
      <c r="P37" s="305"/>
      <c r="Q37" s="64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</row>
    <row r="38" spans="1:140" s="65" customFormat="1" ht="15" customHeight="1" x14ac:dyDescent="0.2">
      <c r="A38" s="50"/>
      <c r="B38" s="59" t="s">
        <v>3712</v>
      </c>
      <c r="C38" s="59" t="s">
        <v>4928</v>
      </c>
      <c r="D38" s="60" t="s">
        <v>4929</v>
      </c>
      <c r="E38" s="13">
        <v>43977</v>
      </c>
      <c r="F38" s="14">
        <f t="shared" si="2"/>
        <v>44127</v>
      </c>
      <c r="G38" s="12">
        <v>5</v>
      </c>
      <c r="H38" s="12">
        <v>30</v>
      </c>
      <c r="I38" s="61">
        <f t="shared" si="3"/>
        <v>572.45600000000002</v>
      </c>
      <c r="J38" s="61">
        <v>2862.28</v>
      </c>
      <c r="K38" s="62" t="s">
        <v>4930</v>
      </c>
      <c r="L38" s="59"/>
      <c r="M38" s="59"/>
      <c r="N38" s="63"/>
      <c r="O38" s="63"/>
      <c r="P38" s="305"/>
      <c r="Q38" s="64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</row>
    <row r="39" spans="1:140" s="65" customFormat="1" ht="15" customHeight="1" x14ac:dyDescent="0.2">
      <c r="A39" s="50"/>
      <c r="B39" s="59" t="s">
        <v>122</v>
      </c>
      <c r="C39" s="59" t="s">
        <v>4931</v>
      </c>
      <c r="D39" s="60" t="s">
        <v>4932</v>
      </c>
      <c r="E39" s="13">
        <v>43977</v>
      </c>
      <c r="F39" s="14">
        <f t="shared" si="2"/>
        <v>44157</v>
      </c>
      <c r="G39" s="12">
        <v>6</v>
      </c>
      <c r="H39" s="12">
        <v>30</v>
      </c>
      <c r="I39" s="61">
        <f t="shared" si="3"/>
        <v>474.89833333333331</v>
      </c>
      <c r="J39" s="61">
        <v>2849.39</v>
      </c>
      <c r="K39" s="62" t="s">
        <v>4907</v>
      </c>
      <c r="L39" s="59"/>
      <c r="M39" s="59"/>
      <c r="N39" s="63"/>
      <c r="O39" s="63"/>
      <c r="P39" s="305"/>
      <c r="Q39" s="64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</row>
    <row r="40" spans="1:140" s="65" customFormat="1" ht="15" customHeight="1" x14ac:dyDescent="0.2">
      <c r="A40" s="50"/>
      <c r="B40" s="59" t="s">
        <v>4933</v>
      </c>
      <c r="C40" s="59" t="s">
        <v>4934</v>
      </c>
      <c r="D40" s="60" t="s">
        <v>4935</v>
      </c>
      <c r="E40" s="13">
        <v>44004</v>
      </c>
      <c r="F40" s="14">
        <f t="shared" si="2"/>
        <v>44094</v>
      </c>
      <c r="G40" s="12">
        <v>3</v>
      </c>
      <c r="H40" s="12">
        <v>30</v>
      </c>
      <c r="I40" s="61">
        <f t="shared" si="3"/>
        <v>2865.08</v>
      </c>
      <c r="J40" s="61">
        <v>8595.24</v>
      </c>
      <c r="K40" s="62" t="s">
        <v>4936</v>
      </c>
      <c r="L40" s="59"/>
      <c r="M40" s="59"/>
      <c r="N40" s="63"/>
      <c r="O40" s="63"/>
      <c r="P40" s="305"/>
      <c r="Q40" s="64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</row>
    <row r="41" spans="1:140" s="65" customFormat="1" ht="15" customHeight="1" x14ac:dyDescent="0.2">
      <c r="A41" s="50"/>
      <c r="B41" s="59" t="s">
        <v>4933</v>
      </c>
      <c r="C41" s="59" t="s">
        <v>4937</v>
      </c>
      <c r="D41" s="60" t="s">
        <v>4938</v>
      </c>
      <c r="E41" s="13">
        <v>44025</v>
      </c>
      <c r="F41" s="14">
        <f t="shared" si="2"/>
        <v>44115</v>
      </c>
      <c r="G41" s="12">
        <v>3</v>
      </c>
      <c r="H41" s="12">
        <v>30</v>
      </c>
      <c r="I41" s="61">
        <f t="shared" si="3"/>
        <v>3936.84</v>
      </c>
      <c r="J41" s="61">
        <v>11810.52</v>
      </c>
      <c r="K41" s="62" t="s">
        <v>1069</v>
      </c>
      <c r="L41" s="59" t="s">
        <v>4939</v>
      </c>
      <c r="M41" s="59"/>
      <c r="N41" s="63"/>
      <c r="O41" s="63"/>
      <c r="P41" s="305"/>
      <c r="Q41" s="64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</row>
    <row r="42" spans="1:140" s="65" customFormat="1" ht="15" customHeight="1" x14ac:dyDescent="0.2">
      <c r="A42" s="50"/>
      <c r="B42" s="59" t="s">
        <v>1522</v>
      </c>
      <c r="C42" s="59" t="s">
        <v>4940</v>
      </c>
      <c r="D42" s="60" t="s">
        <v>4941</v>
      </c>
      <c r="E42" s="13">
        <v>44050</v>
      </c>
      <c r="F42" s="14">
        <f t="shared" si="2"/>
        <v>44170</v>
      </c>
      <c r="G42" s="12">
        <v>4</v>
      </c>
      <c r="H42" s="12">
        <v>30</v>
      </c>
      <c r="I42" s="61">
        <f t="shared" si="3"/>
        <v>1506.0250000000001</v>
      </c>
      <c r="J42" s="61">
        <v>6024.1</v>
      </c>
      <c r="K42" s="62" t="s">
        <v>1069</v>
      </c>
      <c r="L42" s="59" t="s">
        <v>4942</v>
      </c>
      <c r="M42" s="59"/>
      <c r="N42" s="63"/>
      <c r="O42" s="63"/>
      <c r="P42" s="305"/>
      <c r="Q42" s="64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</row>
    <row r="43" spans="1:140" s="65" customFormat="1" ht="15" customHeight="1" x14ac:dyDescent="0.2">
      <c r="A43" s="50"/>
      <c r="B43" s="59" t="s">
        <v>4943</v>
      </c>
      <c r="C43" s="59" t="s">
        <v>4944</v>
      </c>
      <c r="D43" s="60" t="s">
        <v>4945</v>
      </c>
      <c r="E43" s="13">
        <v>44146</v>
      </c>
      <c r="F43" s="14">
        <f t="shared" si="2"/>
        <v>44206</v>
      </c>
      <c r="G43" s="12">
        <v>2</v>
      </c>
      <c r="H43" s="12">
        <v>30</v>
      </c>
      <c r="I43" s="61">
        <f t="shared" si="3"/>
        <v>1594.24</v>
      </c>
      <c r="J43" s="61">
        <v>3188.48</v>
      </c>
      <c r="K43" s="62" t="s">
        <v>4946</v>
      </c>
      <c r="L43" s="59"/>
      <c r="M43" s="59"/>
      <c r="N43" s="63"/>
      <c r="O43" s="63"/>
      <c r="P43" s="305"/>
      <c r="Q43" s="64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</row>
    <row r="44" spans="1:140" s="65" customFormat="1" ht="15" customHeight="1" x14ac:dyDescent="0.2">
      <c r="A44" s="50"/>
      <c r="B44" s="59" t="s">
        <v>373</v>
      </c>
      <c r="C44" s="59" t="s">
        <v>4911</v>
      </c>
      <c r="D44" s="60" t="s">
        <v>4947</v>
      </c>
      <c r="E44" s="13">
        <v>44201</v>
      </c>
      <c r="F44" s="14">
        <f t="shared" si="2"/>
        <v>44231</v>
      </c>
      <c r="G44" s="12">
        <v>1</v>
      </c>
      <c r="H44" s="12">
        <v>30</v>
      </c>
      <c r="I44" s="61">
        <f t="shared" si="3"/>
        <v>2252.5</v>
      </c>
      <c r="J44" s="61">
        <v>2252.5</v>
      </c>
      <c r="K44" s="62" t="s">
        <v>4948</v>
      </c>
      <c r="L44" s="59" t="s">
        <v>4949</v>
      </c>
      <c r="M44" s="59"/>
      <c r="N44" s="63"/>
      <c r="O44" s="63"/>
      <c r="P44" s="305"/>
      <c r="Q44" s="64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</row>
    <row r="45" spans="1:140" s="65" customFormat="1" ht="15" customHeight="1" x14ac:dyDescent="0.2">
      <c r="A45" s="50"/>
      <c r="B45" s="59" t="s">
        <v>4950</v>
      </c>
      <c r="C45" s="59" t="s">
        <v>4951</v>
      </c>
      <c r="D45" s="60" t="s">
        <v>4952</v>
      </c>
      <c r="E45" s="13">
        <v>44201</v>
      </c>
      <c r="F45" s="14">
        <f t="shared" si="2"/>
        <v>44231</v>
      </c>
      <c r="G45" s="12">
        <v>1</v>
      </c>
      <c r="H45" s="12">
        <v>30</v>
      </c>
      <c r="I45" s="61">
        <f t="shared" si="3"/>
        <v>323.83</v>
      </c>
      <c r="J45" s="61">
        <v>323.83</v>
      </c>
      <c r="K45" s="62" t="s">
        <v>4948</v>
      </c>
      <c r="L45" s="59" t="s">
        <v>4953</v>
      </c>
      <c r="M45" s="59"/>
      <c r="N45" s="63"/>
      <c r="O45" s="63"/>
      <c r="P45" s="305"/>
      <c r="Q45" s="64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</row>
    <row r="46" spans="1:140" s="65" customFormat="1" ht="15" customHeight="1" x14ac:dyDescent="0.2">
      <c r="A46" s="50"/>
      <c r="B46" s="59" t="s">
        <v>87</v>
      </c>
      <c r="C46" s="59" t="s">
        <v>4954</v>
      </c>
      <c r="D46" s="60" t="s">
        <v>4955</v>
      </c>
      <c r="E46" s="13">
        <v>44201</v>
      </c>
      <c r="F46" s="14">
        <f t="shared" si="2"/>
        <v>44231</v>
      </c>
      <c r="G46" s="12">
        <v>1</v>
      </c>
      <c r="H46" s="12">
        <v>30</v>
      </c>
      <c r="I46" s="61">
        <f t="shared" si="3"/>
        <v>1694.94</v>
      </c>
      <c r="J46" s="61">
        <v>1694.94</v>
      </c>
      <c r="K46" s="62" t="s">
        <v>4948</v>
      </c>
      <c r="L46" s="59" t="s">
        <v>4956</v>
      </c>
      <c r="M46" s="59"/>
      <c r="N46" s="63"/>
      <c r="O46" s="63"/>
      <c r="P46" s="305"/>
      <c r="Q46" s="64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</row>
    <row r="47" spans="1:140" s="65" customFormat="1" ht="15" customHeight="1" x14ac:dyDescent="0.2">
      <c r="A47" s="50"/>
      <c r="B47" s="59" t="s">
        <v>38</v>
      </c>
      <c r="C47" s="59" t="s">
        <v>4957</v>
      </c>
      <c r="D47" s="60" t="s">
        <v>4958</v>
      </c>
      <c r="E47" s="13">
        <v>44207</v>
      </c>
      <c r="F47" s="14">
        <f t="shared" si="2"/>
        <v>44507</v>
      </c>
      <c r="G47" s="12">
        <v>10</v>
      </c>
      <c r="H47" s="12">
        <v>30</v>
      </c>
      <c r="I47" s="61">
        <f t="shared" si="3"/>
        <v>344.28800000000001</v>
      </c>
      <c r="J47" s="61">
        <v>3442.88</v>
      </c>
      <c r="K47" s="62" t="s">
        <v>4959</v>
      </c>
      <c r="L47" s="59"/>
      <c r="M47" s="59"/>
      <c r="N47" s="63"/>
      <c r="O47" s="63"/>
      <c r="P47" s="63"/>
      <c r="Q47" s="64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</row>
    <row r="48" spans="1:140" s="65" customFormat="1" ht="15" customHeight="1" x14ac:dyDescent="0.2">
      <c r="A48" s="50"/>
      <c r="B48" s="59" t="s">
        <v>985</v>
      </c>
      <c r="C48" s="59" t="s">
        <v>4960</v>
      </c>
      <c r="D48" s="60" t="s">
        <v>4961</v>
      </c>
      <c r="E48" s="13">
        <v>44207</v>
      </c>
      <c r="F48" s="14">
        <f t="shared" si="2"/>
        <v>44327</v>
      </c>
      <c r="G48" s="12">
        <v>4</v>
      </c>
      <c r="H48" s="12">
        <v>30</v>
      </c>
      <c r="I48" s="61">
        <f t="shared" si="3"/>
        <v>1099.75</v>
      </c>
      <c r="J48" s="61">
        <v>4399</v>
      </c>
      <c r="K48" s="62" t="s">
        <v>4962</v>
      </c>
      <c r="L48" s="329">
        <v>34707510</v>
      </c>
      <c r="M48" s="59"/>
      <c r="N48" s="63"/>
      <c r="O48" s="63"/>
      <c r="P48" s="305"/>
      <c r="Q48" s="64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s="65" customFormat="1" ht="15" customHeight="1" x14ac:dyDescent="0.2">
      <c r="A49" s="50"/>
      <c r="B49" s="59" t="s">
        <v>122</v>
      </c>
      <c r="C49" s="59" t="s">
        <v>4963</v>
      </c>
      <c r="D49" s="60" t="s">
        <v>4964</v>
      </c>
      <c r="E49" s="13">
        <v>44277</v>
      </c>
      <c r="F49" s="14">
        <f t="shared" si="2"/>
        <v>44517</v>
      </c>
      <c r="G49" s="12">
        <v>8</v>
      </c>
      <c r="H49" s="12">
        <v>30</v>
      </c>
      <c r="I49" s="61">
        <f t="shared" si="3"/>
        <v>160.98750000000001</v>
      </c>
      <c r="J49" s="61">
        <v>1287.9000000000001</v>
      </c>
      <c r="K49" s="62" t="s">
        <v>4959</v>
      </c>
      <c r="L49" s="59"/>
      <c r="M49" s="59"/>
      <c r="N49" s="63"/>
      <c r="O49" s="63"/>
      <c r="P49" s="305"/>
      <c r="Q49" s="64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s="65" customFormat="1" ht="15" customHeight="1" x14ac:dyDescent="0.2">
      <c r="A50" s="50"/>
      <c r="B50" s="59" t="s">
        <v>2366</v>
      </c>
      <c r="C50" s="59" t="s">
        <v>4965</v>
      </c>
      <c r="D50" s="60" t="s">
        <v>4966</v>
      </c>
      <c r="E50" s="13">
        <v>44277</v>
      </c>
      <c r="F50" s="14">
        <f t="shared" si="2"/>
        <v>44367</v>
      </c>
      <c r="G50" s="12">
        <v>3</v>
      </c>
      <c r="H50" s="12">
        <v>30</v>
      </c>
      <c r="I50" s="61">
        <f t="shared" si="3"/>
        <v>2056.67</v>
      </c>
      <c r="J50" s="61">
        <v>6170.01</v>
      </c>
      <c r="K50" s="62" t="s">
        <v>4962</v>
      </c>
      <c r="L50" s="329">
        <v>34707533</v>
      </c>
      <c r="M50" s="59"/>
      <c r="N50" s="63"/>
      <c r="O50" s="63"/>
      <c r="P50" s="305"/>
      <c r="Q50" s="64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s="65" customFormat="1" ht="15" customHeight="1" x14ac:dyDescent="0.2">
      <c r="A51" s="50"/>
      <c r="B51" s="358" t="s">
        <v>87</v>
      </c>
      <c r="C51" s="358"/>
      <c r="D51" s="359" t="s">
        <v>4967</v>
      </c>
      <c r="E51" s="360">
        <v>44298</v>
      </c>
      <c r="F51" s="361">
        <f t="shared" si="2"/>
        <v>44328</v>
      </c>
      <c r="G51" s="362">
        <v>1</v>
      </c>
      <c r="H51" s="362">
        <v>30</v>
      </c>
      <c r="I51" s="363">
        <f t="shared" si="3"/>
        <v>3437.56</v>
      </c>
      <c r="J51" s="363">
        <v>3437.56</v>
      </c>
      <c r="K51" s="364" t="s">
        <v>4968</v>
      </c>
      <c r="L51" s="358"/>
      <c r="M51" s="358"/>
      <c r="N51" s="365"/>
      <c r="O51" s="365"/>
      <c r="P51" s="365"/>
      <c r="Q51" s="366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s="65" customFormat="1" ht="15" customHeight="1" x14ac:dyDescent="0.2">
      <c r="A52" s="50"/>
      <c r="B52" s="358" t="s">
        <v>373</v>
      </c>
      <c r="C52" s="358" t="s">
        <v>4969</v>
      </c>
      <c r="D52" s="359" t="s">
        <v>4970</v>
      </c>
      <c r="E52" s="360">
        <v>44302</v>
      </c>
      <c r="F52" s="361">
        <f t="shared" si="2"/>
        <v>44362</v>
      </c>
      <c r="G52" s="362">
        <v>2</v>
      </c>
      <c r="H52" s="362">
        <v>30</v>
      </c>
      <c r="I52" s="363">
        <f t="shared" si="3"/>
        <v>1786.1</v>
      </c>
      <c r="J52" s="363">
        <v>3572.2</v>
      </c>
      <c r="K52" s="364" t="s">
        <v>4962</v>
      </c>
      <c r="L52" s="329">
        <v>34707557</v>
      </c>
      <c r="M52" s="358"/>
      <c r="N52" s="365"/>
      <c r="O52" s="365"/>
      <c r="P52" s="379"/>
      <c r="Q52" s="366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s="65" customFormat="1" ht="15" customHeight="1" x14ac:dyDescent="0.2">
      <c r="A53" s="50"/>
      <c r="B53" s="358" t="s">
        <v>373</v>
      </c>
      <c r="C53" s="358" t="s">
        <v>4969</v>
      </c>
      <c r="D53" s="359" t="s">
        <v>4971</v>
      </c>
      <c r="E53" s="360">
        <v>44356</v>
      </c>
      <c r="F53" s="361">
        <f t="shared" si="2"/>
        <v>44363</v>
      </c>
      <c r="G53" s="362">
        <v>1</v>
      </c>
      <c r="H53" s="362">
        <v>7</v>
      </c>
      <c r="I53" s="363">
        <f t="shared" si="3"/>
        <v>1091.8</v>
      </c>
      <c r="J53" s="363">
        <v>1091.8</v>
      </c>
      <c r="K53" s="364" t="s">
        <v>4972</v>
      </c>
      <c r="L53" s="358" t="s">
        <v>3198</v>
      </c>
      <c r="M53" s="358"/>
      <c r="N53" s="365"/>
      <c r="O53" s="365"/>
      <c r="P53" s="365"/>
      <c r="Q53" s="366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s="65" customFormat="1" ht="15" customHeight="1" x14ac:dyDescent="0.2">
      <c r="A54" s="50"/>
      <c r="B54" s="358" t="s">
        <v>985</v>
      </c>
      <c r="C54" s="358" t="s">
        <v>4905</v>
      </c>
      <c r="D54" s="359" t="s">
        <v>4973</v>
      </c>
      <c r="E54" s="360">
        <v>44385</v>
      </c>
      <c r="F54" s="361">
        <f t="shared" si="2"/>
        <v>44392</v>
      </c>
      <c r="G54" s="362">
        <v>1</v>
      </c>
      <c r="H54" s="362">
        <v>7</v>
      </c>
      <c r="I54" s="363">
        <f t="shared" si="3"/>
        <v>2606.96</v>
      </c>
      <c r="J54" s="363">
        <v>2606.96</v>
      </c>
      <c r="K54" s="364" t="s">
        <v>4974</v>
      </c>
      <c r="L54" s="358"/>
      <c r="M54" s="358"/>
      <c r="N54" s="365"/>
      <c r="O54" s="365"/>
      <c r="P54" s="379"/>
      <c r="Q54" s="366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s="65" customFormat="1" ht="15" customHeight="1" x14ac:dyDescent="0.2">
      <c r="A55" s="50"/>
      <c r="B55" s="358" t="s">
        <v>117</v>
      </c>
      <c r="C55" s="358" t="s">
        <v>4975</v>
      </c>
      <c r="D55" s="359" t="s">
        <v>4976</v>
      </c>
      <c r="E55" s="360">
        <v>44461</v>
      </c>
      <c r="F55" s="361">
        <f t="shared" si="2"/>
        <v>44462</v>
      </c>
      <c r="G55" s="362">
        <v>1</v>
      </c>
      <c r="H55" s="362">
        <v>1</v>
      </c>
      <c r="I55" s="363">
        <f t="shared" si="3"/>
        <v>312.83999999999997</v>
      </c>
      <c r="J55" s="363">
        <v>312.83999999999997</v>
      </c>
      <c r="K55" s="364" t="s">
        <v>4972</v>
      </c>
      <c r="L55" s="358" t="s">
        <v>3198</v>
      </c>
      <c r="M55" s="358"/>
      <c r="N55" s="365"/>
      <c r="O55" s="365"/>
      <c r="P55" s="433"/>
      <c r="Q55" s="366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s="65" customFormat="1" ht="15" customHeight="1" x14ac:dyDescent="0.2">
      <c r="A56" s="50"/>
      <c r="B56" s="358" t="s">
        <v>4977</v>
      </c>
      <c r="C56" s="358" t="s">
        <v>4978</v>
      </c>
      <c r="D56" s="359" t="s">
        <v>4979</v>
      </c>
      <c r="E56" s="360">
        <v>44468</v>
      </c>
      <c r="F56" s="361">
        <f t="shared" si="2"/>
        <v>44469</v>
      </c>
      <c r="G56" s="362">
        <v>1</v>
      </c>
      <c r="H56" s="362">
        <v>1</v>
      </c>
      <c r="I56" s="363">
        <f t="shared" si="3"/>
        <v>829.97</v>
      </c>
      <c r="J56" s="363">
        <v>829.97</v>
      </c>
      <c r="K56" s="364" t="s">
        <v>4500</v>
      </c>
      <c r="L56" s="358" t="s">
        <v>3198</v>
      </c>
      <c r="M56" s="358"/>
      <c r="N56" s="365"/>
      <c r="O56" s="365"/>
      <c r="P56" s="379"/>
      <c r="Q56" s="366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s="65" customFormat="1" ht="15" customHeight="1" x14ac:dyDescent="0.2">
      <c r="A57" s="50"/>
      <c r="B57" s="331"/>
      <c r="C57" s="331"/>
      <c r="D57" s="332"/>
      <c r="E57" s="333"/>
      <c r="F57" s="334" t="str">
        <f t="shared" si="2"/>
        <v/>
      </c>
      <c r="G57" s="335"/>
      <c r="H57" s="335"/>
      <c r="I57" s="336" t="str">
        <f t="shared" si="3"/>
        <v/>
      </c>
      <c r="J57" s="336"/>
      <c r="K57" s="337"/>
      <c r="L57" s="331"/>
      <c r="M57" s="331"/>
      <c r="N57" s="338"/>
      <c r="O57" s="338"/>
      <c r="P57" s="338"/>
      <c r="Q57" s="339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s="65" customFormat="1" ht="15" customHeight="1" x14ac:dyDescent="0.2">
      <c r="A58" s="50"/>
      <c r="B58" s="331"/>
      <c r="C58" s="331"/>
      <c r="D58" s="332"/>
      <c r="E58" s="333"/>
      <c r="F58" s="334" t="str">
        <f t="shared" si="2"/>
        <v/>
      </c>
      <c r="G58" s="335"/>
      <c r="H58" s="335"/>
      <c r="I58" s="336" t="str">
        <f t="shared" si="3"/>
        <v/>
      </c>
      <c r="J58" s="336"/>
      <c r="K58" s="337"/>
      <c r="L58" s="331"/>
      <c r="M58" s="331"/>
      <c r="N58" s="338"/>
      <c r="O58" s="338"/>
      <c r="P58" s="338"/>
      <c r="Q58" s="339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">
      <c r="B59" s="230"/>
      <c r="C59" s="233"/>
      <c r="D59" s="231"/>
      <c r="E59" s="236"/>
      <c r="F59" s="31" t="str">
        <f t="shared" si="2"/>
        <v/>
      </c>
      <c r="G59" s="235"/>
      <c r="H59" s="235"/>
      <c r="I59" s="51" t="str">
        <f t="shared" si="3"/>
        <v/>
      </c>
      <c r="J59" s="52"/>
      <c r="K59" s="239"/>
      <c r="L59" s="233"/>
      <c r="M59" s="233"/>
      <c r="N59" s="240"/>
      <c r="O59" s="240"/>
      <c r="P59" s="240"/>
      <c r="Q59" s="241"/>
    </row>
    <row r="60" spans="1:140" x14ac:dyDescent="0.2">
      <c r="I60" s="36" t="s">
        <v>8</v>
      </c>
      <c r="J60" s="56">
        <f>SUM(J3:J59)</f>
        <v>424121.8400000002</v>
      </c>
    </row>
    <row r="62" spans="1:140" x14ac:dyDescent="0.2">
      <c r="J62" s="39" t="s">
        <v>3139</v>
      </c>
      <c r="K62" s="57" t="s">
        <v>4980</v>
      </c>
    </row>
    <row r="63" spans="1:140" x14ac:dyDescent="0.2">
      <c r="J63" s="39" t="s">
        <v>3141</v>
      </c>
      <c r="K63" s="57" t="s">
        <v>4981</v>
      </c>
    </row>
  </sheetData>
  <phoneticPr fontId="0" type="noConversion"/>
  <conditionalFormatting sqref="F3:F59">
    <cfRule type="expression" dxfId="1377" priority="1" stopIfTrue="1">
      <formula>AND($B3&lt;&gt;"",$K3="",$F3&lt;TODAY())</formula>
    </cfRule>
    <cfRule type="expression" dxfId="1376" priority="2">
      <formula>AND($B3&lt;&gt;"",$K3="",$F3&lt;(TODAY()+30))</formula>
    </cfRule>
  </conditionalFormatting>
  <dataValidations count="1">
    <dataValidation type="list" allowBlank="1" showInputMessage="1" showErrorMessage="1" sqref="H3:H59" xr:uid="{00000000-0002-0000-65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CECD1-35B7-4C34-96BA-9A81C9914384}">
  <sheetPr>
    <pageSetUpPr fitToPage="1"/>
  </sheetPr>
  <dimension ref="B2:Q31"/>
  <sheetViews>
    <sheetView workbookViewId="0">
      <selection activeCell="K24" sqref="K24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3" style="33" customWidth="1"/>
    <col min="13" max="13" width="15.7109375" style="33" customWidth="1"/>
    <col min="14" max="15" width="15.7109375" style="38" hidden="1" customWidth="1"/>
    <col min="16" max="16" width="5.4257812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58" t="s">
        <v>4982</v>
      </c>
      <c r="C3" s="59" t="s">
        <v>4983</v>
      </c>
      <c r="D3" s="60" t="s">
        <v>4984</v>
      </c>
      <c r="E3" s="13">
        <v>44417</v>
      </c>
      <c r="F3" s="14">
        <f t="shared" ref="F3:F30" si="0">IF(E3&lt;&gt;"",E3+(G3*H3),"")</f>
        <v>44447</v>
      </c>
      <c r="G3" s="12">
        <v>1</v>
      </c>
      <c r="H3" s="12">
        <v>30</v>
      </c>
      <c r="I3" s="61">
        <f t="shared" ref="I3:I30" si="1">IF(G3&lt;&gt;"",(J3/G3),"")</f>
        <v>1264.21</v>
      </c>
      <c r="J3" s="61">
        <v>1264.21</v>
      </c>
      <c r="K3" s="62" t="s">
        <v>4985</v>
      </c>
      <c r="L3" s="59" t="s">
        <v>3198</v>
      </c>
      <c r="M3" s="59"/>
      <c r="N3" s="63"/>
      <c r="O3" s="63"/>
      <c r="P3" s="63"/>
      <c r="Q3" s="64"/>
    </row>
    <row r="4" spans="2:17" ht="15" customHeight="1" x14ac:dyDescent="0.2">
      <c r="B4" s="58" t="s">
        <v>4982</v>
      </c>
      <c r="C4" s="59" t="s">
        <v>4986</v>
      </c>
      <c r="D4" s="60" t="s">
        <v>4987</v>
      </c>
      <c r="E4" s="13">
        <v>44417</v>
      </c>
      <c r="F4" s="14">
        <f t="shared" si="0"/>
        <v>44447</v>
      </c>
      <c r="G4" s="12">
        <v>1</v>
      </c>
      <c r="H4" s="12">
        <v>30</v>
      </c>
      <c r="I4" s="61">
        <f t="shared" si="1"/>
        <v>1264.21</v>
      </c>
      <c r="J4" s="61">
        <v>1264.21</v>
      </c>
      <c r="K4" s="62" t="s">
        <v>4985</v>
      </c>
      <c r="L4" s="59" t="s">
        <v>3198</v>
      </c>
      <c r="M4" s="59"/>
      <c r="N4" s="63"/>
      <c r="O4" s="63"/>
      <c r="P4" s="63"/>
      <c r="Q4" s="64"/>
    </row>
    <row r="5" spans="2:17" ht="15" customHeight="1" x14ac:dyDescent="0.2">
      <c r="B5" s="58" t="s">
        <v>1435</v>
      </c>
      <c r="C5" s="59" t="s">
        <v>4988</v>
      </c>
      <c r="D5" s="60" t="s">
        <v>4989</v>
      </c>
      <c r="E5" s="13">
        <v>44424</v>
      </c>
      <c r="F5" s="14">
        <f t="shared" si="0"/>
        <v>44454</v>
      </c>
      <c r="G5" s="12">
        <v>1</v>
      </c>
      <c r="H5" s="12">
        <v>30</v>
      </c>
      <c r="I5" s="61">
        <f t="shared" si="1"/>
        <v>1843.14</v>
      </c>
      <c r="J5" s="61">
        <v>1843.14</v>
      </c>
      <c r="K5" s="62" t="s">
        <v>4985</v>
      </c>
      <c r="L5" s="59" t="s">
        <v>3198</v>
      </c>
      <c r="M5" s="59"/>
      <c r="N5" s="63"/>
      <c r="O5" s="63"/>
      <c r="P5" s="63"/>
      <c r="Q5" s="64"/>
    </row>
    <row r="6" spans="2:17" ht="15" customHeight="1" x14ac:dyDescent="0.2">
      <c r="B6" s="58" t="s">
        <v>1435</v>
      </c>
      <c r="C6" s="59" t="s">
        <v>4990</v>
      </c>
      <c r="D6" s="60" t="s">
        <v>4991</v>
      </c>
      <c r="E6" s="13">
        <v>44424</v>
      </c>
      <c r="F6" s="14">
        <f t="shared" si="0"/>
        <v>44454</v>
      </c>
      <c r="G6" s="12">
        <v>1</v>
      </c>
      <c r="H6" s="12">
        <v>30</v>
      </c>
      <c r="I6" s="61">
        <f t="shared" si="1"/>
        <v>2180.84</v>
      </c>
      <c r="J6" s="61">
        <v>2180.84</v>
      </c>
      <c r="K6" s="62" t="s">
        <v>4985</v>
      </c>
      <c r="L6" s="59" t="s">
        <v>3198</v>
      </c>
      <c r="M6" s="59"/>
      <c r="N6" s="63"/>
      <c r="O6" s="63"/>
      <c r="P6" s="63"/>
      <c r="Q6" s="64"/>
    </row>
    <row r="7" spans="2:17" ht="15" customHeight="1" x14ac:dyDescent="0.2">
      <c r="B7" s="58" t="s">
        <v>4992</v>
      </c>
      <c r="C7" s="59"/>
      <c r="D7" s="60" t="s">
        <v>4993</v>
      </c>
      <c r="E7" s="13">
        <v>44428</v>
      </c>
      <c r="F7" s="14">
        <f t="shared" si="0"/>
        <v>44435</v>
      </c>
      <c r="G7" s="12">
        <v>1</v>
      </c>
      <c r="H7" s="12">
        <v>7</v>
      </c>
      <c r="I7" s="61">
        <f t="shared" si="1"/>
        <v>357.57</v>
      </c>
      <c r="J7" s="61">
        <v>357.57</v>
      </c>
      <c r="K7" s="62" t="s">
        <v>4985</v>
      </c>
      <c r="L7" s="59"/>
      <c r="M7" s="59"/>
      <c r="N7" s="63"/>
      <c r="O7" s="63"/>
      <c r="P7" s="63"/>
      <c r="Q7" s="64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6909.97</v>
      </c>
    </row>
  </sheetData>
  <phoneticPr fontId="0" type="noConversion"/>
  <conditionalFormatting sqref="F3:F30">
    <cfRule type="expression" dxfId="1354" priority="1" stopIfTrue="1">
      <formula>AND(B3&lt;&gt;"",K3="",F3&lt;TODAY())</formula>
    </cfRule>
    <cfRule type="expression" dxfId="1353" priority="2">
      <formula>AND(B3&lt;&gt;"",K3="",F3&lt;(TODAY()+30))</formula>
    </cfRule>
  </conditionalFormatting>
  <dataValidations count="1">
    <dataValidation type="list" allowBlank="1" showInputMessage="1" showErrorMessage="1" sqref="H3:H30" xr:uid="{0205C740-55DB-421E-8D79-C80BA23A085B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8A438-D6FE-4125-9E06-E9E9430ABF2E}">
  <sheetPr>
    <tabColor rgb="FFF2F2F2"/>
    <pageSetUpPr fitToPage="1"/>
  </sheetPr>
  <dimension ref="B2:Q34"/>
  <sheetViews>
    <sheetView workbookViewId="0">
      <selection activeCell="G14" sqref="G14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5.7109375" style="57" customWidth="1"/>
    <col min="12" max="12" width="19.5703125" style="33" bestFit="1" customWidth="1"/>
    <col min="13" max="13" width="17.42578125" style="33" customWidth="1"/>
    <col min="14" max="15" width="15.7109375" style="38" hidden="1" customWidth="1"/>
    <col min="16" max="16" width="5.4257812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58" t="s">
        <v>992</v>
      </c>
      <c r="C3" s="59" t="s">
        <v>4994</v>
      </c>
      <c r="D3" s="60" t="s">
        <v>4995</v>
      </c>
      <c r="E3" s="13">
        <v>44250</v>
      </c>
      <c r="F3" s="14">
        <f t="shared" ref="F3:F30" si="0">IF(E3&lt;&gt;"",E3+(G3*H3),"")</f>
        <v>44280</v>
      </c>
      <c r="G3" s="12">
        <v>1</v>
      </c>
      <c r="H3" s="12">
        <v>30</v>
      </c>
      <c r="I3" s="61">
        <f t="shared" ref="I3:I30" si="1">IF(G3&lt;&gt;"",(J3/G3),"")</f>
        <v>1418.5</v>
      </c>
      <c r="J3" s="61">
        <v>1418.5</v>
      </c>
      <c r="K3" s="62" t="s">
        <v>3206</v>
      </c>
      <c r="L3" s="59" t="s">
        <v>514</v>
      </c>
      <c r="M3" s="59"/>
      <c r="N3" s="63"/>
      <c r="O3" s="63"/>
      <c r="P3" s="63"/>
      <c r="Q3" s="64"/>
    </row>
    <row r="4" spans="2:17" ht="15" customHeight="1" x14ac:dyDescent="0.2">
      <c r="B4" s="58" t="s">
        <v>4996</v>
      </c>
      <c r="C4" s="59" t="s">
        <v>4997</v>
      </c>
      <c r="D4" s="60" t="s">
        <v>4998</v>
      </c>
      <c r="E4" s="13">
        <v>44319</v>
      </c>
      <c r="F4" s="14">
        <f t="shared" si="0"/>
        <v>44326</v>
      </c>
      <c r="G4" s="12">
        <v>1</v>
      </c>
      <c r="H4" s="12">
        <v>7</v>
      </c>
      <c r="I4" s="61">
        <f t="shared" si="1"/>
        <v>1202.04</v>
      </c>
      <c r="J4" s="61">
        <v>1202.04</v>
      </c>
      <c r="K4" s="62" t="s">
        <v>4999</v>
      </c>
      <c r="L4" s="59" t="s">
        <v>5000</v>
      </c>
      <c r="M4" s="59" t="s">
        <v>5001</v>
      </c>
      <c r="N4" s="63"/>
      <c r="O4" s="63"/>
      <c r="P4" s="63"/>
      <c r="Q4" s="64"/>
    </row>
    <row r="5" spans="2:17" ht="15" customHeight="1" x14ac:dyDescent="0.2">
      <c r="B5" s="58" t="s">
        <v>2047</v>
      </c>
      <c r="C5" s="59" t="s">
        <v>5002</v>
      </c>
      <c r="D5" s="60" t="s">
        <v>5003</v>
      </c>
      <c r="E5" s="13">
        <v>44319</v>
      </c>
      <c r="F5" s="14">
        <f t="shared" si="0"/>
        <v>44431</v>
      </c>
      <c r="G5" s="12">
        <v>4</v>
      </c>
      <c r="H5" s="12">
        <v>28</v>
      </c>
      <c r="I5" s="61">
        <f t="shared" si="1"/>
        <v>167.98249999999999</v>
      </c>
      <c r="J5" s="61">
        <v>671.93</v>
      </c>
      <c r="K5" s="62" t="s">
        <v>3811</v>
      </c>
      <c r="L5" s="59" t="s">
        <v>5000</v>
      </c>
      <c r="M5" s="59" t="s">
        <v>5001</v>
      </c>
      <c r="N5" s="63"/>
      <c r="O5" s="63"/>
      <c r="P5" s="63"/>
      <c r="Q5" s="64"/>
    </row>
    <row r="6" spans="2:17" ht="15" customHeight="1" x14ac:dyDescent="0.2">
      <c r="B6" s="58" t="s">
        <v>5004</v>
      </c>
      <c r="C6" s="59"/>
      <c r="D6" s="60" t="s">
        <v>5005</v>
      </c>
      <c r="E6" s="13">
        <v>44371</v>
      </c>
      <c r="F6" s="14">
        <f t="shared" si="0"/>
        <v>44373</v>
      </c>
      <c r="G6" s="12">
        <v>2</v>
      </c>
      <c r="H6" s="12">
        <v>1</v>
      </c>
      <c r="I6" s="61">
        <f t="shared" si="1"/>
        <v>0</v>
      </c>
      <c r="J6" s="61"/>
      <c r="K6" s="62" t="s">
        <v>3811</v>
      </c>
      <c r="L6" s="59" t="s">
        <v>514</v>
      </c>
      <c r="M6" s="59"/>
      <c r="N6" s="63"/>
      <c r="O6" s="63"/>
      <c r="P6" s="63"/>
      <c r="Q6" s="64"/>
    </row>
    <row r="7" spans="2:17" ht="15" customHeight="1" x14ac:dyDescent="0.2">
      <c r="B7" s="58" t="s">
        <v>3872</v>
      </c>
      <c r="C7" s="59"/>
      <c r="D7" s="60" t="s">
        <v>5006</v>
      </c>
      <c r="E7" s="13">
        <v>44397</v>
      </c>
      <c r="F7" s="14">
        <f t="shared" si="0"/>
        <v>44404</v>
      </c>
      <c r="G7" s="12">
        <v>1</v>
      </c>
      <c r="H7" s="12">
        <v>7</v>
      </c>
      <c r="I7" s="61">
        <f t="shared" si="1"/>
        <v>0</v>
      </c>
      <c r="J7" s="61"/>
      <c r="K7" s="62" t="s">
        <v>3811</v>
      </c>
      <c r="L7" s="59" t="s">
        <v>3198</v>
      </c>
      <c r="M7" s="59"/>
      <c r="N7" s="63"/>
      <c r="O7" s="63"/>
      <c r="P7" s="305"/>
      <c r="Q7" s="64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3292.47</v>
      </c>
    </row>
    <row r="33" spans="10:11" x14ac:dyDescent="0.2">
      <c r="J33" s="39" t="s">
        <v>3139</v>
      </c>
      <c r="K33" s="57" t="s">
        <v>3323</v>
      </c>
    </row>
    <row r="34" spans="10:11" x14ac:dyDescent="0.2">
      <c r="J34" s="39" t="s">
        <v>3141</v>
      </c>
      <c r="K34" s="57" t="s">
        <v>5007</v>
      </c>
    </row>
  </sheetData>
  <phoneticPr fontId="0" type="noConversion"/>
  <conditionalFormatting sqref="F3:F30">
    <cfRule type="expression" dxfId="1331" priority="1" stopIfTrue="1">
      <formula>AND($B3&lt;&gt;"",$K3="",$F3&lt;TODAY())</formula>
    </cfRule>
    <cfRule type="expression" dxfId="1330" priority="2">
      <formula>AND($B3&lt;&gt;"",$K3="",$F3&lt;(TODAY()+30))</formula>
    </cfRule>
  </conditionalFormatting>
  <dataValidations count="1">
    <dataValidation type="list" allowBlank="1" showInputMessage="1" showErrorMessage="1" sqref="H3:H30" xr:uid="{3A6E5454-098D-43DB-BB5E-6F619F58AF5D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tabColor rgb="FFF2F2F2"/>
    <pageSetUpPr fitToPage="1"/>
  </sheetPr>
  <dimension ref="B2:Q31"/>
  <sheetViews>
    <sheetView workbookViewId="0">
      <selection activeCell="P8" sqref="P8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1.85546875" style="35" customWidth="1"/>
    <col min="6" max="6" width="26" style="35" bestFit="1" customWidth="1"/>
    <col min="7" max="7" width="9.7109375" style="34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7.5703125" style="33" customWidth="1"/>
    <col min="14" max="15" width="15.7109375" style="38" customWidth="1"/>
    <col min="16" max="16" width="5.85546875" style="38" customWidth="1"/>
    <col min="17" max="17" width="30.710937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58" t="s">
        <v>918</v>
      </c>
      <c r="C3" s="59" t="s">
        <v>5008</v>
      </c>
      <c r="D3" s="60" t="s">
        <v>5009</v>
      </c>
      <c r="E3" s="13">
        <v>43452</v>
      </c>
      <c r="F3" s="14">
        <f t="shared" ref="F3:F30" si="0">IF(E3&lt;&gt;"",E3+(G3*H3),"")</f>
        <v>43564</v>
      </c>
      <c r="G3" s="12">
        <v>4</v>
      </c>
      <c r="H3" s="12">
        <v>28</v>
      </c>
      <c r="I3" s="61">
        <f t="shared" ref="I3:I30" si="1">IF(G3&lt;&gt;"",(J3/G3),"")</f>
        <v>403.22</v>
      </c>
      <c r="J3" s="61">
        <v>1612.88</v>
      </c>
      <c r="K3" s="62" t="s">
        <v>2870</v>
      </c>
      <c r="L3" s="59" t="s">
        <v>5010</v>
      </c>
      <c r="M3" s="59"/>
      <c r="N3" s="63"/>
      <c r="O3" s="63"/>
      <c r="P3" s="63"/>
      <c r="Q3" s="64"/>
    </row>
    <row r="4" spans="2:17" ht="15" customHeight="1" x14ac:dyDescent="0.2">
      <c r="B4" s="58" t="s">
        <v>400</v>
      </c>
      <c r="C4" s="59" t="s">
        <v>5011</v>
      </c>
      <c r="D4" s="60" t="s">
        <v>5012</v>
      </c>
      <c r="E4" s="13">
        <v>43469</v>
      </c>
      <c r="F4" s="14">
        <f t="shared" si="0"/>
        <v>43476</v>
      </c>
      <c r="G4" s="12">
        <v>1</v>
      </c>
      <c r="H4" s="12">
        <v>7</v>
      </c>
      <c r="I4" s="61">
        <f t="shared" si="1"/>
        <v>1816.97</v>
      </c>
      <c r="J4" s="61">
        <v>1816.97</v>
      </c>
      <c r="K4" s="62" t="s">
        <v>5013</v>
      </c>
      <c r="L4" s="59" t="s">
        <v>5014</v>
      </c>
      <c r="M4" s="59"/>
      <c r="N4" s="63"/>
      <c r="O4" s="63"/>
      <c r="P4" s="63"/>
      <c r="Q4" s="64"/>
    </row>
    <row r="5" spans="2:17" ht="15" customHeight="1" x14ac:dyDescent="0.2">
      <c r="B5" s="58" t="s">
        <v>317</v>
      </c>
      <c r="C5" s="59" t="s">
        <v>5015</v>
      </c>
      <c r="D5" s="60" t="s">
        <v>5016</v>
      </c>
      <c r="E5" s="13">
        <v>43559</v>
      </c>
      <c r="F5" s="14">
        <f t="shared" si="0"/>
        <v>43566</v>
      </c>
      <c r="G5" s="12">
        <v>1</v>
      </c>
      <c r="H5" s="12">
        <v>7</v>
      </c>
      <c r="I5" s="61">
        <f t="shared" si="1"/>
        <v>1243.07</v>
      </c>
      <c r="J5" s="61">
        <v>1243.07</v>
      </c>
      <c r="K5" s="62" t="s">
        <v>2870</v>
      </c>
      <c r="L5" s="59" t="s">
        <v>5017</v>
      </c>
      <c r="M5" s="258"/>
      <c r="N5" s="266"/>
      <c r="O5" s="63"/>
      <c r="P5" s="63"/>
      <c r="Q5" s="64"/>
    </row>
    <row r="6" spans="2:17" ht="15" customHeight="1" x14ac:dyDescent="0.2">
      <c r="B6" s="58" t="s">
        <v>918</v>
      </c>
      <c r="C6" s="59" t="s">
        <v>5018</v>
      </c>
      <c r="D6" s="60" t="s">
        <v>5019</v>
      </c>
      <c r="E6" s="13">
        <v>44285</v>
      </c>
      <c r="F6" s="14">
        <f t="shared" si="0"/>
        <v>44315</v>
      </c>
      <c r="G6" s="12">
        <v>1</v>
      </c>
      <c r="H6" s="12">
        <v>30</v>
      </c>
      <c r="I6" s="61">
        <f t="shared" si="1"/>
        <v>1201.76</v>
      </c>
      <c r="J6" s="61">
        <v>1201.76</v>
      </c>
      <c r="K6" s="62" t="s">
        <v>5020</v>
      </c>
      <c r="L6" s="64" t="s">
        <v>514</v>
      </c>
      <c r="M6" s="347" t="s">
        <v>5021</v>
      </c>
      <c r="N6" s="348"/>
      <c r="O6" s="349" t="s">
        <v>5022</v>
      </c>
      <c r="P6" s="305" t="s">
        <v>5023</v>
      </c>
      <c r="Q6" s="350" t="s">
        <v>4461</v>
      </c>
    </row>
    <row r="7" spans="2:17" ht="15" customHeight="1" x14ac:dyDescent="0.2">
      <c r="B7" s="58" t="s">
        <v>918</v>
      </c>
      <c r="C7" s="59" t="s">
        <v>5024</v>
      </c>
      <c r="D7" s="409" t="s">
        <v>5025</v>
      </c>
      <c r="E7" s="13">
        <v>44377</v>
      </c>
      <c r="F7" s="14">
        <f t="shared" si="0"/>
        <v>44407</v>
      </c>
      <c r="G7" s="12">
        <v>1</v>
      </c>
      <c r="H7" s="12">
        <v>30</v>
      </c>
      <c r="I7" s="61">
        <f t="shared" si="1"/>
        <v>1426.6</v>
      </c>
      <c r="J7" s="61">
        <v>1426.6</v>
      </c>
      <c r="K7" s="62"/>
      <c r="L7" s="59" t="s">
        <v>5026</v>
      </c>
      <c r="M7" s="410" t="s">
        <v>4305</v>
      </c>
      <c r="N7" s="411"/>
      <c r="O7" s="63"/>
      <c r="P7" s="305" t="s">
        <v>5023</v>
      </c>
      <c r="Q7" s="64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7301.2800000000007</v>
      </c>
    </row>
  </sheetData>
  <dataValidations count="1">
    <dataValidation type="list" allowBlank="1" showInputMessage="1" showErrorMessage="1" sqref="H3:H30" xr:uid="{00000000-0002-0000-6100-000000000000}">
      <formula1>"1, 7, 28, 30"</formula1>
    </dataValidation>
  </dataValidations>
  <hyperlinks>
    <hyperlink ref="Q6" r:id="rId1" xr:uid="{F9DA3D24-9622-4247-B970-141B9E5CD3E4}"/>
  </hyperlinks>
  <printOptions horizontalCentered="1"/>
  <pageMargins left="0.5" right="0.5" top="0.75" bottom="0.75" header="0.5" footer="0.5"/>
  <pageSetup scale="47" fitToHeight="0" orientation="landscape" horizontalDpi="1200" verticalDpi="1200" r:id="rId2"/>
  <headerFooter alignWithMargins="0"/>
  <legacyDrawing r:id="rId3"/>
  <tableParts count="1">
    <tablePart r:id="rId4"/>
  </tableParts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D45D5-6D26-4748-A96B-F87DB2D0DC0B}">
  <sheetPr>
    <tabColor rgb="FFE7E6E6"/>
    <pageSetUpPr fitToPage="1"/>
  </sheetPr>
  <dimension ref="A2:JZ54"/>
  <sheetViews>
    <sheetView topLeftCell="A30" workbookViewId="0">
      <selection activeCell="K49" sqref="K49"/>
    </sheetView>
  </sheetViews>
  <sheetFormatPr defaultColWidth="9.140625" defaultRowHeight="12.75" x14ac:dyDescent="0.2"/>
  <cols>
    <col min="1" max="1" width="1.7109375" style="50" customWidth="1"/>
    <col min="2" max="2" width="25.85546875" style="53" customWidth="1"/>
    <col min="3" max="3" width="15" style="54" customWidth="1"/>
    <col min="4" max="4" width="17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5.140625" style="287" bestFit="1" customWidth="1"/>
    <col min="10" max="10" width="14.85546875" style="287" customWidth="1"/>
    <col min="11" max="11" width="44.42578125" style="57" customWidth="1"/>
    <col min="12" max="12" width="12.7109375" style="33" customWidth="1"/>
    <col min="13" max="13" width="4.140625" style="33" customWidth="1"/>
    <col min="14" max="15" width="4.42578125" style="38" customWidth="1"/>
    <col min="16" max="16" width="5.2851562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1:286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285" t="s">
        <v>7</v>
      </c>
      <c r="J2" s="28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1:286" s="65" customFormat="1" ht="15" customHeight="1" x14ac:dyDescent="0.2">
      <c r="A3" s="50"/>
      <c r="B3" s="58" t="s">
        <v>965</v>
      </c>
      <c r="C3" s="59" t="s">
        <v>5027</v>
      </c>
      <c r="D3" s="60" t="s">
        <v>5028</v>
      </c>
      <c r="E3" s="13">
        <v>43668</v>
      </c>
      <c r="F3" s="14">
        <f t="shared" ref="F3:F50" si="0">IF(E3&lt;&gt;"",E3+(G3*H3),"")</f>
        <v>44058</v>
      </c>
      <c r="G3" s="12">
        <v>13</v>
      </c>
      <c r="H3" s="12">
        <v>30</v>
      </c>
      <c r="I3" s="74">
        <f t="shared" ref="I3:I50" si="1">IF(G3&lt;&gt;"",(J3/G3),"")</f>
        <v>709.70999999999992</v>
      </c>
      <c r="J3" s="74">
        <v>9226.23</v>
      </c>
      <c r="K3" s="62" t="s">
        <v>5029</v>
      </c>
      <c r="L3" s="59"/>
      <c r="M3" s="59"/>
      <c r="N3" s="63"/>
      <c r="O3" s="63"/>
      <c r="P3" s="305"/>
      <c r="Q3" s="64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  <c r="EK3" s="50"/>
      <c r="EL3" s="50"/>
      <c r="EM3" s="50"/>
      <c r="EN3" s="50"/>
      <c r="EO3" s="50"/>
      <c r="EP3" s="50"/>
      <c r="EQ3" s="50"/>
      <c r="ER3" s="50"/>
      <c r="ES3" s="50"/>
      <c r="ET3" s="50"/>
      <c r="EU3" s="50"/>
      <c r="EV3" s="50"/>
      <c r="EW3" s="50"/>
      <c r="EX3" s="50"/>
      <c r="EY3" s="50"/>
      <c r="EZ3" s="50"/>
      <c r="FA3" s="50"/>
      <c r="FB3" s="50"/>
      <c r="FC3" s="50"/>
      <c r="FD3" s="50"/>
      <c r="FE3" s="50"/>
      <c r="FF3" s="50"/>
      <c r="FG3" s="50"/>
      <c r="FH3" s="50"/>
      <c r="FI3" s="50"/>
      <c r="FJ3" s="50"/>
      <c r="FK3" s="50"/>
      <c r="FL3" s="50"/>
      <c r="FM3" s="50"/>
      <c r="FN3" s="50"/>
      <c r="FO3" s="50"/>
      <c r="FP3" s="50"/>
      <c r="FQ3" s="50"/>
      <c r="FR3" s="50"/>
      <c r="FS3" s="50"/>
      <c r="FT3" s="50"/>
      <c r="FU3" s="50"/>
      <c r="FV3" s="50"/>
      <c r="FW3" s="50"/>
      <c r="FX3" s="50"/>
      <c r="FY3" s="50"/>
      <c r="FZ3" s="50"/>
      <c r="GA3" s="50"/>
      <c r="GB3" s="50"/>
      <c r="GC3" s="50"/>
      <c r="GD3" s="50"/>
      <c r="GE3" s="50"/>
      <c r="GF3" s="50"/>
      <c r="GG3" s="50"/>
      <c r="GH3" s="50"/>
      <c r="GI3" s="50"/>
      <c r="GJ3" s="50"/>
      <c r="GK3" s="50"/>
      <c r="GL3" s="50"/>
      <c r="GM3" s="50"/>
      <c r="GN3" s="50"/>
      <c r="GO3" s="50"/>
      <c r="GP3" s="50"/>
      <c r="GQ3" s="50"/>
      <c r="GR3" s="50"/>
      <c r="GS3" s="50"/>
      <c r="GT3" s="50"/>
      <c r="GU3" s="50"/>
      <c r="GV3" s="50"/>
      <c r="GW3" s="50"/>
      <c r="GX3" s="50"/>
      <c r="GY3" s="50"/>
      <c r="GZ3" s="50"/>
      <c r="HA3" s="50"/>
      <c r="HB3" s="50"/>
      <c r="HC3" s="50"/>
      <c r="HD3" s="50"/>
      <c r="HE3" s="50"/>
      <c r="HF3" s="50"/>
      <c r="HG3" s="50"/>
      <c r="HH3" s="50"/>
      <c r="HI3" s="50"/>
      <c r="HJ3" s="50"/>
      <c r="HK3" s="50"/>
      <c r="HL3" s="50"/>
      <c r="HM3" s="50"/>
      <c r="HN3" s="50"/>
      <c r="HO3" s="50"/>
      <c r="HP3" s="50"/>
      <c r="HQ3" s="50"/>
      <c r="HR3" s="50"/>
      <c r="HS3" s="50"/>
      <c r="HT3" s="50"/>
      <c r="HU3" s="50"/>
      <c r="HV3" s="50"/>
      <c r="HW3" s="50"/>
      <c r="HX3" s="50"/>
      <c r="HY3" s="50"/>
      <c r="HZ3" s="50"/>
      <c r="IA3" s="50"/>
      <c r="IB3" s="50"/>
      <c r="IC3" s="50"/>
      <c r="ID3" s="50"/>
      <c r="IE3" s="50"/>
      <c r="IF3" s="50"/>
      <c r="IG3" s="50"/>
      <c r="IH3" s="50"/>
      <c r="II3" s="50"/>
      <c r="IJ3" s="50"/>
      <c r="IK3" s="50"/>
      <c r="IL3" s="50"/>
      <c r="IM3" s="50"/>
      <c r="IN3" s="50"/>
      <c r="IO3" s="50"/>
      <c r="IP3" s="50"/>
      <c r="IQ3" s="50"/>
      <c r="IR3" s="50"/>
      <c r="IS3" s="50"/>
      <c r="IT3" s="50"/>
      <c r="IU3" s="50"/>
      <c r="IV3" s="50"/>
      <c r="IW3" s="50"/>
      <c r="IX3" s="50"/>
      <c r="IY3" s="50"/>
      <c r="IZ3" s="50"/>
      <c r="JA3" s="50"/>
      <c r="JB3" s="50"/>
      <c r="JC3" s="50"/>
      <c r="JD3" s="50"/>
      <c r="JE3" s="50"/>
      <c r="JF3" s="50"/>
      <c r="JG3" s="50"/>
      <c r="JH3" s="50"/>
      <c r="JI3" s="50"/>
      <c r="JJ3" s="50"/>
      <c r="JK3" s="50"/>
      <c r="JL3" s="50"/>
      <c r="JM3" s="50"/>
      <c r="JN3" s="50"/>
      <c r="JO3" s="50"/>
      <c r="JP3" s="50"/>
      <c r="JQ3" s="50"/>
      <c r="JR3" s="50"/>
      <c r="JS3" s="50"/>
      <c r="JT3" s="50"/>
      <c r="JU3" s="50"/>
      <c r="JV3" s="50"/>
      <c r="JW3" s="50"/>
      <c r="JX3" s="50"/>
      <c r="JY3" s="50"/>
      <c r="JZ3" s="50"/>
    </row>
    <row r="4" spans="1:286" s="65" customFormat="1" ht="15" customHeight="1" x14ac:dyDescent="0.2">
      <c r="A4" s="50"/>
      <c r="B4" s="58" t="s">
        <v>683</v>
      </c>
      <c r="C4" s="59" t="s">
        <v>5030</v>
      </c>
      <c r="D4" s="60" t="s">
        <v>5031</v>
      </c>
      <c r="E4" s="13">
        <v>43672</v>
      </c>
      <c r="F4" s="14">
        <f t="shared" si="0"/>
        <v>44242</v>
      </c>
      <c r="G4" s="12">
        <v>19</v>
      </c>
      <c r="H4" s="12">
        <v>30</v>
      </c>
      <c r="I4" s="74">
        <f t="shared" si="1"/>
        <v>422.72105263157891</v>
      </c>
      <c r="J4" s="74">
        <v>8031.7</v>
      </c>
      <c r="K4" s="62" t="s">
        <v>5032</v>
      </c>
      <c r="L4" s="59"/>
      <c r="M4" s="59"/>
      <c r="N4" s="63"/>
      <c r="O4" s="63"/>
      <c r="P4" s="63"/>
      <c r="Q4" s="64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50"/>
      <c r="FY4" s="50"/>
      <c r="FZ4" s="50"/>
      <c r="GA4" s="50"/>
      <c r="GB4" s="50"/>
      <c r="GC4" s="50"/>
      <c r="GD4" s="50"/>
      <c r="GE4" s="50"/>
      <c r="GF4" s="50"/>
      <c r="GG4" s="50"/>
      <c r="GH4" s="50"/>
      <c r="GI4" s="50"/>
      <c r="GJ4" s="50"/>
      <c r="GK4" s="50"/>
      <c r="GL4" s="50"/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50"/>
      <c r="HS4" s="50"/>
      <c r="HT4" s="50"/>
      <c r="HU4" s="50"/>
      <c r="HV4" s="50"/>
      <c r="HW4" s="50"/>
      <c r="HX4" s="50"/>
      <c r="HY4" s="50"/>
      <c r="HZ4" s="50"/>
      <c r="IA4" s="50"/>
      <c r="IB4" s="50"/>
      <c r="IC4" s="50"/>
      <c r="ID4" s="50"/>
      <c r="IE4" s="50"/>
      <c r="IF4" s="50"/>
      <c r="IG4" s="50"/>
      <c r="IH4" s="50"/>
      <c r="II4" s="50"/>
      <c r="IJ4" s="50"/>
      <c r="IK4" s="50"/>
      <c r="IL4" s="50"/>
      <c r="IM4" s="50"/>
      <c r="IN4" s="50"/>
      <c r="IO4" s="50"/>
      <c r="IP4" s="50"/>
      <c r="IQ4" s="50"/>
      <c r="IR4" s="50"/>
      <c r="IS4" s="50"/>
      <c r="IT4" s="50"/>
      <c r="IU4" s="50"/>
      <c r="IV4" s="50"/>
      <c r="IW4" s="50"/>
      <c r="IX4" s="50"/>
      <c r="IY4" s="50"/>
      <c r="IZ4" s="50"/>
      <c r="JA4" s="50"/>
      <c r="JB4" s="50"/>
      <c r="JC4" s="50"/>
      <c r="JD4" s="50"/>
      <c r="JE4" s="50"/>
      <c r="JF4" s="50"/>
      <c r="JG4" s="50"/>
      <c r="JH4" s="50"/>
      <c r="JI4" s="50"/>
      <c r="JJ4" s="50"/>
      <c r="JK4" s="50"/>
      <c r="JL4" s="50"/>
      <c r="JM4" s="50"/>
      <c r="JN4" s="50"/>
      <c r="JO4" s="50"/>
      <c r="JP4" s="50"/>
      <c r="JQ4" s="50"/>
      <c r="JR4" s="50"/>
      <c r="JS4" s="50"/>
      <c r="JT4" s="50"/>
      <c r="JU4" s="50"/>
      <c r="JV4" s="50"/>
      <c r="JW4" s="50"/>
      <c r="JX4" s="50"/>
      <c r="JY4" s="50"/>
      <c r="JZ4" s="50"/>
    </row>
    <row r="5" spans="1:286" s="65" customFormat="1" ht="15" customHeight="1" x14ac:dyDescent="0.2">
      <c r="A5" s="50"/>
      <c r="B5" s="58" t="s">
        <v>683</v>
      </c>
      <c r="C5" s="59" t="s">
        <v>5033</v>
      </c>
      <c r="D5" s="60" t="s">
        <v>5034</v>
      </c>
      <c r="E5" s="13">
        <v>43690</v>
      </c>
      <c r="F5" s="14">
        <f t="shared" si="0"/>
        <v>44170</v>
      </c>
      <c r="G5" s="12">
        <v>16</v>
      </c>
      <c r="H5" s="12">
        <v>30</v>
      </c>
      <c r="I5" s="74">
        <f t="shared" si="1"/>
        <v>430.10750000000002</v>
      </c>
      <c r="J5" s="74">
        <v>6881.72</v>
      </c>
      <c r="K5" s="62" t="s">
        <v>5035</v>
      </c>
      <c r="L5" s="59"/>
      <c r="M5" s="59"/>
      <c r="N5" s="63"/>
      <c r="O5" s="63"/>
      <c r="P5" s="305"/>
      <c r="Q5" s="64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0"/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50"/>
      <c r="HL5" s="50"/>
      <c r="HM5" s="50"/>
      <c r="HN5" s="50"/>
      <c r="HO5" s="50"/>
      <c r="HP5" s="50"/>
      <c r="HQ5" s="50"/>
      <c r="HR5" s="50"/>
      <c r="HS5" s="50"/>
      <c r="HT5" s="50"/>
      <c r="HU5" s="50"/>
      <c r="HV5" s="50"/>
      <c r="HW5" s="50"/>
      <c r="HX5" s="50"/>
      <c r="HY5" s="50"/>
      <c r="HZ5" s="50"/>
      <c r="IA5" s="50"/>
      <c r="IB5" s="50"/>
      <c r="IC5" s="50"/>
      <c r="ID5" s="50"/>
      <c r="IE5" s="50"/>
      <c r="IF5" s="50"/>
      <c r="IG5" s="50"/>
      <c r="IH5" s="50"/>
      <c r="II5" s="50"/>
      <c r="IJ5" s="50"/>
      <c r="IK5" s="50"/>
      <c r="IL5" s="50"/>
      <c r="IM5" s="50"/>
      <c r="IN5" s="50"/>
      <c r="IO5" s="50"/>
      <c r="IP5" s="50"/>
      <c r="IQ5" s="50"/>
      <c r="IR5" s="50"/>
      <c r="IS5" s="50"/>
      <c r="IT5" s="50"/>
      <c r="IU5" s="50"/>
      <c r="IV5" s="50"/>
      <c r="IW5" s="50"/>
      <c r="IX5" s="50"/>
      <c r="IY5" s="50"/>
      <c r="IZ5" s="50"/>
      <c r="JA5" s="50"/>
      <c r="JB5" s="50"/>
      <c r="JC5" s="50"/>
      <c r="JD5" s="50"/>
      <c r="JE5" s="50"/>
      <c r="JF5" s="50"/>
      <c r="JG5" s="50"/>
      <c r="JH5" s="50"/>
      <c r="JI5" s="50"/>
      <c r="JJ5" s="50"/>
      <c r="JK5" s="50"/>
      <c r="JL5" s="50"/>
      <c r="JM5" s="50"/>
      <c r="JN5" s="50"/>
      <c r="JO5" s="50"/>
      <c r="JP5" s="50"/>
      <c r="JQ5" s="50"/>
      <c r="JR5" s="50"/>
      <c r="JS5" s="50"/>
      <c r="JT5" s="50"/>
      <c r="JU5" s="50"/>
      <c r="JV5" s="50"/>
      <c r="JW5" s="50"/>
      <c r="JX5" s="50"/>
      <c r="JY5" s="50"/>
      <c r="JZ5" s="50"/>
    </row>
    <row r="6" spans="1:286" s="65" customFormat="1" ht="15" customHeight="1" x14ac:dyDescent="0.2">
      <c r="A6" s="50"/>
      <c r="B6" s="58" t="s">
        <v>888</v>
      </c>
      <c r="C6" s="59" t="s">
        <v>5036</v>
      </c>
      <c r="D6" s="60" t="s">
        <v>5037</v>
      </c>
      <c r="E6" s="13">
        <v>43690</v>
      </c>
      <c r="F6" s="14">
        <f t="shared" ref="F6" si="2">IF(E6&lt;&gt;"",E6+(G6*H6),"")</f>
        <v>43780</v>
      </c>
      <c r="G6" s="12">
        <v>3</v>
      </c>
      <c r="H6" s="12">
        <v>30</v>
      </c>
      <c r="I6" s="74">
        <f t="shared" si="1"/>
        <v>2146.8733333333334</v>
      </c>
      <c r="J6" s="74">
        <v>6440.62</v>
      </c>
      <c r="K6" s="62" t="s">
        <v>5038</v>
      </c>
      <c r="L6" s="59"/>
      <c r="M6" s="59"/>
      <c r="N6" s="63"/>
      <c r="O6" s="63"/>
      <c r="P6" s="305"/>
      <c r="Q6" s="64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50"/>
      <c r="HP6" s="50"/>
      <c r="HQ6" s="50"/>
      <c r="HR6" s="50"/>
      <c r="HS6" s="50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  <c r="IQ6" s="50"/>
      <c r="IR6" s="50"/>
      <c r="IS6" s="50"/>
      <c r="IT6" s="50"/>
      <c r="IU6" s="50"/>
      <c r="IV6" s="50"/>
      <c r="IW6" s="50"/>
      <c r="IX6" s="50"/>
      <c r="IY6" s="50"/>
      <c r="IZ6" s="50"/>
      <c r="JA6" s="50"/>
      <c r="JB6" s="50"/>
      <c r="JC6" s="50"/>
      <c r="JD6" s="50"/>
      <c r="JE6" s="50"/>
      <c r="JF6" s="50"/>
      <c r="JG6" s="50"/>
      <c r="JH6" s="50"/>
      <c r="JI6" s="50"/>
      <c r="JJ6" s="50"/>
      <c r="JK6" s="50"/>
      <c r="JL6" s="50"/>
      <c r="JM6" s="50"/>
      <c r="JN6" s="50"/>
      <c r="JO6" s="50"/>
      <c r="JP6" s="50"/>
      <c r="JQ6" s="50"/>
      <c r="JR6" s="50"/>
      <c r="JS6" s="50"/>
      <c r="JT6" s="50"/>
      <c r="JU6" s="50"/>
      <c r="JV6" s="50"/>
      <c r="JW6" s="50"/>
      <c r="JX6" s="50"/>
      <c r="JY6" s="50"/>
      <c r="JZ6" s="50"/>
    </row>
    <row r="7" spans="1:286" s="65" customFormat="1" ht="15" customHeight="1" x14ac:dyDescent="0.2">
      <c r="A7" s="50"/>
      <c r="B7" s="58" t="s">
        <v>5039</v>
      </c>
      <c r="C7" s="59" t="s">
        <v>5040</v>
      </c>
      <c r="D7" s="60" t="s">
        <v>5041</v>
      </c>
      <c r="E7" s="13">
        <v>43691</v>
      </c>
      <c r="F7" s="14">
        <f t="shared" si="0"/>
        <v>43747</v>
      </c>
      <c r="G7" s="12">
        <v>2</v>
      </c>
      <c r="H7" s="12">
        <v>28</v>
      </c>
      <c r="I7" s="74">
        <f t="shared" si="1"/>
        <v>3502.6149999999998</v>
      </c>
      <c r="J7" s="74">
        <v>7005.23</v>
      </c>
      <c r="K7" s="62" t="s">
        <v>5042</v>
      </c>
      <c r="L7" s="59"/>
      <c r="M7" s="59"/>
      <c r="N7" s="63"/>
      <c r="O7" s="63"/>
      <c r="P7" s="305"/>
      <c r="Q7" s="64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0"/>
      <c r="FE7" s="50"/>
      <c r="FF7" s="50"/>
      <c r="FG7" s="50"/>
      <c r="FH7" s="50"/>
      <c r="FI7" s="50"/>
      <c r="FJ7" s="50"/>
      <c r="FK7" s="50"/>
      <c r="FL7" s="50"/>
      <c r="FM7" s="50"/>
      <c r="FN7" s="50"/>
      <c r="FO7" s="50"/>
      <c r="FP7" s="50"/>
      <c r="FQ7" s="50"/>
      <c r="FR7" s="50"/>
      <c r="FS7" s="50"/>
      <c r="FT7" s="50"/>
      <c r="FU7" s="50"/>
      <c r="FV7" s="50"/>
      <c r="FW7" s="50"/>
      <c r="FX7" s="50"/>
      <c r="FY7" s="50"/>
      <c r="FZ7" s="50"/>
      <c r="GA7" s="50"/>
      <c r="GB7" s="50"/>
      <c r="GC7" s="50"/>
      <c r="GD7" s="50"/>
      <c r="GE7" s="50"/>
      <c r="GF7" s="50"/>
      <c r="GG7" s="50"/>
      <c r="GH7" s="50"/>
      <c r="GI7" s="50"/>
      <c r="GJ7" s="50"/>
      <c r="GK7" s="50"/>
      <c r="GL7" s="50"/>
      <c r="GM7" s="50"/>
      <c r="GN7" s="50"/>
      <c r="GO7" s="50"/>
      <c r="GP7" s="50"/>
      <c r="GQ7" s="50"/>
      <c r="GR7" s="50"/>
      <c r="GS7" s="50"/>
      <c r="GT7" s="50"/>
      <c r="GU7" s="50"/>
      <c r="GV7" s="50"/>
      <c r="GW7" s="50"/>
      <c r="GX7" s="50"/>
      <c r="GY7" s="50"/>
      <c r="GZ7" s="50"/>
      <c r="HA7" s="50"/>
      <c r="HB7" s="50"/>
      <c r="HC7" s="50"/>
      <c r="HD7" s="50"/>
      <c r="HE7" s="50"/>
      <c r="HF7" s="50"/>
      <c r="HG7" s="50"/>
      <c r="HH7" s="50"/>
      <c r="HI7" s="50"/>
      <c r="HJ7" s="50"/>
      <c r="HK7" s="50"/>
      <c r="HL7" s="50"/>
      <c r="HM7" s="50"/>
      <c r="HN7" s="50"/>
      <c r="HO7" s="50"/>
      <c r="HP7" s="50"/>
      <c r="HQ7" s="50"/>
      <c r="HR7" s="50"/>
      <c r="HS7" s="50"/>
      <c r="HT7" s="50"/>
      <c r="HU7" s="50"/>
      <c r="HV7" s="50"/>
      <c r="HW7" s="50"/>
      <c r="HX7" s="50"/>
      <c r="HY7" s="50"/>
      <c r="HZ7" s="50"/>
      <c r="IA7" s="50"/>
      <c r="IB7" s="50"/>
      <c r="IC7" s="50"/>
      <c r="ID7" s="50"/>
      <c r="IE7" s="50"/>
      <c r="IF7" s="50"/>
      <c r="IG7" s="50"/>
      <c r="IH7" s="50"/>
      <c r="II7" s="50"/>
      <c r="IJ7" s="50"/>
      <c r="IK7" s="50"/>
      <c r="IL7" s="50"/>
      <c r="IM7" s="50"/>
      <c r="IN7" s="50"/>
      <c r="IO7" s="50"/>
      <c r="IP7" s="50"/>
      <c r="IQ7" s="50"/>
      <c r="IR7" s="50"/>
      <c r="IS7" s="50"/>
      <c r="IT7" s="50"/>
      <c r="IU7" s="50"/>
      <c r="IV7" s="50"/>
      <c r="IW7" s="50"/>
      <c r="IX7" s="50"/>
      <c r="IY7" s="50"/>
      <c r="IZ7" s="50"/>
      <c r="JA7" s="50"/>
      <c r="JB7" s="50"/>
      <c r="JC7" s="50"/>
      <c r="JD7" s="50"/>
      <c r="JE7" s="50"/>
      <c r="JF7" s="50"/>
      <c r="JG7" s="50"/>
      <c r="JH7" s="50"/>
      <c r="JI7" s="50"/>
      <c r="JJ7" s="50"/>
      <c r="JK7" s="50"/>
      <c r="JL7" s="50"/>
      <c r="JM7" s="50"/>
      <c r="JN7" s="50"/>
      <c r="JO7" s="50"/>
      <c r="JP7" s="50"/>
      <c r="JQ7" s="50"/>
      <c r="JR7" s="50"/>
      <c r="JS7" s="50"/>
      <c r="JT7" s="50"/>
      <c r="JU7" s="50"/>
      <c r="JV7" s="50"/>
      <c r="JW7" s="50"/>
      <c r="JX7" s="50"/>
      <c r="JY7" s="50"/>
      <c r="JZ7" s="50"/>
    </row>
    <row r="8" spans="1:286" s="65" customFormat="1" ht="15" customHeight="1" x14ac:dyDescent="0.2">
      <c r="A8" s="50"/>
      <c r="B8" s="58" t="s">
        <v>242</v>
      </c>
      <c r="C8" s="59" t="s">
        <v>5043</v>
      </c>
      <c r="D8" s="60" t="s">
        <v>5044</v>
      </c>
      <c r="E8" s="13">
        <v>43696</v>
      </c>
      <c r="F8" s="14">
        <f t="shared" si="0"/>
        <v>43780</v>
      </c>
      <c r="G8" s="12">
        <v>3</v>
      </c>
      <c r="H8" s="12">
        <v>28</v>
      </c>
      <c r="I8" s="74">
        <f t="shared" si="1"/>
        <v>3031.92</v>
      </c>
      <c r="J8" s="74">
        <v>9095.76</v>
      </c>
      <c r="K8" s="62" t="s">
        <v>5038</v>
      </c>
      <c r="L8" s="59"/>
      <c r="M8" s="59"/>
      <c r="N8" s="63"/>
      <c r="O8" s="63"/>
      <c r="P8" s="305"/>
      <c r="Q8" s="64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  <c r="EK8" s="50"/>
      <c r="EL8" s="50"/>
      <c r="EM8" s="50"/>
      <c r="EN8" s="50"/>
      <c r="EO8" s="50"/>
      <c r="EP8" s="50"/>
      <c r="EQ8" s="50"/>
      <c r="ER8" s="50"/>
      <c r="ES8" s="50"/>
      <c r="ET8" s="50"/>
      <c r="EU8" s="50"/>
      <c r="EV8" s="50"/>
      <c r="EW8" s="50"/>
      <c r="EX8" s="50"/>
      <c r="EY8" s="50"/>
      <c r="EZ8" s="50"/>
      <c r="FA8" s="50"/>
      <c r="FB8" s="50"/>
      <c r="FC8" s="50"/>
      <c r="FD8" s="50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0"/>
      <c r="GA8" s="50"/>
      <c r="GB8" s="50"/>
      <c r="GC8" s="50"/>
      <c r="GD8" s="50"/>
      <c r="GE8" s="50"/>
      <c r="GF8" s="50"/>
      <c r="GG8" s="50"/>
      <c r="GH8" s="50"/>
      <c r="GI8" s="50"/>
      <c r="GJ8" s="50"/>
      <c r="GK8" s="50"/>
      <c r="GL8" s="50"/>
      <c r="GM8" s="50"/>
      <c r="GN8" s="50"/>
      <c r="GO8" s="50"/>
      <c r="GP8" s="50"/>
      <c r="GQ8" s="50"/>
      <c r="GR8" s="50"/>
      <c r="GS8" s="50"/>
      <c r="GT8" s="50"/>
      <c r="GU8" s="50"/>
      <c r="GV8" s="50"/>
      <c r="GW8" s="50"/>
      <c r="GX8" s="50"/>
      <c r="GY8" s="50"/>
      <c r="GZ8" s="50"/>
      <c r="HA8" s="50"/>
      <c r="HB8" s="50"/>
      <c r="HC8" s="50"/>
      <c r="HD8" s="50"/>
      <c r="HE8" s="50"/>
      <c r="HF8" s="50"/>
      <c r="HG8" s="50"/>
      <c r="HH8" s="50"/>
      <c r="HI8" s="50"/>
      <c r="HJ8" s="50"/>
      <c r="HK8" s="50"/>
      <c r="HL8" s="50"/>
      <c r="HM8" s="50"/>
      <c r="HN8" s="50"/>
      <c r="HO8" s="50"/>
      <c r="HP8" s="50"/>
      <c r="HQ8" s="50"/>
      <c r="HR8" s="50"/>
      <c r="HS8" s="50"/>
      <c r="HT8" s="50"/>
      <c r="HU8" s="50"/>
      <c r="HV8" s="50"/>
      <c r="HW8" s="50"/>
      <c r="HX8" s="50"/>
      <c r="HY8" s="50"/>
      <c r="HZ8" s="50"/>
      <c r="IA8" s="50"/>
      <c r="IB8" s="50"/>
      <c r="IC8" s="50"/>
      <c r="ID8" s="50"/>
      <c r="IE8" s="50"/>
      <c r="IF8" s="50"/>
      <c r="IG8" s="50"/>
      <c r="IH8" s="50"/>
      <c r="II8" s="50"/>
      <c r="IJ8" s="50"/>
      <c r="IK8" s="50"/>
      <c r="IL8" s="50"/>
      <c r="IM8" s="50"/>
      <c r="IN8" s="50"/>
      <c r="IO8" s="50"/>
      <c r="IP8" s="50"/>
      <c r="IQ8" s="50"/>
      <c r="IR8" s="50"/>
      <c r="IS8" s="50"/>
      <c r="IT8" s="50"/>
      <c r="IU8" s="50"/>
      <c r="IV8" s="50"/>
      <c r="IW8" s="50"/>
      <c r="IX8" s="50"/>
      <c r="IY8" s="50"/>
      <c r="IZ8" s="50"/>
      <c r="JA8" s="50"/>
      <c r="JB8" s="50"/>
      <c r="JC8" s="50"/>
      <c r="JD8" s="50"/>
      <c r="JE8" s="50"/>
      <c r="JF8" s="50"/>
      <c r="JG8" s="50"/>
      <c r="JH8" s="50"/>
      <c r="JI8" s="50"/>
      <c r="JJ8" s="50"/>
      <c r="JK8" s="50"/>
      <c r="JL8" s="50"/>
      <c r="JM8" s="50"/>
      <c r="JN8" s="50"/>
      <c r="JO8" s="50"/>
      <c r="JP8" s="50"/>
      <c r="JQ8" s="50"/>
      <c r="JR8" s="50"/>
      <c r="JS8" s="50"/>
      <c r="JT8" s="50"/>
      <c r="JU8" s="50"/>
      <c r="JV8" s="50"/>
      <c r="JW8" s="50"/>
      <c r="JX8" s="50"/>
      <c r="JY8" s="50"/>
      <c r="JZ8" s="50"/>
    </row>
    <row r="9" spans="1:286" s="65" customFormat="1" ht="15" customHeight="1" x14ac:dyDescent="0.2">
      <c r="A9" s="50"/>
      <c r="B9" s="58" t="s">
        <v>462</v>
      </c>
      <c r="C9" s="59" t="s">
        <v>5045</v>
      </c>
      <c r="D9" s="60" t="s">
        <v>5046</v>
      </c>
      <c r="E9" s="13">
        <v>43711</v>
      </c>
      <c r="F9" s="14">
        <f t="shared" si="0"/>
        <v>44221</v>
      </c>
      <c r="G9" s="12">
        <v>17</v>
      </c>
      <c r="H9" s="12">
        <v>30</v>
      </c>
      <c r="I9" s="74">
        <f t="shared" si="1"/>
        <v>517.48235294117649</v>
      </c>
      <c r="J9" s="74">
        <v>8797.2000000000007</v>
      </c>
      <c r="K9" s="62" t="s">
        <v>5047</v>
      </c>
      <c r="L9" s="59" t="s">
        <v>5048</v>
      </c>
      <c r="M9" s="59"/>
      <c r="N9" s="63"/>
      <c r="O9" s="63"/>
      <c r="P9" s="305"/>
      <c r="Q9" s="64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0"/>
      <c r="FE9" s="50"/>
      <c r="FF9" s="50"/>
      <c r="FG9" s="50"/>
      <c r="FH9" s="50"/>
      <c r="FI9" s="50"/>
      <c r="FJ9" s="50"/>
      <c r="FK9" s="50"/>
      <c r="FL9" s="50"/>
      <c r="FM9" s="50"/>
      <c r="FN9" s="50"/>
      <c r="FO9" s="50"/>
      <c r="FP9" s="50"/>
      <c r="FQ9" s="50"/>
      <c r="FR9" s="50"/>
      <c r="FS9" s="50"/>
      <c r="FT9" s="50"/>
      <c r="FU9" s="50"/>
      <c r="FV9" s="50"/>
      <c r="FW9" s="50"/>
      <c r="FX9" s="50"/>
      <c r="FY9" s="50"/>
      <c r="FZ9" s="50"/>
      <c r="GA9" s="50"/>
      <c r="GB9" s="50"/>
      <c r="GC9" s="50"/>
      <c r="GD9" s="50"/>
      <c r="GE9" s="50"/>
      <c r="GF9" s="50"/>
      <c r="GG9" s="50"/>
      <c r="GH9" s="50"/>
      <c r="GI9" s="50"/>
      <c r="GJ9" s="50"/>
      <c r="GK9" s="50"/>
      <c r="GL9" s="50"/>
      <c r="GM9" s="50"/>
      <c r="GN9" s="50"/>
      <c r="GO9" s="50"/>
      <c r="GP9" s="50"/>
      <c r="GQ9" s="50"/>
      <c r="GR9" s="50"/>
      <c r="GS9" s="50"/>
      <c r="GT9" s="50"/>
      <c r="GU9" s="50"/>
      <c r="GV9" s="50"/>
      <c r="GW9" s="50"/>
      <c r="GX9" s="50"/>
      <c r="GY9" s="50"/>
      <c r="GZ9" s="50"/>
      <c r="HA9" s="50"/>
      <c r="HB9" s="50"/>
      <c r="HC9" s="50"/>
      <c r="HD9" s="50"/>
      <c r="HE9" s="50"/>
      <c r="HF9" s="50"/>
      <c r="HG9" s="50"/>
      <c r="HH9" s="50"/>
      <c r="HI9" s="50"/>
      <c r="HJ9" s="50"/>
      <c r="HK9" s="50"/>
      <c r="HL9" s="50"/>
      <c r="HM9" s="50"/>
      <c r="HN9" s="50"/>
      <c r="HO9" s="50"/>
      <c r="HP9" s="50"/>
      <c r="HQ9" s="50"/>
      <c r="HR9" s="50"/>
      <c r="HS9" s="50"/>
      <c r="HT9" s="50"/>
      <c r="HU9" s="50"/>
      <c r="HV9" s="50"/>
      <c r="HW9" s="50"/>
      <c r="HX9" s="50"/>
      <c r="HY9" s="50"/>
      <c r="HZ9" s="50"/>
      <c r="IA9" s="50"/>
      <c r="IB9" s="50"/>
      <c r="IC9" s="50"/>
      <c r="ID9" s="50"/>
      <c r="IE9" s="50"/>
      <c r="IF9" s="50"/>
      <c r="IG9" s="50"/>
      <c r="IH9" s="50"/>
      <c r="II9" s="50"/>
      <c r="IJ9" s="50"/>
      <c r="IK9" s="50"/>
      <c r="IL9" s="50"/>
      <c r="IM9" s="50"/>
      <c r="IN9" s="50"/>
      <c r="IO9" s="50"/>
      <c r="IP9" s="50"/>
      <c r="IQ9" s="50"/>
      <c r="IR9" s="50"/>
      <c r="IS9" s="50"/>
      <c r="IT9" s="50"/>
      <c r="IU9" s="50"/>
      <c r="IV9" s="50"/>
      <c r="IW9" s="50"/>
      <c r="IX9" s="50"/>
      <c r="IY9" s="50"/>
      <c r="IZ9" s="50"/>
      <c r="JA9" s="50"/>
      <c r="JB9" s="50"/>
      <c r="JC9" s="50"/>
      <c r="JD9" s="50"/>
      <c r="JE9" s="50"/>
      <c r="JF9" s="50"/>
      <c r="JG9" s="50"/>
      <c r="JH9" s="50"/>
      <c r="JI9" s="50"/>
      <c r="JJ9" s="50"/>
      <c r="JK9" s="50"/>
      <c r="JL9" s="50"/>
      <c r="JM9" s="50"/>
      <c r="JN9" s="50"/>
      <c r="JO9" s="50"/>
      <c r="JP9" s="50"/>
      <c r="JQ9" s="50"/>
      <c r="JR9" s="50"/>
      <c r="JS9" s="50"/>
      <c r="JT9" s="50"/>
      <c r="JU9" s="50"/>
      <c r="JV9" s="50"/>
      <c r="JW9" s="50"/>
      <c r="JX9" s="50"/>
      <c r="JY9" s="50"/>
      <c r="JZ9" s="50"/>
    </row>
    <row r="10" spans="1:286" s="65" customFormat="1" ht="15" customHeight="1" x14ac:dyDescent="0.2">
      <c r="A10" s="50"/>
      <c r="B10" s="58" t="s">
        <v>683</v>
      </c>
      <c r="C10" s="59" t="s">
        <v>5049</v>
      </c>
      <c r="D10" s="60" t="s">
        <v>5050</v>
      </c>
      <c r="E10" s="13">
        <v>43690</v>
      </c>
      <c r="F10" s="14">
        <f>IF(E10&lt;&gt;"",E10+(G10*H10),"")</f>
        <v>43718</v>
      </c>
      <c r="G10" s="12">
        <v>1</v>
      </c>
      <c r="H10" s="12">
        <v>28</v>
      </c>
      <c r="I10" s="74">
        <f>IF(G10&lt;&gt;"",(J10/G10),"")</f>
        <v>406.46</v>
      </c>
      <c r="J10" s="74">
        <v>406.46</v>
      </c>
      <c r="K10" s="62" t="s">
        <v>5051</v>
      </c>
      <c r="L10" s="59"/>
      <c r="M10" s="59"/>
      <c r="N10" s="63"/>
      <c r="O10" s="63"/>
      <c r="P10" s="305"/>
      <c r="Q10" s="64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0"/>
      <c r="FE10" s="50"/>
      <c r="FF10" s="50"/>
      <c r="FG10" s="50"/>
      <c r="FH10" s="50"/>
      <c r="FI10" s="50"/>
      <c r="FJ10" s="50"/>
      <c r="FK10" s="50"/>
      <c r="FL10" s="50"/>
      <c r="FM10" s="50"/>
      <c r="FN10" s="50"/>
      <c r="FO10" s="50"/>
      <c r="FP10" s="50"/>
      <c r="FQ10" s="50"/>
      <c r="FR10" s="50"/>
      <c r="FS10" s="50"/>
      <c r="FT10" s="50"/>
      <c r="FU10" s="50"/>
      <c r="FV10" s="50"/>
      <c r="FW10" s="50"/>
      <c r="FX10" s="50"/>
      <c r="FY10" s="50"/>
      <c r="FZ10" s="50"/>
      <c r="GA10" s="50"/>
      <c r="GB10" s="50"/>
      <c r="GC10" s="50"/>
      <c r="GD10" s="50"/>
      <c r="GE10" s="50"/>
      <c r="GF10" s="50"/>
      <c r="GG10" s="50"/>
      <c r="GH10" s="50"/>
      <c r="GI10" s="50"/>
      <c r="GJ10" s="50"/>
      <c r="GK10" s="50"/>
      <c r="GL10" s="50"/>
      <c r="GM10" s="50"/>
      <c r="GN10" s="50"/>
      <c r="GO10" s="50"/>
      <c r="GP10" s="50"/>
      <c r="GQ10" s="50"/>
      <c r="GR10" s="50"/>
      <c r="GS10" s="50"/>
      <c r="GT10" s="50"/>
      <c r="GU10" s="50"/>
      <c r="GV10" s="50"/>
      <c r="GW10" s="50"/>
      <c r="GX10" s="50"/>
      <c r="GY10" s="50"/>
      <c r="GZ10" s="50"/>
      <c r="HA10" s="50"/>
      <c r="HB10" s="50"/>
      <c r="HC10" s="50"/>
      <c r="HD10" s="50"/>
      <c r="HE10" s="50"/>
      <c r="HF10" s="50"/>
      <c r="HG10" s="50"/>
      <c r="HH10" s="50"/>
      <c r="HI10" s="50"/>
      <c r="HJ10" s="50"/>
      <c r="HK10" s="50"/>
      <c r="HL10" s="50"/>
      <c r="HM10" s="50"/>
      <c r="HN10" s="50"/>
      <c r="HO10" s="50"/>
      <c r="HP10" s="50"/>
      <c r="HQ10" s="50"/>
      <c r="HR10" s="50"/>
      <c r="HS10" s="50"/>
      <c r="HT10" s="50"/>
      <c r="HU10" s="50"/>
      <c r="HV10" s="50"/>
      <c r="HW10" s="50"/>
      <c r="HX10" s="50"/>
      <c r="HY10" s="50"/>
      <c r="HZ10" s="50"/>
      <c r="IA10" s="50"/>
      <c r="IB10" s="50"/>
      <c r="IC10" s="50"/>
      <c r="ID10" s="50"/>
      <c r="IE10" s="50"/>
      <c r="IF10" s="50"/>
      <c r="IG10" s="50"/>
      <c r="IH10" s="50"/>
      <c r="II10" s="50"/>
      <c r="IJ10" s="50"/>
      <c r="IK10" s="50"/>
      <c r="IL10" s="50"/>
      <c r="IM10" s="50"/>
      <c r="IN10" s="50"/>
      <c r="IO10" s="50"/>
      <c r="IP10" s="50"/>
      <c r="IQ10" s="50"/>
      <c r="IR10" s="50"/>
      <c r="IS10" s="50"/>
      <c r="IT10" s="50"/>
      <c r="IU10" s="50"/>
      <c r="IV10" s="50"/>
      <c r="IW10" s="50"/>
      <c r="IX10" s="50"/>
      <c r="IY10" s="50"/>
      <c r="IZ10" s="50"/>
      <c r="JA10" s="50"/>
      <c r="JB10" s="50"/>
      <c r="JC10" s="50"/>
      <c r="JD10" s="50"/>
      <c r="JE10" s="50"/>
      <c r="JF10" s="50"/>
      <c r="JG10" s="50"/>
      <c r="JH10" s="50"/>
      <c r="JI10" s="50"/>
      <c r="JJ10" s="50"/>
      <c r="JK10" s="50"/>
      <c r="JL10" s="50"/>
      <c r="JM10" s="50"/>
      <c r="JN10" s="50"/>
      <c r="JO10" s="50"/>
      <c r="JP10" s="50"/>
      <c r="JQ10" s="50"/>
      <c r="JR10" s="50"/>
      <c r="JS10" s="50"/>
      <c r="JT10" s="50"/>
      <c r="JU10" s="50"/>
      <c r="JV10" s="50"/>
      <c r="JW10" s="50"/>
      <c r="JX10" s="50"/>
      <c r="JY10" s="50"/>
      <c r="JZ10" s="50"/>
    </row>
    <row r="11" spans="1:286" s="65" customFormat="1" ht="15" customHeight="1" x14ac:dyDescent="0.2">
      <c r="A11" s="50"/>
      <c r="B11" s="58" t="s">
        <v>462</v>
      </c>
      <c r="C11" s="59" t="s">
        <v>5052</v>
      </c>
      <c r="D11" s="60" t="s">
        <v>5053</v>
      </c>
      <c r="E11" s="13">
        <v>43746</v>
      </c>
      <c r="F11" s="14">
        <f t="shared" si="0"/>
        <v>44256</v>
      </c>
      <c r="G11" s="12">
        <v>17</v>
      </c>
      <c r="H11" s="12">
        <v>30</v>
      </c>
      <c r="I11" s="74">
        <f t="shared" si="1"/>
        <v>520.62941176470588</v>
      </c>
      <c r="J11" s="74">
        <v>8850.7000000000007</v>
      </c>
      <c r="K11" s="62" t="s">
        <v>5032</v>
      </c>
      <c r="L11" s="59"/>
      <c r="M11" s="59"/>
      <c r="N11" s="63"/>
      <c r="O11" s="63"/>
      <c r="P11" s="305"/>
      <c r="Q11" s="64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  <c r="FY11" s="50"/>
      <c r="FZ11" s="50"/>
      <c r="GA11" s="50"/>
      <c r="GB11" s="50"/>
      <c r="GC11" s="50"/>
      <c r="GD11" s="50"/>
      <c r="GE11" s="50"/>
      <c r="GF11" s="50"/>
      <c r="GG11" s="50"/>
      <c r="GH11" s="50"/>
      <c r="GI11" s="50"/>
      <c r="GJ11" s="50"/>
      <c r="GK11" s="50"/>
      <c r="GL11" s="50"/>
      <c r="GM11" s="50"/>
      <c r="GN11" s="50"/>
      <c r="GO11" s="50"/>
      <c r="GP11" s="50"/>
      <c r="GQ11" s="50"/>
      <c r="GR11" s="50"/>
      <c r="GS11" s="50"/>
      <c r="GT11" s="50"/>
      <c r="GU11" s="50"/>
      <c r="GV11" s="50"/>
      <c r="GW11" s="50"/>
      <c r="GX11" s="50"/>
      <c r="GY11" s="50"/>
      <c r="GZ11" s="50"/>
      <c r="HA11" s="50"/>
      <c r="HB11" s="50"/>
      <c r="HC11" s="50"/>
      <c r="HD11" s="50"/>
      <c r="HE11" s="50"/>
      <c r="HF11" s="50"/>
      <c r="HG11" s="50"/>
      <c r="HH11" s="50"/>
      <c r="HI11" s="50"/>
      <c r="HJ11" s="50"/>
      <c r="HK11" s="50"/>
      <c r="HL11" s="50"/>
      <c r="HM11" s="50"/>
      <c r="HN11" s="50"/>
      <c r="HO11" s="50"/>
      <c r="HP11" s="50"/>
      <c r="HQ11" s="50"/>
      <c r="HR11" s="50"/>
      <c r="HS11" s="50"/>
      <c r="HT11" s="50"/>
      <c r="HU11" s="50"/>
      <c r="HV11" s="50"/>
      <c r="HW11" s="50"/>
      <c r="HX11" s="50"/>
      <c r="HY11" s="50"/>
      <c r="HZ11" s="50"/>
      <c r="IA11" s="50"/>
      <c r="IB11" s="50"/>
      <c r="IC11" s="50"/>
      <c r="ID11" s="50"/>
      <c r="IE11" s="50"/>
      <c r="IF11" s="50"/>
      <c r="IG11" s="50"/>
      <c r="IH11" s="50"/>
      <c r="II11" s="50"/>
      <c r="IJ11" s="50"/>
      <c r="IK11" s="50"/>
      <c r="IL11" s="50"/>
      <c r="IM11" s="50"/>
      <c r="IN11" s="50"/>
      <c r="IO11" s="50"/>
      <c r="IP11" s="50"/>
      <c r="IQ11" s="50"/>
      <c r="IR11" s="50"/>
      <c r="IS11" s="50"/>
      <c r="IT11" s="50"/>
      <c r="IU11" s="50"/>
      <c r="IV11" s="50"/>
      <c r="IW11" s="50"/>
      <c r="IX11" s="50"/>
      <c r="IY11" s="50"/>
      <c r="IZ11" s="50"/>
      <c r="JA11" s="50"/>
      <c r="JB11" s="50"/>
      <c r="JC11" s="50"/>
      <c r="JD11" s="50"/>
      <c r="JE11" s="50"/>
      <c r="JF11" s="50"/>
      <c r="JG11" s="50"/>
      <c r="JH11" s="50"/>
      <c r="JI11" s="50"/>
      <c r="JJ11" s="50"/>
      <c r="JK11" s="50"/>
      <c r="JL11" s="50"/>
      <c r="JM11" s="50"/>
      <c r="JN11" s="50"/>
      <c r="JO11" s="50"/>
      <c r="JP11" s="50"/>
      <c r="JQ11" s="50"/>
      <c r="JR11" s="50"/>
      <c r="JS11" s="50"/>
      <c r="JT11" s="50"/>
      <c r="JU11" s="50"/>
      <c r="JV11" s="50"/>
      <c r="JW11" s="50"/>
      <c r="JX11" s="50"/>
      <c r="JY11" s="50"/>
      <c r="JZ11" s="50"/>
    </row>
    <row r="12" spans="1:286" s="65" customFormat="1" ht="15" customHeight="1" x14ac:dyDescent="0.2">
      <c r="A12" s="50"/>
      <c r="B12" s="58" t="s">
        <v>462</v>
      </c>
      <c r="C12" s="59" t="s">
        <v>5054</v>
      </c>
      <c r="D12" s="60" t="s">
        <v>5055</v>
      </c>
      <c r="E12" s="13">
        <v>43746</v>
      </c>
      <c r="F12" s="14">
        <f t="shared" ref="F12" si="3">IF(E12&lt;&gt;"",E12+(G12*H12),"")</f>
        <v>44256</v>
      </c>
      <c r="G12" s="12">
        <v>17</v>
      </c>
      <c r="H12" s="12">
        <v>30</v>
      </c>
      <c r="I12" s="74">
        <f t="shared" si="1"/>
        <v>520.62941176470588</v>
      </c>
      <c r="J12" s="308">
        <v>8850.7000000000007</v>
      </c>
      <c r="K12" s="62" t="s">
        <v>5032</v>
      </c>
      <c r="L12" s="59"/>
      <c r="M12" s="59"/>
      <c r="N12" s="63"/>
      <c r="O12" s="63"/>
      <c r="P12" s="305"/>
      <c r="Q12" s="64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0"/>
      <c r="FE12" s="50"/>
      <c r="FF12" s="50"/>
      <c r="FG12" s="50"/>
      <c r="FH12" s="50"/>
      <c r="FI12" s="50"/>
      <c r="FJ12" s="50"/>
      <c r="FK12" s="50"/>
      <c r="FL12" s="50"/>
      <c r="FM12" s="50"/>
      <c r="FN12" s="50"/>
      <c r="FO12" s="50"/>
      <c r="FP12" s="50"/>
      <c r="FQ12" s="50"/>
      <c r="FR12" s="50"/>
      <c r="FS12" s="50"/>
      <c r="FT12" s="50"/>
      <c r="FU12" s="50"/>
      <c r="FV12" s="50"/>
      <c r="FW12" s="50"/>
      <c r="FX12" s="50"/>
      <c r="FY12" s="50"/>
      <c r="FZ12" s="50"/>
      <c r="GA12" s="50"/>
      <c r="GB12" s="50"/>
      <c r="GC12" s="50"/>
      <c r="GD12" s="50"/>
      <c r="GE12" s="50"/>
      <c r="GF12" s="50"/>
      <c r="GG12" s="50"/>
      <c r="GH12" s="50"/>
      <c r="GI12" s="50"/>
      <c r="GJ12" s="50"/>
      <c r="GK12" s="50"/>
      <c r="GL12" s="50"/>
      <c r="GM12" s="50"/>
      <c r="GN12" s="50"/>
      <c r="GO12" s="50"/>
      <c r="GP12" s="50"/>
      <c r="GQ12" s="50"/>
      <c r="GR12" s="50"/>
      <c r="GS12" s="50"/>
      <c r="GT12" s="50"/>
      <c r="GU12" s="50"/>
      <c r="GV12" s="50"/>
      <c r="GW12" s="50"/>
      <c r="GX12" s="50"/>
      <c r="GY12" s="50"/>
      <c r="GZ12" s="50"/>
      <c r="HA12" s="50"/>
      <c r="HB12" s="50"/>
      <c r="HC12" s="50"/>
      <c r="HD12" s="50"/>
      <c r="HE12" s="50"/>
      <c r="HF12" s="50"/>
      <c r="HG12" s="50"/>
      <c r="HH12" s="50"/>
      <c r="HI12" s="50"/>
      <c r="HJ12" s="50"/>
      <c r="HK12" s="50"/>
      <c r="HL12" s="50"/>
      <c r="HM12" s="50"/>
      <c r="HN12" s="50"/>
      <c r="HO12" s="50"/>
      <c r="HP12" s="50"/>
      <c r="HQ12" s="50"/>
      <c r="HR12" s="50"/>
      <c r="HS12" s="50"/>
      <c r="HT12" s="50"/>
      <c r="HU12" s="50"/>
      <c r="HV12" s="50"/>
      <c r="HW12" s="50"/>
      <c r="HX12" s="50"/>
      <c r="HY12" s="50"/>
      <c r="HZ12" s="50"/>
      <c r="IA12" s="50"/>
      <c r="IB12" s="50"/>
      <c r="IC12" s="50"/>
      <c r="ID12" s="50"/>
      <c r="IE12" s="50"/>
      <c r="IF12" s="50"/>
      <c r="IG12" s="50"/>
      <c r="IH12" s="50"/>
      <c r="II12" s="50"/>
      <c r="IJ12" s="50"/>
      <c r="IK12" s="50"/>
      <c r="IL12" s="50"/>
      <c r="IM12" s="50"/>
      <c r="IN12" s="50"/>
      <c r="IO12" s="50"/>
      <c r="IP12" s="50"/>
      <c r="IQ12" s="50"/>
      <c r="IR12" s="50"/>
      <c r="IS12" s="50"/>
      <c r="IT12" s="50"/>
      <c r="IU12" s="50"/>
      <c r="IV12" s="50"/>
      <c r="IW12" s="50"/>
      <c r="IX12" s="50"/>
      <c r="IY12" s="50"/>
      <c r="IZ12" s="50"/>
      <c r="JA12" s="50"/>
      <c r="JB12" s="50"/>
      <c r="JC12" s="50"/>
      <c r="JD12" s="50"/>
      <c r="JE12" s="50"/>
      <c r="JF12" s="50"/>
      <c r="JG12" s="50"/>
      <c r="JH12" s="50"/>
      <c r="JI12" s="50"/>
      <c r="JJ12" s="50"/>
      <c r="JK12" s="50"/>
      <c r="JL12" s="50"/>
      <c r="JM12" s="50"/>
      <c r="JN12" s="50"/>
      <c r="JO12" s="50"/>
      <c r="JP12" s="50"/>
      <c r="JQ12" s="50"/>
      <c r="JR12" s="50"/>
      <c r="JS12" s="50"/>
      <c r="JT12" s="50"/>
      <c r="JU12" s="50"/>
      <c r="JV12" s="50"/>
      <c r="JW12" s="50"/>
      <c r="JX12" s="50"/>
      <c r="JY12" s="50"/>
      <c r="JZ12" s="50"/>
    </row>
    <row r="13" spans="1:286" s="65" customFormat="1" ht="15" customHeight="1" x14ac:dyDescent="0.2">
      <c r="A13" s="50"/>
      <c r="B13" s="58" t="s">
        <v>5056</v>
      </c>
      <c r="C13" s="59" t="s">
        <v>3301</v>
      </c>
      <c r="D13" s="60" t="s">
        <v>5057</v>
      </c>
      <c r="E13" s="13">
        <v>43780</v>
      </c>
      <c r="F13" s="14">
        <f t="shared" si="0"/>
        <v>43870</v>
      </c>
      <c r="G13" s="12">
        <v>3</v>
      </c>
      <c r="H13" s="12">
        <v>30</v>
      </c>
      <c r="I13" s="74">
        <f t="shared" si="1"/>
        <v>2728.5</v>
      </c>
      <c r="J13" s="74">
        <v>8185.5</v>
      </c>
      <c r="K13" s="62" t="s">
        <v>5058</v>
      </c>
      <c r="L13" s="59" t="s">
        <v>5059</v>
      </c>
      <c r="M13" s="59"/>
      <c r="N13" s="63"/>
      <c r="O13" s="63"/>
      <c r="P13" s="305"/>
      <c r="Q13" s="64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0"/>
      <c r="FE13" s="50"/>
      <c r="FF13" s="50"/>
      <c r="FG13" s="50"/>
      <c r="FH13" s="50"/>
      <c r="FI13" s="50"/>
      <c r="FJ13" s="50"/>
      <c r="FK13" s="50"/>
      <c r="FL13" s="50"/>
      <c r="FM13" s="50"/>
      <c r="FN13" s="50"/>
      <c r="FO13" s="50"/>
      <c r="FP13" s="50"/>
      <c r="FQ13" s="50"/>
      <c r="FR13" s="50"/>
      <c r="FS13" s="50"/>
      <c r="FT13" s="50"/>
      <c r="FU13" s="50"/>
      <c r="FV13" s="50"/>
      <c r="FW13" s="50"/>
      <c r="FX13" s="50"/>
      <c r="FY13" s="50"/>
      <c r="FZ13" s="50"/>
      <c r="GA13" s="50"/>
      <c r="GB13" s="50"/>
      <c r="GC13" s="50"/>
      <c r="GD13" s="50"/>
      <c r="GE13" s="50"/>
      <c r="GF13" s="50"/>
      <c r="GG13" s="50"/>
      <c r="GH13" s="50"/>
      <c r="GI13" s="50"/>
      <c r="GJ13" s="50"/>
      <c r="GK13" s="50"/>
      <c r="GL13" s="50"/>
      <c r="GM13" s="50"/>
      <c r="GN13" s="50"/>
      <c r="GO13" s="50"/>
      <c r="GP13" s="50"/>
      <c r="GQ13" s="50"/>
      <c r="GR13" s="50"/>
      <c r="GS13" s="50"/>
      <c r="GT13" s="50"/>
      <c r="GU13" s="50"/>
      <c r="GV13" s="50"/>
      <c r="GW13" s="50"/>
      <c r="GX13" s="50"/>
      <c r="GY13" s="50"/>
      <c r="GZ13" s="50"/>
      <c r="HA13" s="50"/>
      <c r="HB13" s="50"/>
      <c r="HC13" s="50"/>
      <c r="HD13" s="50"/>
      <c r="HE13" s="50"/>
      <c r="HF13" s="50"/>
      <c r="HG13" s="50"/>
      <c r="HH13" s="50"/>
      <c r="HI13" s="50"/>
      <c r="HJ13" s="50"/>
      <c r="HK13" s="50"/>
      <c r="HL13" s="50"/>
      <c r="HM13" s="50"/>
      <c r="HN13" s="50"/>
      <c r="HO13" s="50"/>
      <c r="HP13" s="50"/>
      <c r="HQ13" s="50"/>
      <c r="HR13" s="50"/>
      <c r="HS13" s="50"/>
      <c r="HT13" s="50"/>
      <c r="HU13" s="50"/>
      <c r="HV13" s="50"/>
      <c r="HW13" s="50"/>
      <c r="HX13" s="50"/>
      <c r="HY13" s="50"/>
      <c r="HZ13" s="50"/>
      <c r="IA13" s="50"/>
      <c r="IB13" s="50"/>
      <c r="IC13" s="50"/>
      <c r="ID13" s="50"/>
      <c r="IE13" s="50"/>
      <c r="IF13" s="50"/>
      <c r="IG13" s="50"/>
      <c r="IH13" s="50"/>
      <c r="II13" s="50"/>
      <c r="IJ13" s="50"/>
      <c r="IK13" s="50"/>
      <c r="IL13" s="50"/>
      <c r="IM13" s="50"/>
      <c r="IN13" s="50"/>
      <c r="IO13" s="50"/>
      <c r="IP13" s="50"/>
      <c r="IQ13" s="50"/>
      <c r="IR13" s="50"/>
      <c r="IS13" s="50"/>
      <c r="IT13" s="50"/>
      <c r="IU13" s="50"/>
      <c r="IV13" s="50"/>
      <c r="IW13" s="50"/>
      <c r="IX13" s="50"/>
      <c r="IY13" s="50"/>
      <c r="IZ13" s="50"/>
      <c r="JA13" s="50"/>
      <c r="JB13" s="50"/>
      <c r="JC13" s="50"/>
      <c r="JD13" s="50"/>
      <c r="JE13" s="50"/>
      <c r="JF13" s="50"/>
      <c r="JG13" s="50"/>
      <c r="JH13" s="50"/>
      <c r="JI13" s="50"/>
      <c r="JJ13" s="50"/>
      <c r="JK13" s="50"/>
      <c r="JL13" s="50"/>
      <c r="JM13" s="50"/>
      <c r="JN13" s="50"/>
      <c r="JO13" s="50"/>
      <c r="JP13" s="50"/>
      <c r="JQ13" s="50"/>
      <c r="JR13" s="50"/>
      <c r="JS13" s="50"/>
      <c r="JT13" s="50"/>
      <c r="JU13" s="50"/>
      <c r="JV13" s="50"/>
      <c r="JW13" s="50"/>
      <c r="JX13" s="50"/>
      <c r="JY13" s="50"/>
      <c r="JZ13" s="50"/>
    </row>
    <row r="14" spans="1:286" s="65" customFormat="1" ht="15" customHeight="1" x14ac:dyDescent="0.2">
      <c r="A14" s="50"/>
      <c r="B14" s="58" t="s">
        <v>888</v>
      </c>
      <c r="C14" s="59" t="s">
        <v>5060</v>
      </c>
      <c r="D14" s="60" t="s">
        <v>5061</v>
      </c>
      <c r="E14" s="13">
        <v>43782</v>
      </c>
      <c r="F14" s="14">
        <f t="shared" si="0"/>
        <v>44034</v>
      </c>
      <c r="G14" s="12">
        <v>9</v>
      </c>
      <c r="H14" s="12">
        <v>28</v>
      </c>
      <c r="I14" s="74">
        <f t="shared" si="1"/>
        <v>1125.8288888888887</v>
      </c>
      <c r="J14" s="74">
        <v>10132.459999999999</v>
      </c>
      <c r="K14" s="62" t="s">
        <v>5062</v>
      </c>
      <c r="L14" s="59"/>
      <c r="M14" s="59"/>
      <c r="N14" s="63"/>
      <c r="O14" s="63"/>
      <c r="P14" s="305"/>
      <c r="Q14" s="64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0"/>
      <c r="FE14" s="50"/>
      <c r="FF14" s="50"/>
      <c r="FG14" s="50"/>
      <c r="FH14" s="50"/>
      <c r="FI14" s="50"/>
      <c r="FJ14" s="50"/>
      <c r="FK14" s="50"/>
      <c r="FL14" s="50"/>
      <c r="FM14" s="50"/>
      <c r="FN14" s="50"/>
      <c r="FO14" s="50"/>
      <c r="FP14" s="50"/>
      <c r="FQ14" s="50"/>
      <c r="FR14" s="50"/>
      <c r="FS14" s="50"/>
      <c r="FT14" s="50"/>
      <c r="FU14" s="50"/>
      <c r="FV14" s="50"/>
      <c r="FW14" s="50"/>
      <c r="FX14" s="50"/>
      <c r="FY14" s="50"/>
      <c r="FZ14" s="50"/>
      <c r="GA14" s="50"/>
      <c r="GB14" s="50"/>
      <c r="GC14" s="50"/>
      <c r="GD14" s="50"/>
      <c r="GE14" s="50"/>
      <c r="GF14" s="50"/>
      <c r="GG14" s="50"/>
      <c r="GH14" s="50"/>
      <c r="GI14" s="50"/>
      <c r="GJ14" s="50"/>
      <c r="GK14" s="50"/>
      <c r="GL14" s="50"/>
      <c r="GM14" s="50"/>
      <c r="GN14" s="50"/>
      <c r="GO14" s="50"/>
      <c r="GP14" s="50"/>
      <c r="GQ14" s="50"/>
      <c r="GR14" s="50"/>
      <c r="GS14" s="50"/>
      <c r="GT14" s="50"/>
      <c r="GU14" s="50"/>
      <c r="GV14" s="50"/>
      <c r="GW14" s="50"/>
      <c r="GX14" s="50"/>
      <c r="GY14" s="50"/>
      <c r="GZ14" s="50"/>
      <c r="HA14" s="50"/>
      <c r="HB14" s="50"/>
      <c r="HC14" s="50"/>
      <c r="HD14" s="50"/>
      <c r="HE14" s="50"/>
      <c r="HF14" s="50"/>
      <c r="HG14" s="50"/>
      <c r="HH14" s="50"/>
      <c r="HI14" s="50"/>
      <c r="HJ14" s="50"/>
      <c r="HK14" s="50"/>
      <c r="HL14" s="50"/>
      <c r="HM14" s="50"/>
      <c r="HN14" s="50"/>
      <c r="HO14" s="50"/>
      <c r="HP14" s="50"/>
      <c r="HQ14" s="50"/>
      <c r="HR14" s="50"/>
      <c r="HS14" s="50"/>
      <c r="HT14" s="50"/>
      <c r="HU14" s="50"/>
      <c r="HV14" s="50"/>
      <c r="HW14" s="50"/>
      <c r="HX14" s="50"/>
      <c r="HY14" s="50"/>
      <c r="HZ14" s="50"/>
      <c r="IA14" s="50"/>
      <c r="IB14" s="50"/>
      <c r="IC14" s="50"/>
      <c r="ID14" s="50"/>
      <c r="IE14" s="50"/>
      <c r="IF14" s="50"/>
      <c r="IG14" s="50"/>
      <c r="IH14" s="50"/>
      <c r="II14" s="50"/>
      <c r="IJ14" s="50"/>
      <c r="IK14" s="50"/>
      <c r="IL14" s="50"/>
      <c r="IM14" s="50"/>
      <c r="IN14" s="50"/>
      <c r="IO14" s="50"/>
      <c r="IP14" s="50"/>
      <c r="IQ14" s="50"/>
      <c r="IR14" s="50"/>
      <c r="IS14" s="50"/>
      <c r="IT14" s="50"/>
      <c r="IU14" s="50"/>
      <c r="IV14" s="50"/>
      <c r="IW14" s="50"/>
      <c r="IX14" s="50"/>
      <c r="IY14" s="50"/>
      <c r="IZ14" s="50"/>
      <c r="JA14" s="50"/>
      <c r="JB14" s="50"/>
      <c r="JC14" s="50"/>
      <c r="JD14" s="50"/>
      <c r="JE14" s="50"/>
      <c r="JF14" s="50"/>
      <c r="JG14" s="50"/>
      <c r="JH14" s="50"/>
      <c r="JI14" s="50"/>
      <c r="JJ14" s="50"/>
      <c r="JK14" s="50"/>
      <c r="JL14" s="50"/>
      <c r="JM14" s="50"/>
      <c r="JN14" s="50"/>
      <c r="JO14" s="50"/>
      <c r="JP14" s="50"/>
      <c r="JQ14" s="50"/>
      <c r="JR14" s="50"/>
      <c r="JS14" s="50"/>
      <c r="JT14" s="50"/>
      <c r="JU14" s="50"/>
      <c r="JV14" s="50"/>
      <c r="JW14" s="50"/>
      <c r="JX14" s="50"/>
      <c r="JY14" s="50"/>
      <c r="JZ14" s="50"/>
    </row>
    <row r="15" spans="1:286" s="65" customFormat="1" ht="15" customHeight="1" x14ac:dyDescent="0.2">
      <c r="A15" s="50"/>
      <c r="B15" s="123" t="s">
        <v>242</v>
      </c>
      <c r="C15" s="82" t="s">
        <v>5063</v>
      </c>
      <c r="D15" s="124" t="s">
        <v>5064</v>
      </c>
      <c r="E15" s="125">
        <v>43782</v>
      </c>
      <c r="F15" s="126">
        <f t="shared" si="0"/>
        <v>44286</v>
      </c>
      <c r="G15" s="127">
        <v>18</v>
      </c>
      <c r="H15" s="127">
        <v>28</v>
      </c>
      <c r="I15" s="317">
        <f t="shared" si="1"/>
        <v>1382.0877777777778</v>
      </c>
      <c r="J15" s="317">
        <v>24877.58</v>
      </c>
      <c r="K15" s="129" t="s">
        <v>5065</v>
      </c>
      <c r="L15" s="82"/>
      <c r="M15" s="82"/>
      <c r="N15" s="147"/>
      <c r="O15" s="147"/>
      <c r="P15" s="147"/>
      <c r="Q15" s="148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0"/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  <c r="FT15" s="50"/>
      <c r="FU15" s="50"/>
      <c r="FV15" s="50"/>
      <c r="FW15" s="50"/>
      <c r="FX15" s="50"/>
      <c r="FY15" s="50"/>
      <c r="FZ15" s="50"/>
      <c r="GA15" s="50"/>
      <c r="GB15" s="50"/>
      <c r="GC15" s="50"/>
      <c r="GD15" s="50"/>
      <c r="GE15" s="50"/>
      <c r="GF15" s="50"/>
      <c r="GG15" s="50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50"/>
      <c r="HF15" s="50"/>
      <c r="HG15" s="50"/>
      <c r="HH15" s="50"/>
      <c r="HI15" s="50"/>
      <c r="HJ15" s="50"/>
      <c r="HK15" s="50"/>
      <c r="HL15" s="50"/>
      <c r="HM15" s="50"/>
      <c r="HN15" s="50"/>
      <c r="HO15" s="50"/>
      <c r="HP15" s="50"/>
      <c r="HQ15" s="50"/>
      <c r="HR15" s="50"/>
      <c r="HS15" s="50"/>
      <c r="HT15" s="50"/>
      <c r="HU15" s="50"/>
      <c r="HV15" s="50"/>
      <c r="HW15" s="50"/>
      <c r="HX15" s="50"/>
      <c r="HY15" s="50"/>
      <c r="HZ15" s="50"/>
      <c r="IA15" s="50"/>
      <c r="IB15" s="50"/>
      <c r="IC15" s="50"/>
      <c r="ID15" s="50"/>
      <c r="IE15" s="50"/>
      <c r="IF15" s="50"/>
      <c r="IG15" s="50"/>
      <c r="IH15" s="50"/>
      <c r="II15" s="50"/>
      <c r="IJ15" s="50"/>
      <c r="IK15" s="50"/>
      <c r="IL15" s="50"/>
      <c r="IM15" s="50"/>
      <c r="IN15" s="50"/>
      <c r="IO15" s="50"/>
      <c r="IP15" s="50"/>
      <c r="IQ15" s="50"/>
      <c r="IR15" s="50"/>
      <c r="IS15" s="50"/>
      <c r="IT15" s="50"/>
      <c r="IU15" s="50"/>
      <c r="IV15" s="50"/>
      <c r="IW15" s="50"/>
      <c r="IX15" s="50"/>
      <c r="IY15" s="50"/>
      <c r="IZ15" s="50"/>
      <c r="JA15" s="50"/>
      <c r="JB15" s="50"/>
      <c r="JC15" s="50"/>
      <c r="JD15" s="50"/>
      <c r="JE15" s="50"/>
      <c r="JF15" s="50"/>
      <c r="JG15" s="50"/>
      <c r="JH15" s="50"/>
      <c r="JI15" s="50"/>
      <c r="JJ15" s="50"/>
      <c r="JK15" s="50"/>
      <c r="JL15" s="50"/>
      <c r="JM15" s="50"/>
      <c r="JN15" s="50"/>
      <c r="JO15" s="50"/>
      <c r="JP15" s="50"/>
      <c r="JQ15" s="50"/>
      <c r="JR15" s="50"/>
      <c r="JS15" s="50"/>
      <c r="JT15" s="50"/>
      <c r="JU15" s="50"/>
      <c r="JV15" s="50"/>
      <c r="JW15" s="50"/>
      <c r="JX15" s="50"/>
      <c r="JY15" s="50"/>
      <c r="JZ15" s="50"/>
    </row>
    <row r="16" spans="1:286" s="65" customFormat="1" ht="15" customHeight="1" x14ac:dyDescent="0.2">
      <c r="A16" s="50"/>
      <c r="B16" s="58" t="s">
        <v>1134</v>
      </c>
      <c r="C16" s="59" t="s">
        <v>5066</v>
      </c>
      <c r="D16" s="60" t="s">
        <v>5067</v>
      </c>
      <c r="E16" s="13">
        <v>43804</v>
      </c>
      <c r="F16" s="14">
        <f t="shared" si="0"/>
        <v>43888</v>
      </c>
      <c r="G16" s="12">
        <v>3</v>
      </c>
      <c r="H16" s="12">
        <v>28</v>
      </c>
      <c r="I16" s="74">
        <f t="shared" si="1"/>
        <v>778.7166666666667</v>
      </c>
      <c r="J16" s="74">
        <v>2336.15</v>
      </c>
      <c r="K16" s="62" t="s">
        <v>5068</v>
      </c>
      <c r="L16" s="59"/>
      <c r="M16" s="59"/>
      <c r="N16" s="63"/>
      <c r="O16" s="63"/>
      <c r="P16" s="305"/>
      <c r="Q16" s="64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0"/>
      <c r="FE16" s="50"/>
      <c r="FF16" s="50"/>
      <c r="FG16" s="50"/>
      <c r="FH16" s="50"/>
      <c r="FI16" s="50"/>
      <c r="FJ16" s="50"/>
      <c r="FK16" s="50"/>
      <c r="FL16" s="50"/>
      <c r="FM16" s="50"/>
      <c r="FN16" s="50"/>
      <c r="FO16" s="50"/>
      <c r="FP16" s="50"/>
      <c r="FQ16" s="50"/>
      <c r="FR16" s="50"/>
      <c r="FS16" s="50"/>
      <c r="FT16" s="50"/>
      <c r="FU16" s="50"/>
      <c r="FV16" s="50"/>
      <c r="FW16" s="50"/>
      <c r="FX16" s="50"/>
      <c r="FY16" s="50"/>
      <c r="FZ16" s="50"/>
      <c r="GA16" s="50"/>
      <c r="GB16" s="50"/>
      <c r="GC16" s="50"/>
      <c r="GD16" s="50"/>
      <c r="GE16" s="50"/>
      <c r="GF16" s="50"/>
      <c r="GG16" s="50"/>
      <c r="GH16" s="50"/>
      <c r="GI16" s="50"/>
      <c r="GJ16" s="50"/>
      <c r="GK16" s="50"/>
      <c r="GL16" s="50"/>
      <c r="GM16" s="50"/>
      <c r="GN16" s="50"/>
      <c r="GO16" s="50"/>
      <c r="GP16" s="50"/>
      <c r="GQ16" s="50"/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  <c r="HD16" s="50"/>
      <c r="HE16" s="50"/>
      <c r="HF16" s="50"/>
      <c r="HG16" s="50"/>
      <c r="HH16" s="50"/>
      <c r="HI16" s="50"/>
      <c r="HJ16" s="50"/>
      <c r="HK16" s="50"/>
      <c r="HL16" s="50"/>
      <c r="HM16" s="50"/>
      <c r="HN16" s="50"/>
      <c r="HO16" s="50"/>
      <c r="HP16" s="50"/>
      <c r="HQ16" s="50"/>
      <c r="HR16" s="50"/>
      <c r="HS16" s="50"/>
      <c r="HT16" s="50"/>
      <c r="HU16" s="50"/>
      <c r="HV16" s="50"/>
      <c r="HW16" s="50"/>
      <c r="HX16" s="50"/>
      <c r="HY16" s="50"/>
      <c r="HZ16" s="50"/>
      <c r="IA16" s="50"/>
      <c r="IB16" s="50"/>
      <c r="IC16" s="50"/>
      <c r="ID16" s="50"/>
      <c r="IE16" s="50"/>
      <c r="IF16" s="50"/>
      <c r="IG16" s="50"/>
      <c r="IH16" s="50"/>
      <c r="II16" s="50"/>
      <c r="IJ16" s="50"/>
      <c r="IK16" s="50"/>
      <c r="IL16" s="50"/>
      <c r="IM16" s="50"/>
      <c r="IN16" s="50"/>
      <c r="IO16" s="50"/>
      <c r="IP16" s="50"/>
      <c r="IQ16" s="50"/>
      <c r="IR16" s="50"/>
      <c r="IS16" s="50"/>
      <c r="IT16" s="50"/>
      <c r="IU16" s="50"/>
      <c r="IV16" s="50"/>
      <c r="IW16" s="50"/>
      <c r="IX16" s="50"/>
      <c r="IY16" s="50"/>
      <c r="IZ16" s="50"/>
      <c r="JA16" s="50"/>
      <c r="JB16" s="50"/>
      <c r="JC16" s="50"/>
      <c r="JD16" s="50"/>
      <c r="JE16" s="50"/>
      <c r="JF16" s="50"/>
      <c r="JG16" s="50"/>
      <c r="JH16" s="50"/>
      <c r="JI16" s="50"/>
      <c r="JJ16" s="50"/>
      <c r="JK16" s="50"/>
      <c r="JL16" s="50"/>
      <c r="JM16" s="50"/>
      <c r="JN16" s="50"/>
      <c r="JO16" s="50"/>
      <c r="JP16" s="50"/>
      <c r="JQ16" s="50"/>
      <c r="JR16" s="50"/>
      <c r="JS16" s="50"/>
      <c r="JT16" s="50"/>
      <c r="JU16" s="50"/>
      <c r="JV16" s="50"/>
      <c r="JW16" s="50"/>
      <c r="JX16" s="50"/>
      <c r="JY16" s="50"/>
      <c r="JZ16" s="50"/>
    </row>
    <row r="17" spans="1:286" s="65" customFormat="1" ht="15" customHeight="1" x14ac:dyDescent="0.2">
      <c r="A17" s="50"/>
      <c r="B17" s="58" t="s">
        <v>1134</v>
      </c>
      <c r="C17" s="59" t="s">
        <v>5069</v>
      </c>
      <c r="D17" s="60" t="s">
        <v>5070</v>
      </c>
      <c r="E17" s="13">
        <v>43804</v>
      </c>
      <c r="F17" s="14">
        <f t="shared" ref="F17" si="4">IF(E17&lt;&gt;"",E17+(G17*H17),"")</f>
        <v>43888</v>
      </c>
      <c r="G17" s="12">
        <v>3</v>
      </c>
      <c r="H17" s="12">
        <v>28</v>
      </c>
      <c r="I17" s="74">
        <f t="shared" ref="I17" si="5">IF(G17&lt;&gt;"",(J17/G17),"")</f>
        <v>789.93333333333339</v>
      </c>
      <c r="J17" s="74">
        <v>2369.8000000000002</v>
      </c>
      <c r="K17" s="279" t="s">
        <v>5068</v>
      </c>
      <c r="L17" s="59"/>
      <c r="M17" s="59"/>
      <c r="N17" s="63"/>
      <c r="O17" s="63"/>
      <c r="P17" s="305"/>
      <c r="Q17" s="64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D17" s="50"/>
      <c r="IE17" s="50"/>
      <c r="IF17" s="50"/>
      <c r="IG17" s="50"/>
      <c r="IH17" s="50"/>
      <c r="II17" s="50"/>
      <c r="IJ17" s="50"/>
      <c r="IK17" s="50"/>
      <c r="IL17" s="50"/>
      <c r="IM17" s="50"/>
      <c r="IN17" s="50"/>
      <c r="IO17" s="50"/>
      <c r="IP17" s="50"/>
      <c r="IQ17" s="50"/>
      <c r="IR17" s="50"/>
      <c r="IS17" s="50"/>
      <c r="IT17" s="50"/>
      <c r="IU17" s="50"/>
      <c r="IV17" s="50"/>
      <c r="IW17" s="50"/>
      <c r="IX17" s="50"/>
      <c r="IY17" s="50"/>
      <c r="IZ17" s="50"/>
      <c r="JA17" s="50"/>
      <c r="JB17" s="50"/>
      <c r="JC17" s="50"/>
      <c r="JD17" s="50"/>
      <c r="JE17" s="50"/>
      <c r="JF17" s="50"/>
      <c r="JG17" s="50"/>
      <c r="JH17" s="50"/>
      <c r="JI17" s="50"/>
      <c r="JJ17" s="50"/>
      <c r="JK17" s="50"/>
      <c r="JL17" s="50"/>
      <c r="JM17" s="50"/>
      <c r="JN17" s="50"/>
      <c r="JO17" s="50"/>
      <c r="JP17" s="50"/>
      <c r="JQ17" s="50"/>
      <c r="JR17" s="50"/>
      <c r="JS17" s="50"/>
      <c r="JT17" s="50"/>
      <c r="JU17" s="50"/>
      <c r="JV17" s="50"/>
      <c r="JW17" s="50"/>
      <c r="JX17" s="50"/>
      <c r="JY17" s="50"/>
      <c r="JZ17" s="50"/>
    </row>
    <row r="18" spans="1:286" s="65" customFormat="1" ht="15" customHeight="1" x14ac:dyDescent="0.2">
      <c r="A18" s="50"/>
      <c r="B18" s="59" t="s">
        <v>5071</v>
      </c>
      <c r="C18" s="59" t="s">
        <v>5072</v>
      </c>
      <c r="D18" s="60" t="s">
        <v>5073</v>
      </c>
      <c r="E18" s="13">
        <v>43789</v>
      </c>
      <c r="F18" s="14">
        <f>IF(E18&lt;&gt;"",E18+(G18*H18),"")</f>
        <v>43873</v>
      </c>
      <c r="G18" s="12">
        <v>3</v>
      </c>
      <c r="H18" s="12">
        <v>28</v>
      </c>
      <c r="I18" s="74">
        <f>IF(G18&lt;&gt;"",(J18/G18),"")</f>
        <v>438.51</v>
      </c>
      <c r="J18" s="74">
        <v>1315.53</v>
      </c>
      <c r="K18" s="279" t="s">
        <v>5074</v>
      </c>
      <c r="L18" s="59"/>
      <c r="M18" s="59"/>
      <c r="N18" s="63"/>
      <c r="O18" s="63"/>
      <c r="P18" s="305"/>
      <c r="Q18" s="64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0"/>
      <c r="FE18" s="50"/>
      <c r="FF18" s="50"/>
      <c r="FG18" s="50"/>
      <c r="FH18" s="50"/>
      <c r="FI18" s="50"/>
      <c r="FJ18" s="50"/>
      <c r="FK18" s="50"/>
      <c r="FL18" s="50"/>
      <c r="FM18" s="50"/>
      <c r="FN18" s="50"/>
      <c r="FO18" s="50"/>
      <c r="FP18" s="50"/>
      <c r="FQ18" s="50"/>
      <c r="FR18" s="50"/>
      <c r="FS18" s="50"/>
      <c r="FT18" s="50"/>
      <c r="FU18" s="50"/>
      <c r="FV18" s="50"/>
      <c r="FW18" s="50"/>
      <c r="FX18" s="50"/>
      <c r="FY18" s="50"/>
      <c r="FZ18" s="50"/>
      <c r="GA18" s="50"/>
      <c r="GB18" s="50"/>
      <c r="GC18" s="50"/>
      <c r="GD18" s="50"/>
      <c r="GE18" s="50"/>
      <c r="GF18" s="50"/>
      <c r="GG18" s="50"/>
      <c r="GH18" s="50"/>
      <c r="GI18" s="50"/>
      <c r="GJ18" s="50"/>
      <c r="GK18" s="50"/>
      <c r="GL18" s="50"/>
      <c r="GM18" s="50"/>
      <c r="GN18" s="50"/>
      <c r="GO18" s="50"/>
      <c r="GP18" s="50"/>
      <c r="GQ18" s="50"/>
      <c r="GR18" s="50"/>
      <c r="GS18" s="50"/>
      <c r="GT18" s="50"/>
      <c r="GU18" s="50"/>
      <c r="GV18" s="50"/>
      <c r="GW18" s="50"/>
      <c r="GX18" s="50"/>
      <c r="GY18" s="50"/>
      <c r="GZ18" s="50"/>
      <c r="HA18" s="50"/>
      <c r="HB18" s="50"/>
      <c r="HC18" s="50"/>
      <c r="HD18" s="50"/>
      <c r="HE18" s="50"/>
      <c r="HF18" s="50"/>
      <c r="HG18" s="50"/>
      <c r="HH18" s="50"/>
      <c r="HI18" s="50"/>
      <c r="HJ18" s="50"/>
      <c r="HK18" s="50"/>
      <c r="HL18" s="50"/>
      <c r="HM18" s="50"/>
      <c r="HN18" s="50"/>
      <c r="HO18" s="50"/>
      <c r="HP18" s="50"/>
      <c r="HQ18" s="50"/>
      <c r="HR18" s="50"/>
      <c r="HS18" s="50"/>
      <c r="HT18" s="50"/>
      <c r="HU18" s="50"/>
      <c r="HV18" s="50"/>
      <c r="HW18" s="50"/>
      <c r="HX18" s="50"/>
      <c r="HY18" s="50"/>
      <c r="HZ18" s="50"/>
      <c r="IA18" s="50"/>
      <c r="IB18" s="50"/>
      <c r="IC18" s="50"/>
      <c r="ID18" s="50"/>
      <c r="IE18" s="50"/>
      <c r="IF18" s="50"/>
      <c r="IG18" s="50"/>
      <c r="IH18" s="50"/>
      <c r="II18" s="50"/>
      <c r="IJ18" s="50"/>
      <c r="IK18" s="50"/>
      <c r="IL18" s="50"/>
      <c r="IM18" s="50"/>
      <c r="IN18" s="50"/>
      <c r="IO18" s="50"/>
      <c r="IP18" s="50"/>
      <c r="IQ18" s="50"/>
      <c r="IR18" s="50"/>
      <c r="IS18" s="50"/>
      <c r="IT18" s="50"/>
      <c r="IU18" s="50"/>
      <c r="IV18" s="50"/>
      <c r="IW18" s="50"/>
      <c r="IX18" s="50"/>
      <c r="IY18" s="50"/>
      <c r="IZ18" s="50"/>
      <c r="JA18" s="50"/>
      <c r="JB18" s="50"/>
      <c r="JC18" s="50"/>
      <c r="JD18" s="50"/>
      <c r="JE18" s="50"/>
      <c r="JF18" s="50"/>
      <c r="JG18" s="50"/>
      <c r="JH18" s="50"/>
      <c r="JI18" s="50"/>
      <c r="JJ18" s="50"/>
      <c r="JK18" s="50"/>
      <c r="JL18" s="50"/>
      <c r="JM18" s="50"/>
      <c r="JN18" s="50"/>
      <c r="JO18" s="50"/>
      <c r="JP18" s="50"/>
      <c r="JQ18" s="50"/>
      <c r="JR18" s="50"/>
      <c r="JS18" s="50"/>
      <c r="JT18" s="50"/>
      <c r="JU18" s="50"/>
      <c r="JV18" s="50"/>
      <c r="JW18" s="50"/>
      <c r="JX18" s="50"/>
      <c r="JY18" s="50"/>
      <c r="JZ18" s="50"/>
    </row>
    <row r="19" spans="1:286" s="65" customFormat="1" ht="15" customHeight="1" x14ac:dyDescent="0.2">
      <c r="A19" s="50"/>
      <c r="B19" s="58" t="s">
        <v>1522</v>
      </c>
      <c r="C19" s="59" t="s">
        <v>5075</v>
      </c>
      <c r="D19" s="60" t="s">
        <v>5076</v>
      </c>
      <c r="E19" s="13">
        <v>43850</v>
      </c>
      <c r="F19" s="14">
        <f t="shared" si="0"/>
        <v>44240</v>
      </c>
      <c r="G19" s="12">
        <v>13</v>
      </c>
      <c r="H19" s="12">
        <v>30</v>
      </c>
      <c r="I19" s="74">
        <f t="shared" si="1"/>
        <v>2068.4292307692308</v>
      </c>
      <c r="J19" s="74">
        <v>26889.58</v>
      </c>
      <c r="K19" s="62" t="s">
        <v>5077</v>
      </c>
      <c r="L19" s="59" t="s">
        <v>5078</v>
      </c>
      <c r="M19" s="59"/>
      <c r="N19" s="63"/>
      <c r="O19" s="63"/>
      <c r="P19" s="305"/>
      <c r="Q19" s="64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0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  <c r="FT19" s="50"/>
      <c r="FU19" s="50"/>
      <c r="FV19" s="50"/>
      <c r="FW19" s="50"/>
      <c r="FX19" s="50"/>
      <c r="FY19" s="50"/>
      <c r="FZ19" s="50"/>
      <c r="GA19" s="50"/>
      <c r="GB19" s="50"/>
      <c r="GC19" s="50"/>
      <c r="GD19" s="50"/>
      <c r="GE19" s="50"/>
      <c r="GF19" s="50"/>
      <c r="GG19" s="50"/>
      <c r="GH19" s="50"/>
      <c r="GI19" s="50"/>
      <c r="GJ19" s="50"/>
      <c r="GK19" s="50"/>
      <c r="GL19" s="50"/>
      <c r="GM19" s="50"/>
      <c r="GN19" s="50"/>
      <c r="GO19" s="50"/>
      <c r="GP19" s="50"/>
      <c r="GQ19" s="50"/>
      <c r="GR19" s="50"/>
      <c r="GS19" s="50"/>
      <c r="GT19" s="50"/>
      <c r="GU19" s="50"/>
      <c r="GV19" s="50"/>
      <c r="GW19" s="50"/>
      <c r="GX19" s="50"/>
      <c r="GY19" s="50"/>
      <c r="GZ19" s="50"/>
      <c r="HA19" s="50"/>
      <c r="HB19" s="50"/>
      <c r="HC19" s="50"/>
      <c r="HD19" s="50"/>
      <c r="HE19" s="50"/>
      <c r="HF19" s="50"/>
      <c r="HG19" s="50"/>
      <c r="HH19" s="50"/>
      <c r="HI19" s="50"/>
      <c r="HJ19" s="50"/>
      <c r="HK19" s="50"/>
      <c r="HL19" s="50"/>
      <c r="HM19" s="50"/>
      <c r="HN19" s="50"/>
      <c r="HO19" s="50"/>
      <c r="HP19" s="50"/>
      <c r="HQ19" s="50"/>
      <c r="HR19" s="50"/>
      <c r="HS19" s="50"/>
      <c r="HT19" s="50"/>
      <c r="HU19" s="50"/>
      <c r="HV19" s="50"/>
      <c r="HW19" s="50"/>
      <c r="HX19" s="50"/>
      <c r="HY19" s="50"/>
      <c r="HZ19" s="50"/>
      <c r="IA19" s="50"/>
      <c r="IB19" s="50"/>
      <c r="IC19" s="50"/>
      <c r="ID19" s="50"/>
      <c r="IE19" s="50"/>
      <c r="IF19" s="50"/>
      <c r="IG19" s="50"/>
      <c r="IH19" s="50"/>
      <c r="II19" s="50"/>
      <c r="IJ19" s="50"/>
      <c r="IK19" s="50"/>
      <c r="IL19" s="50"/>
      <c r="IM19" s="50"/>
      <c r="IN19" s="50"/>
      <c r="IO19" s="50"/>
      <c r="IP19" s="50"/>
      <c r="IQ19" s="50"/>
      <c r="IR19" s="50"/>
      <c r="IS19" s="50"/>
      <c r="IT19" s="50"/>
      <c r="IU19" s="50"/>
      <c r="IV19" s="50"/>
      <c r="IW19" s="50"/>
      <c r="IX19" s="50"/>
      <c r="IY19" s="50"/>
      <c r="IZ19" s="50"/>
      <c r="JA19" s="50"/>
      <c r="JB19" s="50"/>
      <c r="JC19" s="50"/>
      <c r="JD19" s="50"/>
      <c r="JE19" s="50"/>
      <c r="JF19" s="50"/>
      <c r="JG19" s="50"/>
      <c r="JH19" s="50"/>
      <c r="JI19" s="50"/>
      <c r="JJ19" s="50"/>
      <c r="JK19" s="50"/>
      <c r="JL19" s="50"/>
      <c r="JM19" s="50"/>
      <c r="JN19" s="50"/>
      <c r="JO19" s="50"/>
      <c r="JP19" s="50"/>
      <c r="JQ19" s="50"/>
      <c r="JR19" s="50"/>
      <c r="JS19" s="50"/>
      <c r="JT19" s="50"/>
      <c r="JU19" s="50"/>
      <c r="JV19" s="50"/>
      <c r="JW19" s="50"/>
      <c r="JX19" s="50"/>
      <c r="JY19" s="50"/>
      <c r="JZ19" s="50"/>
    </row>
    <row r="20" spans="1:286" s="65" customFormat="1" ht="15" customHeight="1" x14ac:dyDescent="0.2">
      <c r="A20" s="50"/>
      <c r="B20" s="58" t="s">
        <v>462</v>
      </c>
      <c r="C20" s="59" t="s">
        <v>5079</v>
      </c>
      <c r="D20" s="60" t="s">
        <v>5080</v>
      </c>
      <c r="E20" s="13">
        <v>43854</v>
      </c>
      <c r="F20" s="14">
        <f t="shared" si="0"/>
        <v>44214</v>
      </c>
      <c r="G20" s="12">
        <v>12</v>
      </c>
      <c r="H20" s="12">
        <v>30</v>
      </c>
      <c r="I20" s="74">
        <f t="shared" si="1"/>
        <v>546.9283333333334</v>
      </c>
      <c r="J20" s="74">
        <v>6563.14</v>
      </c>
      <c r="K20" s="62" t="s">
        <v>5047</v>
      </c>
      <c r="L20" s="59" t="s">
        <v>5081</v>
      </c>
      <c r="M20" s="59"/>
      <c r="N20" s="63"/>
      <c r="O20" s="63"/>
      <c r="P20" s="305"/>
      <c r="Q20" s="64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0"/>
      <c r="FE20" s="50"/>
      <c r="FF20" s="50"/>
      <c r="FG20" s="50"/>
      <c r="FH20" s="50"/>
      <c r="FI20" s="50"/>
      <c r="FJ20" s="50"/>
      <c r="FK20" s="50"/>
      <c r="FL20" s="50"/>
      <c r="FM20" s="50"/>
      <c r="FN20" s="50"/>
      <c r="FO20" s="50"/>
      <c r="FP20" s="50"/>
      <c r="FQ20" s="50"/>
      <c r="FR20" s="50"/>
      <c r="FS20" s="50"/>
      <c r="FT20" s="50"/>
      <c r="FU20" s="50"/>
      <c r="FV20" s="50"/>
      <c r="FW20" s="50"/>
      <c r="FX20" s="50"/>
      <c r="FY20" s="50"/>
      <c r="FZ20" s="50"/>
      <c r="GA20" s="50"/>
      <c r="GB20" s="50"/>
      <c r="GC20" s="50"/>
      <c r="GD20" s="50"/>
      <c r="GE20" s="50"/>
      <c r="GF20" s="50"/>
      <c r="GG20" s="50"/>
      <c r="GH20" s="50"/>
      <c r="GI20" s="50"/>
      <c r="GJ20" s="50"/>
      <c r="GK20" s="50"/>
      <c r="GL20" s="50"/>
      <c r="GM20" s="50"/>
      <c r="GN20" s="50"/>
      <c r="GO20" s="50"/>
      <c r="GP20" s="50"/>
      <c r="GQ20" s="50"/>
      <c r="GR20" s="50"/>
      <c r="GS20" s="50"/>
      <c r="GT20" s="50"/>
      <c r="GU20" s="50"/>
      <c r="GV20" s="50"/>
      <c r="GW20" s="50"/>
      <c r="GX20" s="50"/>
      <c r="GY20" s="50"/>
      <c r="GZ20" s="50"/>
      <c r="HA20" s="50"/>
      <c r="HB20" s="50"/>
      <c r="HC20" s="50"/>
      <c r="HD20" s="50"/>
      <c r="HE20" s="50"/>
      <c r="HF20" s="50"/>
      <c r="HG20" s="50"/>
      <c r="HH20" s="50"/>
      <c r="HI20" s="50"/>
      <c r="HJ20" s="50"/>
      <c r="HK20" s="50"/>
      <c r="HL20" s="50"/>
      <c r="HM20" s="50"/>
      <c r="HN20" s="50"/>
      <c r="HO20" s="50"/>
      <c r="HP20" s="50"/>
      <c r="HQ20" s="50"/>
      <c r="HR20" s="50"/>
      <c r="HS20" s="50"/>
      <c r="HT20" s="50"/>
      <c r="HU20" s="50"/>
      <c r="HV20" s="50"/>
      <c r="HW20" s="50"/>
      <c r="HX20" s="50"/>
      <c r="HY20" s="50"/>
      <c r="HZ20" s="50"/>
      <c r="IA20" s="50"/>
      <c r="IB20" s="50"/>
      <c r="IC20" s="50"/>
      <c r="ID20" s="50"/>
      <c r="IE20" s="50"/>
      <c r="IF20" s="50"/>
      <c r="IG20" s="50"/>
      <c r="IH20" s="50"/>
      <c r="II20" s="50"/>
      <c r="IJ20" s="50"/>
      <c r="IK20" s="50"/>
      <c r="IL20" s="50"/>
      <c r="IM20" s="50"/>
      <c r="IN20" s="50"/>
      <c r="IO20" s="50"/>
      <c r="IP20" s="50"/>
      <c r="IQ20" s="50"/>
      <c r="IR20" s="50"/>
      <c r="IS20" s="50"/>
      <c r="IT20" s="50"/>
      <c r="IU20" s="50"/>
      <c r="IV20" s="50"/>
      <c r="IW20" s="50"/>
      <c r="IX20" s="50"/>
      <c r="IY20" s="50"/>
      <c r="IZ20" s="50"/>
      <c r="JA20" s="50"/>
      <c r="JB20" s="50"/>
      <c r="JC20" s="50"/>
      <c r="JD20" s="50"/>
      <c r="JE20" s="50"/>
      <c r="JF20" s="50"/>
      <c r="JG20" s="50"/>
      <c r="JH20" s="50"/>
      <c r="JI20" s="50"/>
      <c r="JJ20" s="50"/>
      <c r="JK20" s="50"/>
      <c r="JL20" s="50"/>
      <c r="JM20" s="50"/>
      <c r="JN20" s="50"/>
      <c r="JO20" s="50"/>
      <c r="JP20" s="50"/>
      <c r="JQ20" s="50"/>
      <c r="JR20" s="50"/>
      <c r="JS20" s="50"/>
      <c r="JT20" s="50"/>
      <c r="JU20" s="50"/>
      <c r="JV20" s="50"/>
      <c r="JW20" s="50"/>
      <c r="JX20" s="50"/>
      <c r="JY20" s="50"/>
      <c r="JZ20" s="50"/>
    </row>
    <row r="21" spans="1:286" s="65" customFormat="1" ht="15" customHeight="1" x14ac:dyDescent="0.2">
      <c r="A21" s="50"/>
      <c r="B21" s="58" t="s">
        <v>117</v>
      </c>
      <c r="C21" s="59" t="s">
        <v>5082</v>
      </c>
      <c r="D21" s="60" t="s">
        <v>5083</v>
      </c>
      <c r="E21" s="13">
        <v>43859</v>
      </c>
      <c r="F21" s="14">
        <f t="shared" si="0"/>
        <v>43866</v>
      </c>
      <c r="G21" s="12">
        <v>1</v>
      </c>
      <c r="H21" s="12">
        <v>7</v>
      </c>
      <c r="I21" s="74">
        <f t="shared" si="1"/>
        <v>743.74</v>
      </c>
      <c r="J21" s="74">
        <v>743.74</v>
      </c>
      <c r="K21" s="62" t="s">
        <v>5084</v>
      </c>
      <c r="L21" s="59" t="s">
        <v>5085</v>
      </c>
      <c r="M21" s="59"/>
      <c r="N21" s="63"/>
      <c r="O21" s="63"/>
      <c r="P21" s="305"/>
      <c r="Q21" s="64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0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/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50"/>
      <c r="HP21" s="50"/>
      <c r="HQ21" s="50"/>
      <c r="HR21" s="50"/>
      <c r="HS21" s="50"/>
      <c r="HT21" s="50"/>
      <c r="HU21" s="50"/>
      <c r="HV21" s="50"/>
      <c r="HW21" s="50"/>
      <c r="HX21" s="50"/>
      <c r="HY21" s="50"/>
      <c r="HZ21" s="50"/>
      <c r="IA21" s="50"/>
      <c r="IB21" s="50"/>
      <c r="IC21" s="50"/>
      <c r="ID21" s="50"/>
      <c r="IE21" s="50"/>
      <c r="IF21" s="50"/>
      <c r="IG21" s="50"/>
      <c r="IH21" s="50"/>
      <c r="II21" s="50"/>
      <c r="IJ21" s="50"/>
      <c r="IK21" s="50"/>
      <c r="IL21" s="50"/>
      <c r="IM21" s="50"/>
      <c r="IN21" s="50"/>
      <c r="IO21" s="50"/>
      <c r="IP21" s="50"/>
      <c r="IQ21" s="50"/>
      <c r="IR21" s="50"/>
      <c r="IS21" s="50"/>
      <c r="IT21" s="50"/>
      <c r="IU21" s="50"/>
      <c r="IV21" s="50"/>
      <c r="IW21" s="50"/>
      <c r="IX21" s="50"/>
      <c r="IY21" s="50"/>
      <c r="IZ21" s="50"/>
      <c r="JA21" s="50"/>
      <c r="JB21" s="50"/>
      <c r="JC21" s="50"/>
      <c r="JD21" s="50"/>
      <c r="JE21" s="50"/>
      <c r="JF21" s="50"/>
      <c r="JG21" s="50"/>
      <c r="JH21" s="50"/>
      <c r="JI21" s="50"/>
      <c r="JJ21" s="50"/>
      <c r="JK21" s="50"/>
      <c r="JL21" s="50"/>
      <c r="JM21" s="50"/>
      <c r="JN21" s="50"/>
      <c r="JO21" s="50"/>
      <c r="JP21" s="50"/>
      <c r="JQ21" s="50"/>
      <c r="JR21" s="50"/>
      <c r="JS21" s="50"/>
      <c r="JT21" s="50"/>
      <c r="JU21" s="50"/>
      <c r="JV21" s="50"/>
      <c r="JW21" s="50"/>
      <c r="JX21" s="50"/>
      <c r="JY21" s="50"/>
      <c r="JZ21" s="50"/>
    </row>
    <row r="22" spans="1:286" s="65" customFormat="1" ht="15" customHeight="1" x14ac:dyDescent="0.2">
      <c r="A22" s="50"/>
      <c r="B22" s="58" t="s">
        <v>683</v>
      </c>
      <c r="C22" s="59" t="s">
        <v>5086</v>
      </c>
      <c r="D22" s="60" t="s">
        <v>5087</v>
      </c>
      <c r="E22" s="13">
        <v>43861</v>
      </c>
      <c r="F22" s="14">
        <f t="shared" si="0"/>
        <v>44197</v>
      </c>
      <c r="G22" s="12">
        <v>12</v>
      </c>
      <c r="H22" s="12">
        <v>28</v>
      </c>
      <c r="I22" s="74">
        <f t="shared" si="1"/>
        <v>480.33916666666664</v>
      </c>
      <c r="J22" s="74">
        <v>5764.07</v>
      </c>
      <c r="K22" s="62" t="s">
        <v>5088</v>
      </c>
      <c r="L22" s="59"/>
      <c r="M22" s="59"/>
      <c r="N22" s="63"/>
      <c r="O22" s="63"/>
      <c r="P22" s="305"/>
      <c r="Q22" s="64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GB22" s="50"/>
      <c r="GC22" s="50"/>
      <c r="GD22" s="50"/>
      <c r="GE22" s="50"/>
      <c r="GF22" s="50"/>
      <c r="GG22" s="50"/>
      <c r="GH22" s="50"/>
      <c r="GI22" s="50"/>
      <c r="GJ22" s="50"/>
      <c r="GK22" s="50"/>
      <c r="GL22" s="50"/>
      <c r="GM22" s="50"/>
      <c r="GN22" s="50"/>
      <c r="GO22" s="50"/>
      <c r="GP22" s="50"/>
      <c r="GQ22" s="50"/>
      <c r="GR22" s="50"/>
      <c r="GS22" s="50"/>
      <c r="GT22" s="50"/>
      <c r="GU22" s="50"/>
      <c r="GV22" s="50"/>
      <c r="GW22" s="50"/>
      <c r="GX22" s="50"/>
      <c r="GY22" s="50"/>
      <c r="GZ22" s="50"/>
      <c r="HA22" s="50"/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50"/>
      <c r="HP22" s="50"/>
      <c r="HQ22" s="50"/>
      <c r="HR22" s="50"/>
      <c r="HS22" s="50"/>
      <c r="HT22" s="50"/>
      <c r="HU22" s="50"/>
      <c r="HV22" s="50"/>
      <c r="HW22" s="50"/>
      <c r="HX22" s="50"/>
      <c r="HY22" s="50"/>
      <c r="HZ22" s="50"/>
      <c r="IA22" s="50"/>
      <c r="IB22" s="50"/>
      <c r="IC22" s="50"/>
      <c r="ID22" s="50"/>
      <c r="IE22" s="50"/>
      <c r="IF22" s="50"/>
      <c r="IG22" s="50"/>
      <c r="IH22" s="50"/>
      <c r="II22" s="50"/>
      <c r="IJ22" s="50"/>
      <c r="IK22" s="50"/>
      <c r="IL22" s="50"/>
      <c r="IM22" s="50"/>
      <c r="IN22" s="50"/>
      <c r="IO22" s="50"/>
      <c r="IP22" s="50"/>
      <c r="IQ22" s="50"/>
      <c r="IR22" s="50"/>
      <c r="IS22" s="50"/>
      <c r="IT22" s="50"/>
      <c r="IU22" s="50"/>
      <c r="IV22" s="50"/>
      <c r="IW22" s="50"/>
      <c r="IX22" s="50"/>
      <c r="IY22" s="50"/>
      <c r="IZ22" s="50"/>
      <c r="JA22" s="50"/>
      <c r="JB22" s="50"/>
      <c r="JC22" s="50"/>
      <c r="JD22" s="50"/>
      <c r="JE22" s="50"/>
      <c r="JF22" s="50"/>
      <c r="JG22" s="50"/>
      <c r="JH22" s="50"/>
      <c r="JI22" s="50"/>
      <c r="JJ22" s="50"/>
      <c r="JK22" s="50"/>
      <c r="JL22" s="50"/>
      <c r="JM22" s="50"/>
      <c r="JN22" s="50"/>
      <c r="JO22" s="50"/>
      <c r="JP22" s="50"/>
      <c r="JQ22" s="50"/>
      <c r="JR22" s="50"/>
      <c r="JS22" s="50"/>
      <c r="JT22" s="50"/>
      <c r="JU22" s="50"/>
      <c r="JV22" s="50"/>
      <c r="JW22" s="50"/>
      <c r="JX22" s="50"/>
      <c r="JY22" s="50"/>
      <c r="JZ22" s="50"/>
    </row>
    <row r="23" spans="1:286" s="65" customFormat="1" ht="15" customHeight="1" x14ac:dyDescent="0.2">
      <c r="A23" s="50"/>
      <c r="B23" s="58" t="s">
        <v>434</v>
      </c>
      <c r="C23" s="59" t="s">
        <v>5089</v>
      </c>
      <c r="D23" s="60" t="s">
        <v>5090</v>
      </c>
      <c r="E23" s="13">
        <v>43882</v>
      </c>
      <c r="F23" s="14">
        <f t="shared" si="0"/>
        <v>44062</v>
      </c>
      <c r="G23" s="12">
        <v>6</v>
      </c>
      <c r="H23" s="12">
        <v>30</v>
      </c>
      <c r="I23" s="74">
        <f t="shared" si="1"/>
        <v>833.69500000000005</v>
      </c>
      <c r="J23" s="74">
        <v>5002.17</v>
      </c>
      <c r="K23" s="62" t="s">
        <v>5091</v>
      </c>
      <c r="L23" s="59"/>
      <c r="M23" s="59"/>
      <c r="N23" s="63"/>
      <c r="O23" s="63"/>
      <c r="P23" s="305"/>
      <c r="Q23" s="64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0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  <c r="FT23" s="50"/>
      <c r="FU23" s="50"/>
      <c r="FV23" s="50"/>
      <c r="FW23" s="50"/>
      <c r="FX23" s="50"/>
      <c r="FY23" s="50"/>
      <c r="FZ23" s="50"/>
      <c r="GA23" s="50"/>
      <c r="GB23" s="50"/>
      <c r="GC23" s="50"/>
      <c r="GD23" s="50"/>
      <c r="GE23" s="50"/>
      <c r="GF23" s="50"/>
      <c r="GG23" s="50"/>
      <c r="GH23" s="50"/>
      <c r="GI23" s="50"/>
      <c r="GJ23" s="50"/>
      <c r="GK23" s="50"/>
      <c r="GL23" s="50"/>
      <c r="GM23" s="50"/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/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50"/>
      <c r="HP23" s="50"/>
      <c r="HQ23" s="50"/>
      <c r="HR23" s="50"/>
      <c r="HS23" s="50"/>
      <c r="HT23" s="50"/>
      <c r="HU23" s="50"/>
      <c r="HV23" s="50"/>
      <c r="HW23" s="50"/>
      <c r="HX23" s="50"/>
      <c r="HY23" s="50"/>
      <c r="HZ23" s="50"/>
      <c r="IA23" s="50"/>
      <c r="IB23" s="50"/>
      <c r="IC23" s="50"/>
      <c r="ID23" s="50"/>
      <c r="IE23" s="50"/>
      <c r="IF23" s="50"/>
      <c r="IG23" s="50"/>
      <c r="IH23" s="50"/>
      <c r="II23" s="50"/>
      <c r="IJ23" s="50"/>
      <c r="IK23" s="50"/>
      <c r="IL23" s="50"/>
      <c r="IM23" s="50"/>
      <c r="IN23" s="50"/>
      <c r="IO23" s="50"/>
      <c r="IP23" s="50"/>
      <c r="IQ23" s="50"/>
      <c r="IR23" s="50"/>
      <c r="IS23" s="50"/>
      <c r="IT23" s="50"/>
      <c r="IU23" s="50"/>
      <c r="IV23" s="50"/>
      <c r="IW23" s="50"/>
      <c r="IX23" s="50"/>
      <c r="IY23" s="50"/>
      <c r="IZ23" s="50"/>
      <c r="JA23" s="50"/>
      <c r="JB23" s="50"/>
      <c r="JC23" s="50"/>
      <c r="JD23" s="50"/>
      <c r="JE23" s="50"/>
      <c r="JF23" s="50"/>
      <c r="JG23" s="50"/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50"/>
      <c r="JX23" s="50"/>
      <c r="JY23" s="50"/>
      <c r="JZ23" s="50"/>
    </row>
    <row r="24" spans="1:286" s="65" customFormat="1" ht="15" customHeight="1" x14ac:dyDescent="0.2">
      <c r="A24" s="50"/>
      <c r="B24" s="58" t="s">
        <v>5092</v>
      </c>
      <c r="C24" s="59" t="s">
        <v>5093</v>
      </c>
      <c r="D24" s="60" t="s">
        <v>5094</v>
      </c>
      <c r="E24" s="13">
        <v>43882</v>
      </c>
      <c r="F24" s="14">
        <f t="shared" si="0"/>
        <v>43912</v>
      </c>
      <c r="G24" s="12">
        <v>1</v>
      </c>
      <c r="H24" s="12">
        <v>30</v>
      </c>
      <c r="I24" s="74">
        <f t="shared" si="1"/>
        <v>288.83999999999997</v>
      </c>
      <c r="J24" s="74">
        <v>288.83999999999997</v>
      </c>
      <c r="K24" s="62"/>
      <c r="L24" s="59"/>
      <c r="M24" s="59"/>
      <c r="N24" s="63"/>
      <c r="O24" s="63"/>
      <c r="P24" s="305"/>
      <c r="Q24" s="64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0"/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50"/>
      <c r="HL24" s="50"/>
      <c r="HM24" s="50"/>
      <c r="HN24" s="50"/>
      <c r="HO24" s="50"/>
      <c r="HP24" s="50"/>
      <c r="HQ24" s="50"/>
      <c r="HR24" s="50"/>
      <c r="HS24" s="50"/>
      <c r="HT24" s="50"/>
      <c r="HU24" s="50"/>
      <c r="HV24" s="50"/>
      <c r="HW24" s="50"/>
      <c r="HX24" s="50"/>
      <c r="HY24" s="50"/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</row>
    <row r="25" spans="1:286" s="65" customFormat="1" ht="15" customHeight="1" x14ac:dyDescent="0.2">
      <c r="A25" s="50"/>
      <c r="B25" s="58" t="s">
        <v>419</v>
      </c>
      <c r="C25" s="59" t="s">
        <v>5095</v>
      </c>
      <c r="D25" s="60" t="s">
        <v>5096</v>
      </c>
      <c r="E25" s="13">
        <v>43885</v>
      </c>
      <c r="F25" s="14">
        <f t="shared" si="0"/>
        <v>43892</v>
      </c>
      <c r="G25" s="12">
        <v>1</v>
      </c>
      <c r="H25" s="12">
        <v>7</v>
      </c>
      <c r="I25" s="74">
        <f t="shared" si="1"/>
        <v>1454.83</v>
      </c>
      <c r="J25" s="74">
        <v>1454.83</v>
      </c>
      <c r="K25" s="62" t="s">
        <v>5097</v>
      </c>
      <c r="L25" s="59" t="s">
        <v>5098</v>
      </c>
      <c r="M25" s="59"/>
      <c r="N25" s="63"/>
      <c r="O25" s="63"/>
      <c r="P25" s="305"/>
      <c r="Q25" s="64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0"/>
      <c r="FE25" s="50"/>
      <c r="FF25" s="50"/>
      <c r="FG25" s="50"/>
      <c r="FH25" s="50"/>
      <c r="FI25" s="50"/>
      <c r="FJ25" s="50"/>
      <c r="FK25" s="50"/>
      <c r="FL25" s="50"/>
      <c r="FM25" s="50"/>
      <c r="FN25" s="50"/>
      <c r="FO25" s="50"/>
      <c r="FP25" s="50"/>
      <c r="FQ25" s="50"/>
      <c r="FR25" s="50"/>
      <c r="FS25" s="50"/>
      <c r="FT25" s="50"/>
      <c r="FU25" s="50"/>
      <c r="FV25" s="50"/>
      <c r="FW25" s="50"/>
      <c r="FX25" s="50"/>
      <c r="FY25" s="50"/>
      <c r="FZ25" s="50"/>
      <c r="GA25" s="50"/>
      <c r="GB25" s="50"/>
      <c r="GC25" s="50"/>
      <c r="GD25" s="50"/>
      <c r="GE25" s="50"/>
      <c r="GF25" s="50"/>
      <c r="GG25" s="50"/>
      <c r="GH25" s="50"/>
      <c r="GI25" s="50"/>
      <c r="GJ25" s="50"/>
      <c r="GK25" s="50"/>
      <c r="GL25" s="50"/>
      <c r="GM25" s="50"/>
      <c r="GN25" s="50"/>
      <c r="GO25" s="50"/>
      <c r="GP25" s="50"/>
      <c r="GQ25" s="50"/>
      <c r="GR25" s="50"/>
      <c r="GS25" s="50"/>
      <c r="GT25" s="50"/>
      <c r="GU25" s="50"/>
      <c r="GV25" s="50"/>
      <c r="GW25" s="50"/>
      <c r="GX25" s="50"/>
      <c r="GY25" s="50"/>
      <c r="GZ25" s="50"/>
      <c r="HA25" s="50"/>
      <c r="HB25" s="50"/>
      <c r="HC25" s="50"/>
      <c r="HD25" s="50"/>
      <c r="HE25" s="50"/>
      <c r="HF25" s="50"/>
      <c r="HG25" s="50"/>
      <c r="HH25" s="50"/>
      <c r="HI25" s="50"/>
      <c r="HJ25" s="50"/>
      <c r="HK25" s="50"/>
      <c r="HL25" s="50"/>
      <c r="HM25" s="50"/>
      <c r="HN25" s="50"/>
      <c r="HO25" s="50"/>
      <c r="HP25" s="50"/>
      <c r="HQ25" s="50"/>
      <c r="HR25" s="50"/>
      <c r="HS25" s="50"/>
      <c r="HT25" s="50"/>
      <c r="HU25" s="50"/>
      <c r="HV25" s="50"/>
      <c r="HW25" s="50"/>
      <c r="HX25" s="50"/>
      <c r="HY25" s="50"/>
      <c r="HZ25" s="50"/>
      <c r="IA25" s="50"/>
      <c r="IB25" s="50"/>
      <c r="IC25" s="50"/>
      <c r="ID25" s="50"/>
      <c r="IE25" s="50"/>
      <c r="IF25" s="50"/>
      <c r="IG25" s="50"/>
      <c r="IH25" s="50"/>
      <c r="II25" s="50"/>
      <c r="IJ25" s="50"/>
      <c r="IK25" s="50"/>
      <c r="IL25" s="50"/>
      <c r="IM25" s="50"/>
      <c r="IN25" s="50"/>
      <c r="IO25" s="50"/>
      <c r="IP25" s="50"/>
      <c r="IQ25" s="50"/>
      <c r="IR25" s="50"/>
      <c r="IS25" s="50"/>
      <c r="IT25" s="50"/>
      <c r="IU25" s="50"/>
      <c r="IV25" s="50"/>
      <c r="IW25" s="50"/>
      <c r="IX25" s="50"/>
      <c r="IY25" s="50"/>
      <c r="IZ25" s="50"/>
      <c r="JA25" s="50"/>
      <c r="JB25" s="50"/>
      <c r="JC25" s="50"/>
      <c r="JD25" s="50"/>
      <c r="JE25" s="50"/>
      <c r="JF25" s="50"/>
      <c r="JG25" s="50"/>
      <c r="JH25" s="50"/>
      <c r="JI25" s="50"/>
      <c r="JJ25" s="50"/>
      <c r="JK25" s="50"/>
      <c r="JL25" s="50"/>
      <c r="JM25" s="50"/>
      <c r="JN25" s="50"/>
      <c r="JO25" s="50"/>
      <c r="JP25" s="50"/>
      <c r="JQ25" s="50"/>
      <c r="JR25" s="50"/>
      <c r="JS25" s="50"/>
      <c r="JT25" s="50"/>
      <c r="JU25" s="50"/>
      <c r="JV25" s="50"/>
      <c r="JW25" s="50"/>
      <c r="JX25" s="50"/>
      <c r="JY25" s="50"/>
      <c r="JZ25" s="50"/>
    </row>
    <row r="26" spans="1:286" s="65" customFormat="1" ht="15" customHeight="1" x14ac:dyDescent="0.2">
      <c r="A26" s="50"/>
      <c r="B26" s="58" t="s">
        <v>419</v>
      </c>
      <c r="C26" s="59" t="s">
        <v>5099</v>
      </c>
      <c r="D26" s="60" t="s">
        <v>5100</v>
      </c>
      <c r="E26" s="13">
        <v>43917</v>
      </c>
      <c r="F26" s="14">
        <f t="shared" si="0"/>
        <v>44217</v>
      </c>
      <c r="G26" s="12">
        <v>10</v>
      </c>
      <c r="H26" s="12">
        <v>30</v>
      </c>
      <c r="I26" s="74">
        <f t="shared" si="1"/>
        <v>1325.3920000000001</v>
      </c>
      <c r="J26" s="74">
        <v>13253.92</v>
      </c>
      <c r="K26" s="62" t="s">
        <v>5077</v>
      </c>
      <c r="L26" s="59" t="s">
        <v>5101</v>
      </c>
      <c r="M26" s="59"/>
      <c r="N26" s="63"/>
      <c r="O26" s="63"/>
      <c r="P26" s="305"/>
      <c r="Q26" s="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0"/>
      <c r="FE26" s="50"/>
      <c r="FF26" s="50"/>
      <c r="FG26" s="50"/>
      <c r="FH26" s="50"/>
      <c r="FI26" s="50"/>
      <c r="FJ26" s="50"/>
      <c r="FK26" s="50"/>
      <c r="FL26" s="50"/>
      <c r="FM26" s="50"/>
      <c r="FN26" s="50"/>
      <c r="FO26" s="50"/>
      <c r="FP26" s="50"/>
      <c r="FQ26" s="50"/>
      <c r="FR26" s="50"/>
      <c r="FS26" s="50"/>
      <c r="FT26" s="50"/>
      <c r="FU26" s="50"/>
      <c r="FV26" s="50"/>
      <c r="FW26" s="50"/>
      <c r="FX26" s="50"/>
      <c r="FY26" s="50"/>
      <c r="FZ26" s="50"/>
      <c r="GA26" s="50"/>
      <c r="GB26" s="50"/>
      <c r="GC26" s="50"/>
      <c r="GD26" s="50"/>
      <c r="GE26" s="50"/>
      <c r="GF26" s="50"/>
      <c r="GG26" s="50"/>
      <c r="GH26" s="50"/>
      <c r="GI26" s="50"/>
      <c r="GJ26" s="50"/>
      <c r="GK26" s="50"/>
      <c r="GL26" s="50"/>
      <c r="GM26" s="50"/>
      <c r="GN26" s="50"/>
      <c r="GO26" s="50"/>
      <c r="GP26" s="50"/>
      <c r="GQ26" s="50"/>
      <c r="GR26" s="50"/>
      <c r="GS26" s="50"/>
      <c r="GT26" s="50"/>
      <c r="GU26" s="50"/>
      <c r="GV26" s="50"/>
      <c r="GW26" s="50"/>
      <c r="GX26" s="50"/>
      <c r="GY26" s="50"/>
      <c r="GZ26" s="50"/>
      <c r="HA26" s="50"/>
      <c r="HB26" s="50"/>
      <c r="HC26" s="50"/>
      <c r="HD26" s="50"/>
      <c r="HE26" s="50"/>
      <c r="HF26" s="50"/>
      <c r="HG26" s="50"/>
      <c r="HH26" s="50"/>
      <c r="HI26" s="50"/>
      <c r="HJ26" s="50"/>
      <c r="HK26" s="50"/>
      <c r="HL26" s="50"/>
      <c r="HM26" s="50"/>
      <c r="HN26" s="50"/>
      <c r="HO26" s="50"/>
      <c r="HP26" s="50"/>
      <c r="HQ26" s="50"/>
      <c r="HR26" s="50"/>
      <c r="HS26" s="50"/>
      <c r="HT26" s="50"/>
      <c r="HU26" s="50"/>
      <c r="HV26" s="50"/>
      <c r="HW26" s="50"/>
      <c r="HX26" s="50"/>
      <c r="HY26" s="50"/>
      <c r="HZ26" s="50"/>
      <c r="IA26" s="50"/>
      <c r="IB26" s="50"/>
      <c r="IC26" s="50"/>
      <c r="ID26" s="50"/>
      <c r="IE26" s="50"/>
      <c r="IF26" s="50"/>
      <c r="IG26" s="50"/>
      <c r="IH26" s="50"/>
      <c r="II26" s="50"/>
      <c r="IJ26" s="50"/>
      <c r="IK26" s="50"/>
      <c r="IL26" s="50"/>
      <c r="IM26" s="50"/>
      <c r="IN26" s="50"/>
      <c r="IO26" s="50"/>
      <c r="IP26" s="50"/>
      <c r="IQ26" s="50"/>
      <c r="IR26" s="50"/>
      <c r="IS26" s="50"/>
      <c r="IT26" s="50"/>
      <c r="IU26" s="50"/>
      <c r="IV26" s="50"/>
      <c r="IW26" s="50"/>
      <c r="IX26" s="50"/>
      <c r="IY26" s="50"/>
      <c r="IZ26" s="50"/>
      <c r="JA26" s="50"/>
      <c r="JB26" s="50"/>
      <c r="JC26" s="50"/>
      <c r="JD26" s="50"/>
      <c r="JE26" s="50"/>
      <c r="JF26" s="50"/>
      <c r="JG26" s="50"/>
      <c r="JH26" s="50"/>
      <c r="JI26" s="50"/>
      <c r="JJ26" s="50"/>
      <c r="JK26" s="50"/>
      <c r="JL26" s="50"/>
      <c r="JM26" s="50"/>
      <c r="JN26" s="50"/>
      <c r="JO26" s="50"/>
      <c r="JP26" s="50"/>
      <c r="JQ26" s="50"/>
      <c r="JR26" s="50"/>
      <c r="JS26" s="50"/>
      <c r="JT26" s="50"/>
      <c r="JU26" s="50"/>
      <c r="JV26" s="50"/>
      <c r="JW26" s="50"/>
      <c r="JX26" s="50"/>
      <c r="JY26" s="50"/>
      <c r="JZ26" s="50"/>
    </row>
    <row r="27" spans="1:286" s="65" customFormat="1" ht="15" customHeight="1" x14ac:dyDescent="0.2">
      <c r="A27" s="50"/>
      <c r="B27" s="58" t="s">
        <v>462</v>
      </c>
      <c r="C27" s="59" t="s">
        <v>5102</v>
      </c>
      <c r="D27" s="60" t="s">
        <v>5103</v>
      </c>
      <c r="E27" s="13">
        <v>43920</v>
      </c>
      <c r="F27" s="14">
        <f t="shared" si="0"/>
        <v>44070</v>
      </c>
      <c r="G27" s="12">
        <v>5</v>
      </c>
      <c r="H27" s="12">
        <v>30</v>
      </c>
      <c r="I27" s="74">
        <f t="shared" si="1"/>
        <v>521.71199999999999</v>
      </c>
      <c r="J27" s="74">
        <v>2608.56</v>
      </c>
      <c r="K27" s="62" t="s">
        <v>5104</v>
      </c>
      <c r="L27" s="59" t="s">
        <v>5105</v>
      </c>
      <c r="M27" s="59"/>
      <c r="N27" s="63"/>
      <c r="O27" s="63"/>
      <c r="P27" s="305"/>
      <c r="Q27" s="64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0"/>
      <c r="FE27" s="50"/>
      <c r="FF27" s="50"/>
      <c r="FG27" s="50"/>
      <c r="FH27" s="50"/>
      <c r="FI27" s="50"/>
      <c r="FJ27" s="50"/>
      <c r="FK27" s="50"/>
      <c r="FL27" s="50"/>
      <c r="FM27" s="50"/>
      <c r="FN27" s="50"/>
      <c r="FO27" s="50"/>
      <c r="FP27" s="50"/>
      <c r="FQ27" s="50"/>
      <c r="FR27" s="50"/>
      <c r="FS27" s="50"/>
      <c r="FT27" s="50"/>
      <c r="FU27" s="50"/>
      <c r="FV27" s="50"/>
      <c r="FW27" s="50"/>
      <c r="FX27" s="50"/>
      <c r="FY27" s="50"/>
      <c r="FZ27" s="50"/>
      <c r="GA27" s="50"/>
      <c r="GB27" s="50"/>
      <c r="GC27" s="50"/>
      <c r="GD27" s="50"/>
      <c r="GE27" s="50"/>
      <c r="GF27" s="50"/>
      <c r="GG27" s="50"/>
      <c r="GH27" s="50"/>
      <c r="GI27" s="50"/>
      <c r="GJ27" s="50"/>
      <c r="GK27" s="50"/>
      <c r="GL27" s="50"/>
      <c r="GM27" s="50"/>
      <c r="GN27" s="50"/>
      <c r="GO27" s="50"/>
      <c r="GP27" s="50"/>
      <c r="GQ27" s="50"/>
      <c r="GR27" s="50"/>
      <c r="GS27" s="50"/>
      <c r="GT27" s="50"/>
      <c r="GU27" s="50"/>
      <c r="GV27" s="50"/>
      <c r="GW27" s="50"/>
      <c r="GX27" s="50"/>
      <c r="GY27" s="50"/>
      <c r="GZ27" s="50"/>
      <c r="HA27" s="50"/>
      <c r="HB27" s="50"/>
      <c r="HC27" s="50"/>
      <c r="HD27" s="50"/>
      <c r="HE27" s="50"/>
      <c r="HF27" s="50"/>
      <c r="HG27" s="50"/>
      <c r="HH27" s="50"/>
      <c r="HI27" s="50"/>
      <c r="HJ27" s="50"/>
      <c r="HK27" s="50"/>
      <c r="HL27" s="50"/>
      <c r="HM27" s="50"/>
      <c r="HN27" s="50"/>
      <c r="HO27" s="50"/>
      <c r="HP27" s="50"/>
      <c r="HQ27" s="50"/>
      <c r="HR27" s="50"/>
      <c r="HS27" s="50"/>
      <c r="HT27" s="50"/>
      <c r="HU27" s="50"/>
      <c r="HV27" s="50"/>
      <c r="HW27" s="50"/>
      <c r="HX27" s="50"/>
      <c r="HY27" s="50"/>
      <c r="HZ27" s="50"/>
      <c r="IA27" s="50"/>
      <c r="IB27" s="50"/>
      <c r="IC27" s="50"/>
      <c r="ID27" s="50"/>
      <c r="IE27" s="50"/>
      <c r="IF27" s="50"/>
      <c r="IG27" s="50"/>
      <c r="IH27" s="50"/>
      <c r="II27" s="50"/>
      <c r="IJ27" s="50"/>
      <c r="IK27" s="50"/>
      <c r="IL27" s="50"/>
      <c r="IM27" s="50"/>
      <c r="IN27" s="50"/>
      <c r="IO27" s="50"/>
      <c r="IP27" s="50"/>
      <c r="IQ27" s="50"/>
      <c r="IR27" s="50"/>
      <c r="IS27" s="50"/>
      <c r="IT27" s="50"/>
      <c r="IU27" s="50"/>
      <c r="IV27" s="50"/>
      <c r="IW27" s="50"/>
      <c r="IX27" s="50"/>
      <c r="IY27" s="50"/>
      <c r="IZ27" s="50"/>
      <c r="JA27" s="50"/>
      <c r="JB27" s="50"/>
      <c r="JC27" s="50"/>
      <c r="JD27" s="50"/>
      <c r="JE27" s="50"/>
      <c r="JF27" s="50"/>
      <c r="JG27" s="50"/>
      <c r="JH27" s="50"/>
      <c r="JI27" s="50"/>
      <c r="JJ27" s="50"/>
      <c r="JK27" s="50"/>
      <c r="JL27" s="50"/>
      <c r="JM27" s="50"/>
      <c r="JN27" s="50"/>
      <c r="JO27" s="50"/>
      <c r="JP27" s="50"/>
      <c r="JQ27" s="50"/>
      <c r="JR27" s="50"/>
      <c r="JS27" s="50"/>
      <c r="JT27" s="50"/>
      <c r="JU27" s="50"/>
      <c r="JV27" s="50"/>
      <c r="JW27" s="50"/>
      <c r="JX27" s="50"/>
      <c r="JY27" s="50"/>
      <c r="JZ27" s="50"/>
    </row>
    <row r="28" spans="1:286" s="65" customFormat="1" ht="15" customHeight="1" x14ac:dyDescent="0.2">
      <c r="A28" s="50"/>
      <c r="B28" s="58" t="s">
        <v>462</v>
      </c>
      <c r="C28" s="59" t="s">
        <v>5106</v>
      </c>
      <c r="D28" s="60" t="s">
        <v>5107</v>
      </c>
      <c r="E28" s="13">
        <v>43920</v>
      </c>
      <c r="F28" s="14">
        <f t="shared" ref="F28" si="6">IF(E28&lt;&gt;"",E28+(G28*H28),"")</f>
        <v>44070</v>
      </c>
      <c r="G28" s="12">
        <v>5</v>
      </c>
      <c r="H28" s="12">
        <v>30</v>
      </c>
      <c r="I28" s="74">
        <f t="shared" ref="I28" si="7">IF(G28&lt;&gt;"",(J28/G28),"")</f>
        <v>585.91200000000003</v>
      </c>
      <c r="J28" s="74">
        <v>2929.56</v>
      </c>
      <c r="K28" s="62" t="s">
        <v>5104</v>
      </c>
      <c r="L28" s="59" t="s">
        <v>5108</v>
      </c>
      <c r="M28" s="59"/>
      <c r="N28" s="63"/>
      <c r="O28" s="63"/>
      <c r="P28" s="305"/>
      <c r="Q28" s="64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0"/>
      <c r="FE28" s="50"/>
      <c r="FF28" s="50"/>
      <c r="FG28" s="50"/>
      <c r="FH28" s="50"/>
      <c r="FI28" s="50"/>
      <c r="FJ28" s="50"/>
      <c r="FK28" s="50"/>
      <c r="FL28" s="50"/>
      <c r="FM28" s="50"/>
      <c r="FN28" s="50"/>
      <c r="FO28" s="50"/>
      <c r="FP28" s="50"/>
      <c r="FQ28" s="50"/>
      <c r="FR28" s="50"/>
      <c r="FS28" s="50"/>
      <c r="FT28" s="50"/>
      <c r="FU28" s="50"/>
      <c r="FV28" s="50"/>
      <c r="FW28" s="50"/>
      <c r="FX28" s="50"/>
      <c r="FY28" s="50"/>
      <c r="FZ28" s="50"/>
      <c r="GA28" s="50"/>
      <c r="GB28" s="50"/>
      <c r="GC28" s="50"/>
      <c r="GD28" s="50"/>
      <c r="GE28" s="50"/>
      <c r="GF28" s="50"/>
      <c r="GG28" s="50"/>
      <c r="GH28" s="50"/>
      <c r="GI28" s="50"/>
      <c r="GJ28" s="50"/>
      <c r="GK28" s="50"/>
      <c r="GL28" s="50"/>
      <c r="GM28" s="50"/>
      <c r="GN28" s="50"/>
      <c r="GO28" s="50"/>
      <c r="GP28" s="50"/>
      <c r="GQ28" s="50"/>
      <c r="GR28" s="50"/>
      <c r="GS28" s="50"/>
      <c r="GT28" s="50"/>
      <c r="GU28" s="50"/>
      <c r="GV28" s="50"/>
      <c r="GW28" s="50"/>
      <c r="GX28" s="50"/>
      <c r="GY28" s="50"/>
      <c r="GZ28" s="50"/>
      <c r="HA28" s="50"/>
      <c r="HB28" s="50"/>
      <c r="HC28" s="50"/>
      <c r="HD28" s="50"/>
      <c r="HE28" s="50"/>
      <c r="HF28" s="50"/>
      <c r="HG28" s="50"/>
      <c r="HH28" s="50"/>
      <c r="HI28" s="50"/>
      <c r="HJ28" s="50"/>
      <c r="HK28" s="50"/>
      <c r="HL28" s="50"/>
      <c r="HM28" s="50"/>
      <c r="HN28" s="50"/>
      <c r="HO28" s="50"/>
      <c r="HP28" s="50"/>
      <c r="HQ28" s="50"/>
      <c r="HR28" s="50"/>
      <c r="HS28" s="50"/>
      <c r="HT28" s="50"/>
      <c r="HU28" s="50"/>
      <c r="HV28" s="50"/>
      <c r="HW28" s="50"/>
      <c r="HX28" s="50"/>
      <c r="HY28" s="50"/>
      <c r="HZ28" s="50"/>
      <c r="IA28" s="50"/>
      <c r="IB28" s="50"/>
      <c r="IC28" s="50"/>
      <c r="ID28" s="50"/>
      <c r="IE28" s="50"/>
      <c r="IF28" s="50"/>
      <c r="IG28" s="50"/>
      <c r="IH28" s="50"/>
      <c r="II28" s="50"/>
      <c r="IJ28" s="50"/>
      <c r="IK28" s="50"/>
      <c r="IL28" s="50"/>
      <c r="IM28" s="50"/>
      <c r="IN28" s="50"/>
      <c r="IO28" s="50"/>
      <c r="IP28" s="50"/>
      <c r="IQ28" s="50"/>
      <c r="IR28" s="50"/>
      <c r="IS28" s="50"/>
      <c r="IT28" s="50"/>
      <c r="IU28" s="50"/>
      <c r="IV28" s="50"/>
      <c r="IW28" s="50"/>
      <c r="IX28" s="50"/>
      <c r="IY28" s="50"/>
      <c r="IZ28" s="50"/>
      <c r="JA28" s="50"/>
      <c r="JB28" s="50"/>
      <c r="JC28" s="50"/>
      <c r="JD28" s="50"/>
      <c r="JE28" s="50"/>
      <c r="JF28" s="50"/>
      <c r="JG28" s="50"/>
      <c r="JH28" s="50"/>
      <c r="JI28" s="50"/>
      <c r="JJ28" s="50"/>
      <c r="JK28" s="50"/>
      <c r="JL28" s="50"/>
      <c r="JM28" s="50"/>
      <c r="JN28" s="50"/>
      <c r="JO28" s="50"/>
      <c r="JP28" s="50"/>
      <c r="JQ28" s="50"/>
      <c r="JR28" s="50"/>
      <c r="JS28" s="50"/>
      <c r="JT28" s="50"/>
      <c r="JU28" s="50"/>
      <c r="JV28" s="50"/>
      <c r="JW28" s="50"/>
      <c r="JX28" s="50"/>
      <c r="JY28" s="50"/>
      <c r="JZ28" s="50"/>
    </row>
    <row r="29" spans="1:286" s="65" customFormat="1" ht="15" customHeight="1" x14ac:dyDescent="0.2">
      <c r="A29" s="50"/>
      <c r="B29" s="58" t="s">
        <v>953</v>
      </c>
      <c r="C29" s="59" t="s">
        <v>5109</v>
      </c>
      <c r="D29" s="60" t="s">
        <v>5110</v>
      </c>
      <c r="E29" s="13">
        <v>43941</v>
      </c>
      <c r="F29" s="14">
        <f t="shared" si="0"/>
        <v>43969</v>
      </c>
      <c r="G29" s="12">
        <v>1</v>
      </c>
      <c r="H29" s="12">
        <v>28</v>
      </c>
      <c r="I29" s="74">
        <f t="shared" si="1"/>
        <v>2008.43</v>
      </c>
      <c r="J29" s="74">
        <v>2008.43</v>
      </c>
      <c r="K29" s="62" t="s">
        <v>5111</v>
      </c>
      <c r="L29" s="59" t="s">
        <v>5112</v>
      </c>
      <c r="M29" s="59"/>
      <c r="N29" s="63"/>
      <c r="O29" s="63"/>
      <c r="P29" s="305"/>
      <c r="Q29" s="64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0"/>
      <c r="FE29" s="50"/>
      <c r="FF29" s="50"/>
      <c r="FG29" s="50"/>
      <c r="FH29" s="50"/>
      <c r="FI29" s="50"/>
      <c r="FJ29" s="50"/>
      <c r="FK29" s="50"/>
      <c r="FL29" s="50"/>
      <c r="FM29" s="50"/>
      <c r="FN29" s="50"/>
      <c r="FO29" s="50"/>
      <c r="FP29" s="50"/>
      <c r="FQ29" s="50"/>
      <c r="FR29" s="50"/>
      <c r="FS29" s="50"/>
      <c r="FT29" s="50"/>
      <c r="FU29" s="50"/>
      <c r="FV29" s="50"/>
      <c r="FW29" s="50"/>
      <c r="FX29" s="50"/>
      <c r="FY29" s="50"/>
      <c r="FZ29" s="50"/>
      <c r="GA29" s="50"/>
      <c r="GB29" s="50"/>
      <c r="GC29" s="50"/>
      <c r="GD29" s="50"/>
      <c r="GE29" s="50"/>
      <c r="GF29" s="50"/>
      <c r="GG29" s="50"/>
      <c r="GH29" s="50"/>
      <c r="GI29" s="50"/>
      <c r="GJ29" s="50"/>
      <c r="GK29" s="50"/>
      <c r="GL29" s="50"/>
      <c r="GM29" s="50"/>
      <c r="GN29" s="50"/>
      <c r="GO29" s="50"/>
      <c r="GP29" s="50"/>
      <c r="GQ29" s="50"/>
      <c r="GR29" s="50"/>
      <c r="GS29" s="50"/>
      <c r="GT29" s="50"/>
      <c r="GU29" s="50"/>
      <c r="GV29" s="50"/>
      <c r="GW29" s="50"/>
      <c r="GX29" s="50"/>
      <c r="GY29" s="50"/>
      <c r="GZ29" s="50"/>
      <c r="HA29" s="50"/>
      <c r="HB29" s="50"/>
      <c r="HC29" s="50"/>
      <c r="HD29" s="50"/>
      <c r="HE29" s="50"/>
      <c r="HF29" s="50"/>
      <c r="HG29" s="50"/>
      <c r="HH29" s="50"/>
      <c r="HI29" s="50"/>
      <c r="HJ29" s="50"/>
      <c r="HK29" s="50"/>
      <c r="HL29" s="50"/>
      <c r="HM29" s="50"/>
      <c r="HN29" s="50"/>
      <c r="HO29" s="50"/>
      <c r="HP29" s="50"/>
      <c r="HQ29" s="50"/>
      <c r="HR29" s="50"/>
      <c r="HS29" s="50"/>
      <c r="HT29" s="50"/>
      <c r="HU29" s="50"/>
      <c r="HV29" s="50"/>
      <c r="HW29" s="50"/>
      <c r="HX29" s="50"/>
      <c r="HY29" s="50"/>
      <c r="HZ29" s="50"/>
      <c r="IA29" s="50"/>
      <c r="IB29" s="50"/>
      <c r="IC29" s="50"/>
      <c r="ID29" s="50"/>
      <c r="IE29" s="50"/>
      <c r="IF29" s="50"/>
      <c r="IG29" s="50"/>
      <c r="IH29" s="50"/>
      <c r="II29" s="50"/>
      <c r="IJ29" s="50"/>
      <c r="IK29" s="50"/>
      <c r="IL29" s="50"/>
      <c r="IM29" s="50"/>
      <c r="IN29" s="50"/>
      <c r="IO29" s="50"/>
      <c r="IP29" s="50"/>
      <c r="IQ29" s="50"/>
      <c r="IR29" s="50"/>
      <c r="IS29" s="50"/>
      <c r="IT29" s="50"/>
      <c r="IU29" s="50"/>
      <c r="IV29" s="50"/>
      <c r="IW29" s="50"/>
      <c r="IX29" s="50"/>
      <c r="IY29" s="50"/>
      <c r="IZ29" s="50"/>
      <c r="JA29" s="50"/>
      <c r="JB29" s="50"/>
      <c r="JC29" s="50"/>
      <c r="JD29" s="50"/>
      <c r="JE29" s="50"/>
      <c r="JF29" s="50"/>
      <c r="JG29" s="50"/>
      <c r="JH29" s="50"/>
      <c r="JI29" s="50"/>
      <c r="JJ29" s="50"/>
      <c r="JK29" s="50"/>
      <c r="JL29" s="50"/>
      <c r="JM29" s="50"/>
      <c r="JN29" s="50"/>
      <c r="JO29" s="50"/>
      <c r="JP29" s="50"/>
      <c r="JQ29" s="50"/>
      <c r="JR29" s="50"/>
      <c r="JS29" s="50"/>
      <c r="JT29" s="50"/>
      <c r="JU29" s="50"/>
      <c r="JV29" s="50"/>
      <c r="JW29" s="50"/>
      <c r="JX29" s="50"/>
      <c r="JY29" s="50"/>
      <c r="JZ29" s="50"/>
    </row>
    <row r="30" spans="1:286" s="65" customFormat="1" ht="15" customHeight="1" x14ac:dyDescent="0.2">
      <c r="A30" s="50"/>
      <c r="B30" s="58" t="s">
        <v>462</v>
      </c>
      <c r="C30" s="59" t="s">
        <v>5113</v>
      </c>
      <c r="D30" s="60" t="s">
        <v>5114</v>
      </c>
      <c r="E30" s="13">
        <v>43942</v>
      </c>
      <c r="F30" s="14">
        <f t="shared" si="0"/>
        <v>44026</v>
      </c>
      <c r="G30" s="12">
        <v>3</v>
      </c>
      <c r="H30" s="12">
        <v>28</v>
      </c>
      <c r="I30" s="74">
        <f t="shared" si="1"/>
        <v>536.86666666666667</v>
      </c>
      <c r="J30" s="74">
        <v>1610.6</v>
      </c>
      <c r="K30" s="62" t="s">
        <v>5115</v>
      </c>
      <c r="L30" s="59"/>
      <c r="M30" s="59"/>
      <c r="N30" s="63"/>
      <c r="O30" s="63"/>
      <c r="P30" s="305"/>
      <c r="Q30" s="64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0"/>
      <c r="FE30" s="50"/>
      <c r="FF30" s="50"/>
      <c r="FG30" s="50"/>
      <c r="FH30" s="50"/>
      <c r="FI30" s="50"/>
      <c r="FJ30" s="50"/>
      <c r="FK30" s="50"/>
      <c r="FL30" s="50"/>
      <c r="FM30" s="50"/>
      <c r="FN30" s="50"/>
      <c r="FO30" s="50"/>
      <c r="FP30" s="50"/>
      <c r="FQ30" s="50"/>
      <c r="FR30" s="50"/>
      <c r="FS30" s="50"/>
      <c r="FT30" s="50"/>
      <c r="FU30" s="50"/>
      <c r="FV30" s="50"/>
      <c r="FW30" s="50"/>
      <c r="FX30" s="50"/>
      <c r="FY30" s="50"/>
      <c r="FZ30" s="50"/>
      <c r="GA30" s="50"/>
      <c r="GB30" s="50"/>
      <c r="GC30" s="50"/>
      <c r="GD30" s="50"/>
      <c r="GE30" s="50"/>
      <c r="GF30" s="50"/>
      <c r="GG30" s="50"/>
      <c r="GH30" s="50"/>
      <c r="GI30" s="50"/>
      <c r="GJ30" s="50"/>
      <c r="GK30" s="50"/>
      <c r="GL30" s="50"/>
      <c r="GM30" s="50"/>
      <c r="GN30" s="50"/>
      <c r="GO30" s="50"/>
      <c r="GP30" s="50"/>
      <c r="GQ30" s="50"/>
      <c r="GR30" s="50"/>
      <c r="GS30" s="50"/>
      <c r="GT30" s="50"/>
      <c r="GU30" s="50"/>
      <c r="GV30" s="50"/>
      <c r="GW30" s="50"/>
      <c r="GX30" s="50"/>
      <c r="GY30" s="50"/>
      <c r="GZ30" s="50"/>
      <c r="HA30" s="50"/>
      <c r="HB30" s="50"/>
      <c r="HC30" s="50"/>
      <c r="HD30" s="50"/>
      <c r="HE30" s="50"/>
      <c r="HF30" s="50"/>
      <c r="HG30" s="50"/>
      <c r="HH30" s="50"/>
      <c r="HI30" s="50"/>
      <c r="HJ30" s="50"/>
      <c r="HK30" s="50"/>
      <c r="HL30" s="50"/>
      <c r="HM30" s="50"/>
      <c r="HN30" s="50"/>
      <c r="HO30" s="50"/>
      <c r="HP30" s="50"/>
      <c r="HQ30" s="50"/>
      <c r="HR30" s="50"/>
      <c r="HS30" s="50"/>
      <c r="HT30" s="50"/>
      <c r="HU30" s="50"/>
      <c r="HV30" s="50"/>
      <c r="HW30" s="50"/>
      <c r="HX30" s="50"/>
      <c r="HY30" s="50"/>
      <c r="HZ30" s="50"/>
      <c r="IA30" s="50"/>
      <c r="IB30" s="50"/>
      <c r="IC30" s="50"/>
      <c r="ID30" s="50"/>
      <c r="IE30" s="50"/>
      <c r="IF30" s="50"/>
      <c r="IG30" s="50"/>
      <c r="IH30" s="50"/>
      <c r="II30" s="50"/>
      <c r="IJ30" s="50"/>
      <c r="IK30" s="50"/>
      <c r="IL30" s="50"/>
      <c r="IM30" s="50"/>
      <c r="IN30" s="50"/>
      <c r="IO30" s="50"/>
      <c r="IP30" s="50"/>
      <c r="IQ30" s="50"/>
      <c r="IR30" s="50"/>
      <c r="IS30" s="50"/>
      <c r="IT30" s="50"/>
      <c r="IU30" s="50"/>
      <c r="IV30" s="50"/>
      <c r="IW30" s="50"/>
      <c r="IX30" s="50"/>
      <c r="IY30" s="50"/>
      <c r="IZ30" s="50"/>
      <c r="JA30" s="50"/>
      <c r="JB30" s="50"/>
      <c r="JC30" s="50"/>
      <c r="JD30" s="50"/>
      <c r="JE30" s="50"/>
      <c r="JF30" s="50"/>
      <c r="JG30" s="50"/>
      <c r="JH30" s="50"/>
      <c r="JI30" s="50"/>
      <c r="JJ30" s="50"/>
      <c r="JK30" s="50"/>
      <c r="JL30" s="50"/>
      <c r="JM30" s="50"/>
      <c r="JN30" s="50"/>
      <c r="JO30" s="50"/>
      <c r="JP30" s="50"/>
      <c r="JQ30" s="50"/>
      <c r="JR30" s="50"/>
      <c r="JS30" s="50"/>
      <c r="JT30" s="50"/>
      <c r="JU30" s="50"/>
      <c r="JV30" s="50"/>
      <c r="JW30" s="50"/>
      <c r="JX30" s="50"/>
      <c r="JY30" s="50"/>
      <c r="JZ30" s="50"/>
    </row>
    <row r="31" spans="1:286" s="65" customFormat="1" ht="15" customHeight="1" x14ac:dyDescent="0.2">
      <c r="A31" s="50"/>
      <c r="B31" s="59" t="s">
        <v>5116</v>
      </c>
      <c r="C31" s="59" t="s">
        <v>5117</v>
      </c>
      <c r="D31" s="60" t="s">
        <v>5118</v>
      </c>
      <c r="E31" s="13">
        <v>43987</v>
      </c>
      <c r="F31" s="14">
        <f t="shared" ref="F31:F37" si="8">IF(E31&lt;&gt;"",E31+(G31*H31),"")</f>
        <v>44167</v>
      </c>
      <c r="G31" s="12">
        <v>6</v>
      </c>
      <c r="H31" s="12">
        <v>30</v>
      </c>
      <c r="I31" s="74">
        <f t="shared" ref="I31:I37" si="9">IF(G31&lt;&gt;"",(J31/G31),"")</f>
        <v>1172.9066666666665</v>
      </c>
      <c r="J31" s="74">
        <v>7037.44</v>
      </c>
      <c r="K31" s="62" t="s">
        <v>5119</v>
      </c>
      <c r="L31" s="59" t="s">
        <v>5120</v>
      </c>
      <c r="M31" s="59"/>
      <c r="N31" s="63"/>
      <c r="O31" s="63"/>
      <c r="P31" s="305"/>
      <c r="Q31" s="64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0"/>
      <c r="FE31" s="50"/>
      <c r="FF31" s="50"/>
      <c r="FG31" s="50"/>
      <c r="FH31" s="50"/>
      <c r="FI31" s="50"/>
      <c r="FJ31" s="50"/>
      <c r="FK31" s="50"/>
      <c r="FL31" s="50"/>
      <c r="FM31" s="50"/>
      <c r="FN31" s="50"/>
      <c r="FO31" s="50"/>
      <c r="FP31" s="50"/>
      <c r="FQ31" s="50"/>
      <c r="FR31" s="50"/>
      <c r="FS31" s="50"/>
      <c r="FT31" s="50"/>
      <c r="FU31" s="50"/>
      <c r="FV31" s="50"/>
      <c r="FW31" s="50"/>
      <c r="FX31" s="50"/>
      <c r="FY31" s="50"/>
      <c r="FZ31" s="50"/>
      <c r="GA31" s="50"/>
      <c r="GB31" s="50"/>
      <c r="GC31" s="50"/>
      <c r="GD31" s="50"/>
      <c r="GE31" s="50"/>
      <c r="GF31" s="50"/>
      <c r="GG31" s="50"/>
      <c r="GH31" s="50"/>
      <c r="GI31" s="50"/>
      <c r="GJ31" s="50"/>
      <c r="GK31" s="50"/>
      <c r="GL31" s="50"/>
      <c r="GM31" s="50"/>
      <c r="GN31" s="50"/>
      <c r="GO31" s="50"/>
      <c r="GP31" s="50"/>
      <c r="GQ31" s="50"/>
      <c r="GR31" s="50"/>
      <c r="GS31" s="50"/>
      <c r="GT31" s="50"/>
      <c r="GU31" s="50"/>
      <c r="GV31" s="50"/>
      <c r="GW31" s="50"/>
      <c r="GX31" s="50"/>
      <c r="GY31" s="50"/>
      <c r="GZ31" s="50"/>
      <c r="HA31" s="50"/>
      <c r="HB31" s="50"/>
      <c r="HC31" s="50"/>
      <c r="HD31" s="50"/>
      <c r="HE31" s="50"/>
      <c r="HF31" s="50"/>
      <c r="HG31" s="50"/>
      <c r="HH31" s="50"/>
      <c r="HI31" s="50"/>
      <c r="HJ31" s="50"/>
      <c r="HK31" s="50"/>
      <c r="HL31" s="50"/>
      <c r="HM31" s="50"/>
      <c r="HN31" s="50"/>
      <c r="HO31" s="50"/>
      <c r="HP31" s="50"/>
      <c r="HQ31" s="50"/>
      <c r="HR31" s="50"/>
      <c r="HS31" s="50"/>
      <c r="HT31" s="50"/>
      <c r="HU31" s="50"/>
      <c r="HV31" s="50"/>
      <c r="HW31" s="50"/>
      <c r="HX31" s="50"/>
      <c r="HY31" s="50"/>
      <c r="HZ31" s="50"/>
      <c r="IA31" s="50"/>
      <c r="IB31" s="50"/>
      <c r="IC31" s="50"/>
      <c r="ID31" s="50"/>
      <c r="IE31" s="50"/>
      <c r="IF31" s="50"/>
      <c r="IG31" s="50"/>
      <c r="IH31" s="50"/>
      <c r="II31" s="50"/>
      <c r="IJ31" s="50"/>
      <c r="IK31" s="50"/>
      <c r="IL31" s="50"/>
      <c r="IM31" s="50"/>
      <c r="IN31" s="50"/>
      <c r="IO31" s="50"/>
      <c r="IP31" s="50"/>
      <c r="IQ31" s="50"/>
      <c r="IR31" s="50"/>
      <c r="IS31" s="50"/>
      <c r="IT31" s="50"/>
      <c r="IU31" s="50"/>
      <c r="IV31" s="50"/>
      <c r="IW31" s="50"/>
      <c r="IX31" s="50"/>
      <c r="IY31" s="50"/>
      <c r="IZ31" s="50"/>
      <c r="JA31" s="50"/>
      <c r="JB31" s="50"/>
      <c r="JC31" s="50"/>
      <c r="JD31" s="50"/>
      <c r="JE31" s="50"/>
      <c r="JF31" s="50"/>
      <c r="JG31" s="50"/>
      <c r="JH31" s="50"/>
      <c r="JI31" s="50"/>
      <c r="JJ31" s="50"/>
      <c r="JK31" s="50"/>
      <c r="JL31" s="50"/>
      <c r="JM31" s="50"/>
      <c r="JN31" s="50"/>
      <c r="JO31" s="50"/>
      <c r="JP31" s="50"/>
      <c r="JQ31" s="50"/>
      <c r="JR31" s="50"/>
      <c r="JS31" s="50"/>
      <c r="JT31" s="50"/>
      <c r="JU31" s="50"/>
      <c r="JV31" s="50"/>
      <c r="JW31" s="50"/>
      <c r="JX31" s="50"/>
      <c r="JY31" s="50"/>
      <c r="JZ31" s="50"/>
    </row>
    <row r="32" spans="1:286" s="65" customFormat="1" ht="15" customHeight="1" x14ac:dyDescent="0.2">
      <c r="A32" s="50"/>
      <c r="B32" s="59" t="s">
        <v>23</v>
      </c>
      <c r="C32" s="59" t="s">
        <v>5121</v>
      </c>
      <c r="D32" s="60" t="s">
        <v>5122</v>
      </c>
      <c r="E32" s="13">
        <v>44011</v>
      </c>
      <c r="F32" s="14">
        <f t="shared" si="8"/>
        <v>44263</v>
      </c>
      <c r="G32" s="12">
        <v>9</v>
      </c>
      <c r="H32" s="12">
        <v>28</v>
      </c>
      <c r="I32" s="74">
        <f t="shared" si="9"/>
        <v>784.1588888888889</v>
      </c>
      <c r="J32" s="74">
        <v>7057.43</v>
      </c>
      <c r="K32" s="62" t="s">
        <v>5123</v>
      </c>
      <c r="L32" s="59"/>
      <c r="M32" s="59"/>
      <c r="N32" s="63"/>
      <c r="O32" s="63"/>
      <c r="P32" s="63"/>
      <c r="Q32" s="64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0"/>
      <c r="FE32" s="50"/>
      <c r="FF32" s="50"/>
      <c r="FG32" s="50"/>
      <c r="FH32" s="50"/>
      <c r="FI32" s="50"/>
      <c r="FJ32" s="50"/>
      <c r="FK32" s="50"/>
      <c r="FL32" s="50"/>
      <c r="FM32" s="50"/>
      <c r="FN32" s="50"/>
      <c r="FO32" s="50"/>
      <c r="FP32" s="50"/>
      <c r="FQ32" s="50"/>
      <c r="FR32" s="50"/>
      <c r="FS32" s="50"/>
      <c r="FT32" s="50"/>
      <c r="FU32" s="50"/>
      <c r="FV32" s="50"/>
      <c r="FW32" s="50"/>
      <c r="FX32" s="50"/>
      <c r="FY32" s="50"/>
      <c r="FZ32" s="50"/>
      <c r="GA32" s="50"/>
      <c r="GB32" s="50"/>
      <c r="GC32" s="50"/>
      <c r="GD32" s="50"/>
      <c r="GE32" s="50"/>
      <c r="GF32" s="50"/>
      <c r="GG32" s="50"/>
      <c r="GH32" s="50"/>
      <c r="GI32" s="50"/>
      <c r="GJ32" s="50"/>
      <c r="GK32" s="50"/>
      <c r="GL32" s="50"/>
      <c r="GM32" s="50"/>
      <c r="GN32" s="50"/>
      <c r="GO32" s="50"/>
      <c r="GP32" s="50"/>
      <c r="GQ32" s="50"/>
      <c r="GR32" s="50"/>
      <c r="GS32" s="50"/>
      <c r="GT32" s="50"/>
      <c r="GU32" s="50"/>
      <c r="GV32" s="50"/>
      <c r="GW32" s="50"/>
      <c r="GX32" s="50"/>
      <c r="GY32" s="50"/>
      <c r="GZ32" s="50"/>
      <c r="HA32" s="50"/>
      <c r="HB32" s="50"/>
      <c r="HC32" s="50"/>
      <c r="HD32" s="50"/>
      <c r="HE32" s="50"/>
      <c r="HF32" s="50"/>
      <c r="HG32" s="50"/>
      <c r="HH32" s="50"/>
      <c r="HI32" s="50"/>
      <c r="HJ32" s="50"/>
      <c r="HK32" s="50"/>
      <c r="HL32" s="50"/>
      <c r="HM32" s="50"/>
      <c r="HN32" s="50"/>
      <c r="HO32" s="50"/>
      <c r="HP32" s="50"/>
      <c r="HQ32" s="50"/>
      <c r="HR32" s="50"/>
      <c r="HS32" s="50"/>
      <c r="HT32" s="50"/>
      <c r="HU32" s="50"/>
      <c r="HV32" s="50"/>
      <c r="HW32" s="50"/>
      <c r="HX32" s="50"/>
      <c r="HY32" s="50"/>
      <c r="HZ32" s="50"/>
      <c r="IA32" s="50"/>
      <c r="IB32" s="50"/>
      <c r="IC32" s="50"/>
      <c r="ID32" s="50"/>
      <c r="IE32" s="50"/>
      <c r="IF32" s="50"/>
      <c r="IG32" s="50"/>
      <c r="IH32" s="50"/>
      <c r="II32" s="50"/>
      <c r="IJ32" s="50"/>
      <c r="IK32" s="50"/>
      <c r="IL32" s="50"/>
      <c r="IM32" s="50"/>
      <c r="IN32" s="50"/>
      <c r="IO32" s="50"/>
      <c r="IP32" s="50"/>
      <c r="IQ32" s="50"/>
      <c r="IR32" s="50"/>
      <c r="IS32" s="50"/>
      <c r="IT32" s="50"/>
      <c r="IU32" s="50"/>
      <c r="IV32" s="50"/>
      <c r="IW32" s="50"/>
      <c r="IX32" s="50"/>
      <c r="IY32" s="50"/>
      <c r="IZ32" s="50"/>
      <c r="JA32" s="50"/>
      <c r="JB32" s="50"/>
      <c r="JC32" s="50"/>
      <c r="JD32" s="50"/>
      <c r="JE32" s="50"/>
      <c r="JF32" s="50"/>
      <c r="JG32" s="50"/>
      <c r="JH32" s="50"/>
      <c r="JI32" s="50"/>
      <c r="JJ32" s="50"/>
      <c r="JK32" s="50"/>
      <c r="JL32" s="50"/>
      <c r="JM32" s="50"/>
      <c r="JN32" s="50"/>
      <c r="JO32" s="50"/>
      <c r="JP32" s="50"/>
      <c r="JQ32" s="50"/>
      <c r="JR32" s="50"/>
      <c r="JS32" s="50"/>
      <c r="JT32" s="50"/>
      <c r="JU32" s="50"/>
      <c r="JV32" s="50"/>
      <c r="JW32" s="50"/>
      <c r="JX32" s="50"/>
      <c r="JY32" s="50"/>
      <c r="JZ32" s="50"/>
    </row>
    <row r="33" spans="1:286" s="65" customFormat="1" ht="15" customHeight="1" x14ac:dyDescent="0.2">
      <c r="A33" s="50"/>
      <c r="B33" s="59" t="s">
        <v>328</v>
      </c>
      <c r="C33" s="60" t="s">
        <v>5124</v>
      </c>
      <c r="D33" s="60" t="s">
        <v>5125</v>
      </c>
      <c r="E33" s="13">
        <v>44026</v>
      </c>
      <c r="F33" s="14">
        <f t="shared" si="8"/>
        <v>44250</v>
      </c>
      <c r="G33" s="12">
        <v>8</v>
      </c>
      <c r="H33" s="12">
        <v>28</v>
      </c>
      <c r="I33" s="74">
        <f t="shared" si="9"/>
        <v>224.10624999999999</v>
      </c>
      <c r="J33" s="74">
        <v>1792.85</v>
      </c>
      <c r="K33" s="62" t="s">
        <v>5126</v>
      </c>
      <c r="L33" s="59"/>
      <c r="M33" s="59"/>
      <c r="N33" s="63"/>
      <c r="O33" s="63"/>
      <c r="P33" s="305"/>
      <c r="Q33" s="64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0"/>
      <c r="FE33" s="50"/>
      <c r="FF33" s="50"/>
      <c r="FG33" s="50"/>
      <c r="FH33" s="50"/>
      <c r="FI33" s="50"/>
      <c r="FJ33" s="50"/>
      <c r="FK33" s="50"/>
      <c r="FL33" s="50"/>
      <c r="FM33" s="50"/>
      <c r="FN33" s="50"/>
      <c r="FO33" s="50"/>
      <c r="FP33" s="50"/>
      <c r="FQ33" s="50"/>
      <c r="FR33" s="50"/>
      <c r="FS33" s="50"/>
      <c r="FT33" s="50"/>
      <c r="FU33" s="50"/>
      <c r="FV33" s="50"/>
      <c r="FW33" s="50"/>
      <c r="FX33" s="50"/>
      <c r="FY33" s="50"/>
      <c r="FZ33" s="50"/>
      <c r="GA33" s="50"/>
      <c r="GB33" s="50"/>
      <c r="GC33" s="50"/>
      <c r="GD33" s="50"/>
      <c r="GE33" s="50"/>
      <c r="GF33" s="50"/>
      <c r="GG33" s="50"/>
      <c r="GH33" s="50"/>
      <c r="GI33" s="50"/>
      <c r="GJ33" s="50"/>
      <c r="GK33" s="50"/>
      <c r="GL33" s="50"/>
      <c r="GM33" s="50"/>
      <c r="GN33" s="50"/>
      <c r="GO33" s="50"/>
      <c r="GP33" s="50"/>
      <c r="GQ33" s="50"/>
      <c r="GR33" s="50"/>
      <c r="GS33" s="50"/>
      <c r="GT33" s="50"/>
      <c r="GU33" s="50"/>
      <c r="GV33" s="50"/>
      <c r="GW33" s="50"/>
      <c r="GX33" s="50"/>
      <c r="GY33" s="50"/>
      <c r="GZ33" s="50"/>
      <c r="HA33" s="50"/>
      <c r="HB33" s="50"/>
      <c r="HC33" s="50"/>
      <c r="HD33" s="50"/>
      <c r="HE33" s="50"/>
      <c r="HF33" s="50"/>
      <c r="HG33" s="50"/>
      <c r="HH33" s="50"/>
      <c r="HI33" s="50"/>
      <c r="HJ33" s="50"/>
      <c r="HK33" s="50"/>
      <c r="HL33" s="50"/>
      <c r="HM33" s="50"/>
      <c r="HN33" s="50"/>
      <c r="HO33" s="50"/>
      <c r="HP33" s="50"/>
      <c r="HQ33" s="50"/>
      <c r="HR33" s="50"/>
      <c r="HS33" s="50"/>
      <c r="HT33" s="50"/>
      <c r="HU33" s="50"/>
      <c r="HV33" s="50"/>
      <c r="HW33" s="50"/>
      <c r="HX33" s="50"/>
      <c r="HY33" s="50"/>
      <c r="HZ33" s="50"/>
      <c r="IA33" s="50"/>
      <c r="IB33" s="50"/>
      <c r="IC33" s="50"/>
      <c r="ID33" s="50"/>
      <c r="IE33" s="50"/>
      <c r="IF33" s="50"/>
      <c r="IG33" s="50"/>
      <c r="IH33" s="50"/>
      <c r="II33" s="50"/>
      <c r="IJ33" s="50"/>
      <c r="IK33" s="50"/>
      <c r="IL33" s="50"/>
      <c r="IM33" s="50"/>
      <c r="IN33" s="50"/>
      <c r="IO33" s="50"/>
      <c r="IP33" s="50"/>
      <c r="IQ33" s="50"/>
      <c r="IR33" s="50"/>
      <c r="IS33" s="50"/>
      <c r="IT33" s="50"/>
      <c r="IU33" s="50"/>
      <c r="IV33" s="50"/>
      <c r="IW33" s="50"/>
      <c r="IX33" s="50"/>
      <c r="IY33" s="50"/>
      <c r="IZ33" s="50"/>
      <c r="JA33" s="50"/>
      <c r="JB33" s="50"/>
      <c r="JC33" s="50"/>
      <c r="JD33" s="50"/>
      <c r="JE33" s="50"/>
      <c r="JF33" s="50"/>
      <c r="JG33" s="50"/>
      <c r="JH33" s="50"/>
      <c r="JI33" s="50"/>
      <c r="JJ33" s="50"/>
      <c r="JK33" s="50"/>
      <c r="JL33" s="50"/>
      <c r="JM33" s="50"/>
      <c r="JN33" s="50"/>
      <c r="JO33" s="50"/>
      <c r="JP33" s="50"/>
      <c r="JQ33" s="50"/>
      <c r="JR33" s="50"/>
      <c r="JS33" s="50"/>
      <c r="JT33" s="50"/>
      <c r="JU33" s="50"/>
      <c r="JV33" s="50"/>
      <c r="JW33" s="50"/>
      <c r="JX33" s="50"/>
      <c r="JY33" s="50"/>
      <c r="JZ33" s="50"/>
    </row>
    <row r="34" spans="1:286" s="65" customFormat="1" ht="15" customHeight="1" x14ac:dyDescent="0.2">
      <c r="B34" s="312" t="s">
        <v>3127</v>
      </c>
      <c r="C34" s="312" t="s">
        <v>5127</v>
      </c>
      <c r="D34" s="320" t="s">
        <v>5128</v>
      </c>
      <c r="E34" s="321">
        <v>44049</v>
      </c>
      <c r="F34" s="309">
        <f t="shared" si="8"/>
        <v>44259</v>
      </c>
      <c r="G34" s="310">
        <v>7</v>
      </c>
      <c r="H34" s="310">
        <v>30</v>
      </c>
      <c r="I34" s="304">
        <f t="shared" si="9"/>
        <v>3924.5814285714287</v>
      </c>
      <c r="J34" s="304">
        <v>27472.07</v>
      </c>
      <c r="K34" s="322" t="s">
        <v>5129</v>
      </c>
      <c r="L34" s="312"/>
      <c r="M34" s="312"/>
      <c r="N34" s="313"/>
      <c r="O34" s="313"/>
      <c r="P34" s="323"/>
      <c r="Q34" s="314"/>
    </row>
    <row r="35" spans="1:286" s="65" customFormat="1" ht="15" customHeight="1" x14ac:dyDescent="0.2">
      <c r="A35" s="50"/>
      <c r="B35" s="59" t="s">
        <v>169</v>
      </c>
      <c r="C35" s="59" t="s">
        <v>5130</v>
      </c>
      <c r="D35" s="60" t="s">
        <v>5131</v>
      </c>
      <c r="E35" s="13">
        <v>44056</v>
      </c>
      <c r="F35" s="14">
        <f t="shared" si="8"/>
        <v>44236</v>
      </c>
      <c r="G35" s="12">
        <v>6</v>
      </c>
      <c r="H35" s="12">
        <v>30</v>
      </c>
      <c r="I35" s="74">
        <f t="shared" si="9"/>
        <v>1412.1833333333334</v>
      </c>
      <c r="J35" s="74">
        <v>8473.1</v>
      </c>
      <c r="K35" s="62" t="s">
        <v>5077</v>
      </c>
      <c r="L35" s="59" t="s">
        <v>5132</v>
      </c>
      <c r="M35" s="59"/>
      <c r="N35" s="63"/>
      <c r="O35" s="63"/>
      <c r="P35" s="305"/>
      <c r="Q35" s="64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0"/>
      <c r="FE35" s="50"/>
      <c r="FF35" s="50"/>
      <c r="FG35" s="50"/>
      <c r="FH35" s="50"/>
      <c r="FI35" s="50"/>
      <c r="FJ35" s="50"/>
      <c r="FK35" s="50"/>
      <c r="FL35" s="50"/>
      <c r="FM35" s="50"/>
      <c r="FN35" s="50"/>
      <c r="FO35" s="50"/>
      <c r="FP35" s="50"/>
      <c r="FQ35" s="50"/>
      <c r="FR35" s="50"/>
      <c r="FS35" s="50"/>
      <c r="FT35" s="50"/>
      <c r="FU35" s="50"/>
      <c r="FV35" s="50"/>
      <c r="FW35" s="50"/>
      <c r="FX35" s="50"/>
      <c r="FY35" s="50"/>
      <c r="FZ35" s="50"/>
      <c r="GA35" s="50"/>
      <c r="GB35" s="50"/>
      <c r="GC35" s="50"/>
      <c r="GD35" s="50"/>
      <c r="GE35" s="50"/>
      <c r="GF35" s="50"/>
      <c r="GG35" s="50"/>
      <c r="GH35" s="50"/>
      <c r="GI35" s="50"/>
      <c r="GJ35" s="50"/>
      <c r="GK35" s="50"/>
      <c r="GL35" s="50"/>
      <c r="GM35" s="50"/>
      <c r="GN35" s="50"/>
      <c r="GO35" s="50"/>
      <c r="GP35" s="50"/>
      <c r="GQ35" s="50"/>
      <c r="GR35" s="50"/>
      <c r="GS35" s="50"/>
      <c r="GT35" s="50"/>
      <c r="GU35" s="50"/>
      <c r="GV35" s="50"/>
      <c r="GW35" s="50"/>
      <c r="GX35" s="50"/>
      <c r="GY35" s="50"/>
      <c r="GZ35" s="50"/>
      <c r="HA35" s="50"/>
      <c r="HB35" s="50"/>
      <c r="HC35" s="50"/>
      <c r="HD35" s="50"/>
      <c r="HE35" s="50"/>
      <c r="HF35" s="50"/>
      <c r="HG35" s="50"/>
      <c r="HH35" s="50"/>
      <c r="HI35" s="50"/>
      <c r="HJ35" s="50"/>
      <c r="HK35" s="50"/>
      <c r="HL35" s="50"/>
      <c r="HM35" s="50"/>
      <c r="HN35" s="50"/>
      <c r="HO35" s="50"/>
      <c r="HP35" s="50"/>
      <c r="HQ35" s="50"/>
      <c r="HR35" s="50"/>
      <c r="HS35" s="50"/>
      <c r="HT35" s="50"/>
      <c r="HU35" s="50"/>
      <c r="HV35" s="50"/>
      <c r="HW35" s="50"/>
      <c r="HX35" s="50"/>
      <c r="HY35" s="50"/>
      <c r="HZ35" s="50"/>
      <c r="IA35" s="50"/>
      <c r="IB35" s="50"/>
      <c r="IC35" s="50"/>
      <c r="ID35" s="50"/>
      <c r="IE35" s="50"/>
      <c r="IF35" s="50"/>
      <c r="IG35" s="50"/>
      <c r="IH35" s="50"/>
      <c r="II35" s="50"/>
      <c r="IJ35" s="50"/>
      <c r="IK35" s="50"/>
      <c r="IL35" s="50"/>
      <c r="IM35" s="50"/>
      <c r="IN35" s="50"/>
      <c r="IO35" s="50"/>
      <c r="IP35" s="50"/>
      <c r="IQ35" s="50"/>
      <c r="IR35" s="50"/>
      <c r="IS35" s="50"/>
      <c r="IT35" s="50"/>
      <c r="IU35" s="50"/>
      <c r="IV35" s="50"/>
      <c r="IW35" s="50"/>
      <c r="IX35" s="50"/>
      <c r="IY35" s="50"/>
      <c r="IZ35" s="50"/>
      <c r="JA35" s="50"/>
      <c r="JB35" s="50"/>
      <c r="JC35" s="50"/>
      <c r="JD35" s="50"/>
      <c r="JE35" s="50"/>
      <c r="JF35" s="50"/>
      <c r="JG35" s="50"/>
      <c r="JH35" s="50"/>
      <c r="JI35" s="50"/>
      <c r="JJ35" s="50"/>
      <c r="JK35" s="50"/>
      <c r="JL35" s="50"/>
      <c r="JM35" s="50"/>
      <c r="JN35" s="50"/>
      <c r="JO35" s="50"/>
      <c r="JP35" s="50"/>
      <c r="JQ35" s="50"/>
      <c r="JR35" s="50"/>
      <c r="JS35" s="50"/>
      <c r="JT35" s="50"/>
      <c r="JU35" s="50"/>
      <c r="JV35" s="50"/>
      <c r="JW35" s="50"/>
      <c r="JX35" s="50"/>
      <c r="JY35" s="50"/>
      <c r="JZ35" s="50"/>
    </row>
    <row r="36" spans="1:286" s="65" customFormat="1" ht="15" customHeight="1" x14ac:dyDescent="0.2">
      <c r="A36" s="50"/>
      <c r="B36" s="59" t="s">
        <v>169</v>
      </c>
      <c r="C36" s="59" t="s">
        <v>5133</v>
      </c>
      <c r="D36" s="60" t="s">
        <v>5134</v>
      </c>
      <c r="E36" s="13">
        <v>44061</v>
      </c>
      <c r="F36" s="14">
        <f t="shared" si="8"/>
        <v>44211</v>
      </c>
      <c r="G36" s="12">
        <v>5</v>
      </c>
      <c r="H36" s="12">
        <v>30</v>
      </c>
      <c r="I36" s="74">
        <f t="shared" si="9"/>
        <v>1726.72</v>
      </c>
      <c r="J36" s="74">
        <v>8633.6</v>
      </c>
      <c r="K36" s="62" t="s">
        <v>5047</v>
      </c>
      <c r="L36" s="59" t="s">
        <v>5135</v>
      </c>
      <c r="M36" s="59"/>
      <c r="N36" s="63"/>
      <c r="O36" s="63"/>
      <c r="P36" s="305"/>
      <c r="Q36" s="64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0"/>
      <c r="FE36" s="50"/>
      <c r="FF36" s="50"/>
      <c r="FG36" s="50"/>
      <c r="FH36" s="50"/>
      <c r="FI36" s="50"/>
      <c r="FJ36" s="50"/>
      <c r="FK36" s="50"/>
      <c r="FL36" s="50"/>
      <c r="FM36" s="50"/>
      <c r="FN36" s="50"/>
      <c r="FO36" s="50"/>
      <c r="FP36" s="50"/>
      <c r="FQ36" s="50"/>
      <c r="FR36" s="50"/>
      <c r="FS36" s="50"/>
      <c r="FT36" s="50"/>
      <c r="FU36" s="50"/>
      <c r="FV36" s="50"/>
      <c r="FW36" s="50"/>
      <c r="FX36" s="50"/>
      <c r="FY36" s="50"/>
      <c r="FZ36" s="50"/>
      <c r="GA36" s="50"/>
      <c r="GB36" s="50"/>
      <c r="GC36" s="50"/>
      <c r="GD36" s="50"/>
      <c r="GE36" s="50"/>
      <c r="GF36" s="50"/>
      <c r="GG36" s="50"/>
      <c r="GH36" s="50"/>
      <c r="GI36" s="50"/>
      <c r="GJ36" s="50"/>
      <c r="GK36" s="50"/>
      <c r="GL36" s="50"/>
      <c r="GM36" s="50"/>
      <c r="GN36" s="50"/>
      <c r="GO36" s="50"/>
      <c r="GP36" s="50"/>
      <c r="GQ36" s="50"/>
      <c r="GR36" s="50"/>
      <c r="GS36" s="50"/>
      <c r="GT36" s="50"/>
      <c r="GU36" s="50"/>
      <c r="GV36" s="50"/>
      <c r="GW36" s="50"/>
      <c r="GX36" s="50"/>
      <c r="GY36" s="50"/>
      <c r="GZ36" s="50"/>
      <c r="HA36" s="50"/>
      <c r="HB36" s="50"/>
      <c r="HC36" s="50"/>
      <c r="HD36" s="50"/>
      <c r="HE36" s="50"/>
      <c r="HF36" s="50"/>
      <c r="HG36" s="50"/>
      <c r="HH36" s="50"/>
      <c r="HI36" s="50"/>
      <c r="HJ36" s="50"/>
      <c r="HK36" s="50"/>
      <c r="HL36" s="50"/>
      <c r="HM36" s="50"/>
      <c r="HN36" s="50"/>
      <c r="HO36" s="50"/>
      <c r="HP36" s="50"/>
      <c r="HQ36" s="50"/>
      <c r="HR36" s="50"/>
      <c r="HS36" s="50"/>
      <c r="HT36" s="50"/>
      <c r="HU36" s="50"/>
      <c r="HV36" s="50"/>
      <c r="HW36" s="50"/>
      <c r="HX36" s="50"/>
      <c r="HY36" s="50"/>
      <c r="HZ36" s="50"/>
      <c r="IA36" s="50"/>
      <c r="IB36" s="50"/>
      <c r="IC36" s="50"/>
      <c r="ID36" s="50"/>
      <c r="IE36" s="50"/>
      <c r="IF36" s="50"/>
      <c r="IG36" s="50"/>
      <c r="IH36" s="50"/>
      <c r="II36" s="50"/>
      <c r="IJ36" s="50"/>
      <c r="IK36" s="50"/>
      <c r="IL36" s="50"/>
      <c r="IM36" s="50"/>
      <c r="IN36" s="50"/>
      <c r="IO36" s="50"/>
      <c r="IP36" s="50"/>
      <c r="IQ36" s="50"/>
      <c r="IR36" s="50"/>
      <c r="IS36" s="50"/>
      <c r="IT36" s="50"/>
      <c r="IU36" s="50"/>
      <c r="IV36" s="50"/>
      <c r="IW36" s="50"/>
      <c r="IX36" s="50"/>
      <c r="IY36" s="50"/>
      <c r="IZ36" s="50"/>
      <c r="JA36" s="50"/>
      <c r="JB36" s="50"/>
      <c r="JC36" s="50"/>
      <c r="JD36" s="50"/>
      <c r="JE36" s="50"/>
      <c r="JF36" s="50"/>
      <c r="JG36" s="50"/>
      <c r="JH36" s="50"/>
      <c r="JI36" s="50"/>
      <c r="JJ36" s="50"/>
      <c r="JK36" s="50"/>
      <c r="JL36" s="50"/>
      <c r="JM36" s="50"/>
      <c r="JN36" s="50"/>
      <c r="JO36" s="50"/>
      <c r="JP36" s="50"/>
      <c r="JQ36" s="50"/>
      <c r="JR36" s="50"/>
      <c r="JS36" s="50"/>
      <c r="JT36" s="50"/>
      <c r="JU36" s="50"/>
      <c r="JV36" s="50"/>
      <c r="JW36" s="50"/>
      <c r="JX36" s="50"/>
      <c r="JY36" s="50"/>
      <c r="JZ36" s="50"/>
    </row>
    <row r="37" spans="1:286" s="65" customFormat="1" ht="15" customHeight="1" x14ac:dyDescent="0.2">
      <c r="A37" s="50"/>
      <c r="B37" s="59" t="s">
        <v>169</v>
      </c>
      <c r="C37" s="59" t="s">
        <v>5136</v>
      </c>
      <c r="D37" s="60" t="s">
        <v>5137</v>
      </c>
      <c r="E37" s="13">
        <v>44071</v>
      </c>
      <c r="F37" s="14">
        <f t="shared" si="8"/>
        <v>44251</v>
      </c>
      <c r="G37" s="12">
        <v>6</v>
      </c>
      <c r="H37" s="12">
        <v>30</v>
      </c>
      <c r="I37" s="74">
        <f t="shared" si="9"/>
        <v>1421.1000000000001</v>
      </c>
      <c r="J37" s="74">
        <v>8526.6</v>
      </c>
      <c r="K37" s="62" t="s">
        <v>5032</v>
      </c>
      <c r="L37" s="59"/>
      <c r="M37" s="59"/>
      <c r="N37" s="63"/>
      <c r="O37" s="63"/>
      <c r="P37" s="305"/>
      <c r="Q37" s="64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0"/>
      <c r="FE37" s="50"/>
      <c r="FF37" s="50"/>
      <c r="FG37" s="50"/>
      <c r="FH37" s="50"/>
      <c r="FI37" s="50"/>
      <c r="FJ37" s="50"/>
      <c r="FK37" s="50"/>
      <c r="FL37" s="50"/>
      <c r="FM37" s="50"/>
      <c r="FN37" s="50"/>
      <c r="FO37" s="50"/>
      <c r="FP37" s="50"/>
      <c r="FQ37" s="50"/>
      <c r="FR37" s="50"/>
      <c r="FS37" s="50"/>
      <c r="FT37" s="50"/>
      <c r="FU37" s="50"/>
      <c r="FV37" s="50"/>
      <c r="FW37" s="50"/>
      <c r="FX37" s="50"/>
      <c r="FY37" s="50"/>
      <c r="FZ37" s="50"/>
      <c r="GA37" s="50"/>
      <c r="GB37" s="50"/>
      <c r="GC37" s="50"/>
      <c r="GD37" s="50"/>
      <c r="GE37" s="50"/>
      <c r="GF37" s="50"/>
      <c r="GG37" s="50"/>
      <c r="GH37" s="50"/>
      <c r="GI37" s="50"/>
      <c r="GJ37" s="50"/>
      <c r="GK37" s="50"/>
      <c r="GL37" s="50"/>
      <c r="GM37" s="50"/>
      <c r="GN37" s="50"/>
      <c r="GO37" s="50"/>
      <c r="GP37" s="50"/>
      <c r="GQ37" s="50"/>
      <c r="GR37" s="50"/>
      <c r="GS37" s="50"/>
      <c r="GT37" s="50"/>
      <c r="GU37" s="50"/>
      <c r="GV37" s="50"/>
      <c r="GW37" s="50"/>
      <c r="GX37" s="50"/>
      <c r="GY37" s="50"/>
      <c r="GZ37" s="50"/>
      <c r="HA37" s="50"/>
      <c r="HB37" s="50"/>
      <c r="HC37" s="50"/>
      <c r="HD37" s="50"/>
      <c r="HE37" s="50"/>
      <c r="HF37" s="50"/>
      <c r="HG37" s="50"/>
      <c r="HH37" s="50"/>
      <c r="HI37" s="50"/>
      <c r="HJ37" s="50"/>
      <c r="HK37" s="50"/>
      <c r="HL37" s="50"/>
      <c r="HM37" s="50"/>
      <c r="HN37" s="50"/>
      <c r="HO37" s="50"/>
      <c r="HP37" s="50"/>
      <c r="HQ37" s="50"/>
      <c r="HR37" s="50"/>
      <c r="HS37" s="50"/>
      <c r="HT37" s="50"/>
      <c r="HU37" s="50"/>
      <c r="HV37" s="50"/>
      <c r="HW37" s="50"/>
      <c r="HX37" s="50"/>
      <c r="HY37" s="50"/>
      <c r="HZ37" s="50"/>
      <c r="IA37" s="50"/>
      <c r="IB37" s="50"/>
      <c r="IC37" s="50"/>
      <c r="ID37" s="50"/>
      <c r="IE37" s="50"/>
      <c r="IF37" s="50"/>
      <c r="IG37" s="50"/>
      <c r="IH37" s="50"/>
      <c r="II37" s="50"/>
      <c r="IJ37" s="50"/>
      <c r="IK37" s="50"/>
      <c r="IL37" s="50"/>
      <c r="IM37" s="50"/>
      <c r="IN37" s="50"/>
      <c r="IO37" s="50"/>
      <c r="IP37" s="50"/>
      <c r="IQ37" s="50"/>
      <c r="IR37" s="50"/>
      <c r="IS37" s="50"/>
      <c r="IT37" s="50"/>
      <c r="IU37" s="50"/>
      <c r="IV37" s="50"/>
      <c r="IW37" s="50"/>
      <c r="IX37" s="50"/>
      <c r="IY37" s="50"/>
      <c r="IZ37" s="50"/>
      <c r="JA37" s="50"/>
      <c r="JB37" s="50"/>
      <c r="JC37" s="50"/>
      <c r="JD37" s="50"/>
      <c r="JE37" s="50"/>
      <c r="JF37" s="50"/>
      <c r="JG37" s="50"/>
      <c r="JH37" s="50"/>
      <c r="JI37" s="50"/>
      <c r="JJ37" s="50"/>
      <c r="JK37" s="50"/>
      <c r="JL37" s="50"/>
      <c r="JM37" s="50"/>
      <c r="JN37" s="50"/>
      <c r="JO37" s="50"/>
      <c r="JP37" s="50"/>
      <c r="JQ37" s="50"/>
      <c r="JR37" s="50"/>
      <c r="JS37" s="50"/>
      <c r="JT37" s="50"/>
      <c r="JU37" s="50"/>
      <c r="JV37" s="50"/>
      <c r="JW37" s="50"/>
      <c r="JX37" s="50"/>
      <c r="JY37" s="50"/>
      <c r="JZ37" s="50"/>
    </row>
    <row r="38" spans="1:286" s="65" customFormat="1" ht="15" customHeight="1" x14ac:dyDescent="0.2">
      <c r="A38" s="50"/>
      <c r="B38" s="59" t="s">
        <v>51</v>
      </c>
      <c r="C38" s="59" t="s">
        <v>5138</v>
      </c>
      <c r="D38" s="60" t="s">
        <v>5139</v>
      </c>
      <c r="E38" s="13">
        <v>44089</v>
      </c>
      <c r="F38" s="14">
        <f t="shared" ref="F38:F44" si="10">IF(E38&lt;&gt;"",E38+(G38*H38),"")</f>
        <v>44179</v>
      </c>
      <c r="G38" s="12">
        <v>3</v>
      </c>
      <c r="H38" s="12">
        <v>30</v>
      </c>
      <c r="I38" s="74">
        <f t="shared" ref="I38:I44" si="11">IF(G38&lt;&gt;"",(J38/G38),"")</f>
        <v>578.75666666666666</v>
      </c>
      <c r="J38" s="74">
        <v>1736.27</v>
      </c>
      <c r="K38" s="62" t="s">
        <v>5140</v>
      </c>
      <c r="L38" s="59" t="s">
        <v>5141</v>
      </c>
      <c r="M38" s="59"/>
      <c r="N38" s="63"/>
      <c r="O38" s="63"/>
      <c r="P38" s="305"/>
      <c r="Q38" s="64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0"/>
      <c r="FE38" s="50"/>
      <c r="FF38" s="50"/>
      <c r="FG38" s="50"/>
      <c r="FH38" s="50"/>
      <c r="FI38" s="50"/>
      <c r="FJ38" s="50"/>
      <c r="FK38" s="50"/>
      <c r="FL38" s="50"/>
      <c r="FM38" s="50"/>
      <c r="FN38" s="50"/>
      <c r="FO38" s="50"/>
      <c r="FP38" s="50"/>
      <c r="FQ38" s="50"/>
      <c r="FR38" s="50"/>
      <c r="FS38" s="50"/>
      <c r="FT38" s="50"/>
      <c r="FU38" s="50"/>
      <c r="FV38" s="50"/>
      <c r="FW38" s="50"/>
      <c r="FX38" s="50"/>
      <c r="FY38" s="50"/>
      <c r="FZ38" s="50"/>
      <c r="GA38" s="50"/>
      <c r="GB38" s="50"/>
      <c r="GC38" s="50"/>
      <c r="GD38" s="50"/>
      <c r="GE38" s="50"/>
      <c r="GF38" s="50"/>
      <c r="GG38" s="50"/>
      <c r="GH38" s="50"/>
      <c r="GI38" s="50"/>
      <c r="GJ38" s="50"/>
      <c r="GK38" s="50"/>
      <c r="GL38" s="50"/>
      <c r="GM38" s="50"/>
      <c r="GN38" s="50"/>
      <c r="GO38" s="50"/>
      <c r="GP38" s="50"/>
      <c r="GQ38" s="50"/>
      <c r="GR38" s="50"/>
      <c r="GS38" s="50"/>
      <c r="GT38" s="50"/>
      <c r="GU38" s="50"/>
      <c r="GV38" s="50"/>
      <c r="GW38" s="50"/>
      <c r="GX38" s="50"/>
      <c r="GY38" s="50"/>
      <c r="GZ38" s="50"/>
      <c r="HA38" s="50"/>
      <c r="HB38" s="50"/>
      <c r="HC38" s="50"/>
      <c r="HD38" s="50"/>
      <c r="HE38" s="50"/>
      <c r="HF38" s="50"/>
      <c r="HG38" s="50"/>
      <c r="HH38" s="50"/>
      <c r="HI38" s="50"/>
      <c r="HJ38" s="50"/>
      <c r="HK38" s="50"/>
      <c r="HL38" s="50"/>
      <c r="HM38" s="50"/>
      <c r="HN38" s="50"/>
      <c r="HO38" s="50"/>
      <c r="HP38" s="50"/>
      <c r="HQ38" s="50"/>
      <c r="HR38" s="50"/>
      <c r="HS38" s="50"/>
      <c r="HT38" s="50"/>
      <c r="HU38" s="50"/>
      <c r="HV38" s="50"/>
      <c r="HW38" s="50"/>
      <c r="HX38" s="50"/>
      <c r="HY38" s="50"/>
      <c r="HZ38" s="50"/>
      <c r="IA38" s="50"/>
      <c r="IB38" s="50"/>
      <c r="IC38" s="50"/>
      <c r="ID38" s="50"/>
      <c r="IE38" s="50"/>
      <c r="IF38" s="50"/>
      <c r="IG38" s="50"/>
      <c r="IH38" s="50"/>
      <c r="II38" s="50"/>
      <c r="IJ38" s="50"/>
      <c r="IK38" s="50"/>
      <c r="IL38" s="50"/>
      <c r="IM38" s="50"/>
      <c r="IN38" s="50"/>
      <c r="IO38" s="50"/>
      <c r="IP38" s="50"/>
      <c r="IQ38" s="50"/>
      <c r="IR38" s="50"/>
      <c r="IS38" s="50"/>
      <c r="IT38" s="50"/>
      <c r="IU38" s="50"/>
      <c r="IV38" s="50"/>
      <c r="IW38" s="50"/>
      <c r="IX38" s="50"/>
      <c r="IY38" s="50"/>
      <c r="IZ38" s="50"/>
      <c r="JA38" s="50"/>
      <c r="JB38" s="50"/>
      <c r="JC38" s="50"/>
      <c r="JD38" s="50"/>
      <c r="JE38" s="50"/>
      <c r="JF38" s="50"/>
      <c r="JG38" s="50"/>
      <c r="JH38" s="50"/>
      <c r="JI38" s="50"/>
      <c r="JJ38" s="50"/>
      <c r="JK38" s="50"/>
      <c r="JL38" s="50"/>
      <c r="JM38" s="50"/>
      <c r="JN38" s="50"/>
      <c r="JO38" s="50"/>
      <c r="JP38" s="50"/>
      <c r="JQ38" s="50"/>
      <c r="JR38" s="50"/>
      <c r="JS38" s="50"/>
      <c r="JT38" s="50"/>
      <c r="JU38" s="50"/>
      <c r="JV38" s="50"/>
      <c r="JW38" s="50"/>
      <c r="JX38" s="50"/>
      <c r="JY38" s="50"/>
      <c r="JZ38" s="50"/>
    </row>
    <row r="39" spans="1:286" s="65" customFormat="1" ht="15" customHeight="1" x14ac:dyDescent="0.2">
      <c r="A39" s="50"/>
      <c r="B39" s="59" t="s">
        <v>394</v>
      </c>
      <c r="C39" s="59" t="s">
        <v>5142</v>
      </c>
      <c r="D39" s="60" t="s">
        <v>5143</v>
      </c>
      <c r="E39" s="13">
        <v>44105</v>
      </c>
      <c r="F39" s="14">
        <f t="shared" si="10"/>
        <v>44135</v>
      </c>
      <c r="G39" s="12">
        <v>1</v>
      </c>
      <c r="H39" s="12">
        <v>30</v>
      </c>
      <c r="I39" s="74">
        <f t="shared" si="11"/>
        <v>1009.17</v>
      </c>
      <c r="J39" s="74">
        <v>1009.17</v>
      </c>
      <c r="K39" s="62" t="s">
        <v>5144</v>
      </c>
      <c r="L39" s="59" t="s">
        <v>5145</v>
      </c>
      <c r="M39" s="59"/>
      <c r="N39" s="63"/>
      <c r="O39" s="63"/>
      <c r="P39" s="305"/>
      <c r="Q39" s="64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0"/>
      <c r="FE39" s="50"/>
      <c r="FF39" s="50"/>
      <c r="FG39" s="50"/>
      <c r="FH39" s="50"/>
      <c r="FI39" s="50"/>
      <c r="FJ39" s="50"/>
      <c r="FK39" s="50"/>
      <c r="FL39" s="50"/>
      <c r="FM39" s="50"/>
      <c r="FN39" s="50"/>
      <c r="FO39" s="50"/>
      <c r="FP39" s="50"/>
      <c r="FQ39" s="50"/>
      <c r="FR39" s="50"/>
      <c r="FS39" s="50"/>
      <c r="FT39" s="50"/>
      <c r="FU39" s="50"/>
      <c r="FV39" s="50"/>
      <c r="FW39" s="50"/>
      <c r="FX39" s="50"/>
      <c r="FY39" s="50"/>
      <c r="FZ39" s="50"/>
      <c r="GA39" s="50"/>
      <c r="GB39" s="50"/>
      <c r="GC39" s="50"/>
      <c r="GD39" s="50"/>
      <c r="GE39" s="50"/>
      <c r="GF39" s="50"/>
      <c r="GG39" s="50"/>
      <c r="GH39" s="50"/>
      <c r="GI39" s="50"/>
      <c r="GJ39" s="50"/>
      <c r="GK39" s="50"/>
      <c r="GL39" s="50"/>
      <c r="GM39" s="50"/>
      <c r="GN39" s="50"/>
      <c r="GO39" s="50"/>
      <c r="GP39" s="50"/>
      <c r="GQ39" s="50"/>
      <c r="GR39" s="50"/>
      <c r="GS39" s="50"/>
      <c r="GT39" s="50"/>
      <c r="GU39" s="50"/>
      <c r="GV39" s="50"/>
      <c r="GW39" s="50"/>
      <c r="GX39" s="50"/>
      <c r="GY39" s="50"/>
      <c r="GZ39" s="50"/>
      <c r="HA39" s="50"/>
      <c r="HB39" s="50"/>
      <c r="HC39" s="50"/>
      <c r="HD39" s="50"/>
      <c r="HE39" s="50"/>
      <c r="HF39" s="50"/>
      <c r="HG39" s="50"/>
      <c r="HH39" s="50"/>
      <c r="HI39" s="50"/>
      <c r="HJ39" s="50"/>
      <c r="HK39" s="50"/>
      <c r="HL39" s="50"/>
      <c r="HM39" s="50"/>
      <c r="HN39" s="50"/>
      <c r="HO39" s="50"/>
      <c r="HP39" s="50"/>
      <c r="HQ39" s="50"/>
      <c r="HR39" s="50"/>
      <c r="HS39" s="50"/>
      <c r="HT39" s="50"/>
      <c r="HU39" s="50"/>
      <c r="HV39" s="50"/>
      <c r="HW39" s="50"/>
      <c r="HX39" s="50"/>
      <c r="HY39" s="50"/>
      <c r="HZ39" s="50"/>
      <c r="IA39" s="50"/>
      <c r="IB39" s="50"/>
      <c r="IC39" s="50"/>
      <c r="ID39" s="50"/>
      <c r="IE39" s="50"/>
      <c r="IF39" s="50"/>
      <c r="IG39" s="50"/>
      <c r="IH39" s="50"/>
      <c r="II39" s="50"/>
      <c r="IJ39" s="50"/>
      <c r="IK39" s="50"/>
      <c r="IL39" s="50"/>
      <c r="IM39" s="50"/>
      <c r="IN39" s="50"/>
      <c r="IO39" s="50"/>
      <c r="IP39" s="50"/>
      <c r="IQ39" s="50"/>
      <c r="IR39" s="50"/>
      <c r="IS39" s="50"/>
      <c r="IT39" s="50"/>
      <c r="IU39" s="50"/>
      <c r="IV39" s="50"/>
      <c r="IW39" s="50"/>
      <c r="IX39" s="50"/>
      <c r="IY39" s="50"/>
      <c r="IZ39" s="50"/>
      <c r="JA39" s="50"/>
      <c r="JB39" s="50"/>
      <c r="JC39" s="50"/>
      <c r="JD39" s="50"/>
      <c r="JE39" s="50"/>
      <c r="JF39" s="50"/>
      <c r="JG39" s="50"/>
      <c r="JH39" s="50"/>
      <c r="JI39" s="50"/>
      <c r="JJ39" s="50"/>
      <c r="JK39" s="50"/>
      <c r="JL39" s="50"/>
      <c r="JM39" s="50"/>
      <c r="JN39" s="50"/>
      <c r="JO39" s="50"/>
      <c r="JP39" s="50"/>
      <c r="JQ39" s="50"/>
      <c r="JR39" s="50"/>
      <c r="JS39" s="50"/>
      <c r="JT39" s="50"/>
      <c r="JU39" s="50"/>
      <c r="JV39" s="50"/>
      <c r="JW39" s="50"/>
      <c r="JX39" s="50"/>
      <c r="JY39" s="50"/>
      <c r="JZ39" s="50"/>
    </row>
    <row r="40" spans="1:286" s="65" customFormat="1" ht="15" customHeight="1" x14ac:dyDescent="0.2">
      <c r="A40" s="50"/>
      <c r="B40" s="59" t="s">
        <v>5146</v>
      </c>
      <c r="C40" s="59" t="s">
        <v>5147</v>
      </c>
      <c r="D40" s="60" t="s">
        <v>5148</v>
      </c>
      <c r="E40" s="13">
        <v>44113</v>
      </c>
      <c r="F40" s="14">
        <f t="shared" si="10"/>
        <v>44143</v>
      </c>
      <c r="G40" s="12">
        <v>1</v>
      </c>
      <c r="H40" s="12">
        <v>30</v>
      </c>
      <c r="I40" s="74">
        <f t="shared" si="11"/>
        <v>907.42</v>
      </c>
      <c r="J40" s="74">
        <v>907.42</v>
      </c>
      <c r="K40" s="62" t="s">
        <v>5149</v>
      </c>
      <c r="L40" s="59" t="s">
        <v>5150</v>
      </c>
      <c r="M40" s="59"/>
      <c r="N40" s="63"/>
      <c r="O40" s="63"/>
      <c r="P40" s="305"/>
      <c r="Q40" s="64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0"/>
      <c r="FE40" s="50"/>
      <c r="FF40" s="50"/>
      <c r="FG40" s="50"/>
      <c r="FH40" s="50"/>
      <c r="FI40" s="50"/>
      <c r="FJ40" s="50"/>
      <c r="FK40" s="50"/>
      <c r="FL40" s="50"/>
      <c r="FM40" s="50"/>
      <c r="FN40" s="50"/>
      <c r="FO40" s="50"/>
      <c r="FP40" s="50"/>
      <c r="FQ40" s="50"/>
      <c r="FR40" s="50"/>
      <c r="FS40" s="50"/>
      <c r="FT40" s="50"/>
      <c r="FU40" s="50"/>
      <c r="FV40" s="50"/>
      <c r="FW40" s="50"/>
      <c r="FX40" s="50"/>
      <c r="FY40" s="50"/>
      <c r="FZ40" s="50"/>
      <c r="GA40" s="50"/>
      <c r="GB40" s="50"/>
      <c r="GC40" s="50"/>
      <c r="GD40" s="50"/>
      <c r="GE40" s="50"/>
      <c r="GF40" s="50"/>
      <c r="GG40" s="50"/>
      <c r="GH40" s="50"/>
      <c r="GI40" s="50"/>
      <c r="GJ40" s="50"/>
      <c r="GK40" s="50"/>
      <c r="GL40" s="50"/>
      <c r="GM40" s="50"/>
      <c r="GN40" s="50"/>
      <c r="GO40" s="50"/>
      <c r="GP40" s="50"/>
      <c r="GQ40" s="50"/>
      <c r="GR40" s="50"/>
      <c r="GS40" s="50"/>
      <c r="GT40" s="50"/>
      <c r="GU40" s="50"/>
      <c r="GV40" s="50"/>
      <c r="GW40" s="50"/>
      <c r="GX40" s="50"/>
      <c r="GY40" s="50"/>
      <c r="GZ40" s="50"/>
      <c r="HA40" s="50"/>
      <c r="HB40" s="50"/>
      <c r="HC40" s="50"/>
      <c r="HD40" s="50"/>
      <c r="HE40" s="50"/>
      <c r="HF40" s="50"/>
      <c r="HG40" s="50"/>
      <c r="HH40" s="50"/>
      <c r="HI40" s="50"/>
      <c r="HJ40" s="50"/>
      <c r="HK40" s="50"/>
      <c r="HL40" s="50"/>
      <c r="HM40" s="50"/>
      <c r="HN40" s="50"/>
      <c r="HO40" s="50"/>
      <c r="HP40" s="50"/>
      <c r="HQ40" s="50"/>
      <c r="HR40" s="50"/>
      <c r="HS40" s="50"/>
      <c r="HT40" s="50"/>
      <c r="HU40" s="50"/>
      <c r="HV40" s="50"/>
      <c r="HW40" s="50"/>
      <c r="HX40" s="50"/>
      <c r="HY40" s="50"/>
      <c r="HZ40" s="50"/>
      <c r="IA40" s="50"/>
      <c r="IB40" s="50"/>
      <c r="IC40" s="50"/>
      <c r="ID40" s="50"/>
      <c r="IE40" s="50"/>
      <c r="IF40" s="50"/>
      <c r="IG40" s="50"/>
      <c r="IH40" s="50"/>
      <c r="II40" s="50"/>
      <c r="IJ40" s="50"/>
      <c r="IK40" s="50"/>
      <c r="IL40" s="50"/>
      <c r="IM40" s="50"/>
      <c r="IN40" s="50"/>
      <c r="IO40" s="50"/>
      <c r="IP40" s="50"/>
      <c r="IQ40" s="50"/>
      <c r="IR40" s="50"/>
      <c r="IS40" s="50"/>
      <c r="IT40" s="50"/>
      <c r="IU40" s="50"/>
      <c r="IV40" s="50"/>
      <c r="IW40" s="50"/>
      <c r="IX40" s="50"/>
      <c r="IY40" s="50"/>
      <c r="IZ40" s="50"/>
      <c r="JA40" s="50"/>
      <c r="JB40" s="50"/>
      <c r="JC40" s="50"/>
      <c r="JD40" s="50"/>
      <c r="JE40" s="50"/>
      <c r="JF40" s="50"/>
      <c r="JG40" s="50"/>
      <c r="JH40" s="50"/>
      <c r="JI40" s="50"/>
      <c r="JJ40" s="50"/>
      <c r="JK40" s="50"/>
      <c r="JL40" s="50"/>
      <c r="JM40" s="50"/>
      <c r="JN40" s="50"/>
      <c r="JO40" s="50"/>
      <c r="JP40" s="50"/>
      <c r="JQ40" s="50"/>
      <c r="JR40" s="50"/>
      <c r="JS40" s="50"/>
      <c r="JT40" s="50"/>
      <c r="JU40" s="50"/>
      <c r="JV40" s="50"/>
      <c r="JW40" s="50"/>
      <c r="JX40" s="50"/>
      <c r="JY40" s="50"/>
      <c r="JZ40" s="50"/>
    </row>
    <row r="41" spans="1:286" s="65" customFormat="1" ht="15" customHeight="1" x14ac:dyDescent="0.2">
      <c r="A41" s="50"/>
      <c r="B41" s="59" t="s">
        <v>169</v>
      </c>
      <c r="C41" s="59" t="s">
        <v>5151</v>
      </c>
      <c r="D41" s="60" t="s">
        <v>5152</v>
      </c>
      <c r="E41" s="13">
        <v>44124</v>
      </c>
      <c r="F41" s="14">
        <f t="shared" si="10"/>
        <v>44184</v>
      </c>
      <c r="G41" s="12">
        <v>2</v>
      </c>
      <c r="H41" s="12">
        <v>30</v>
      </c>
      <c r="I41" s="74">
        <f t="shared" si="11"/>
        <v>1500.145</v>
      </c>
      <c r="J41" s="74">
        <v>3000.29</v>
      </c>
      <c r="K41" s="62" t="s">
        <v>5153</v>
      </c>
      <c r="L41" s="59" t="s">
        <v>5154</v>
      </c>
      <c r="M41" s="59"/>
      <c r="N41" s="63"/>
      <c r="O41" s="63"/>
      <c r="P41" s="305"/>
      <c r="Q41" s="64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0"/>
      <c r="FE41" s="50"/>
      <c r="FF41" s="50"/>
      <c r="FG41" s="50"/>
      <c r="FH41" s="50"/>
      <c r="FI41" s="50"/>
      <c r="FJ41" s="50"/>
      <c r="FK41" s="50"/>
      <c r="FL41" s="50"/>
      <c r="FM41" s="50"/>
      <c r="FN41" s="50"/>
      <c r="FO41" s="50"/>
      <c r="FP41" s="50"/>
      <c r="FQ41" s="50"/>
      <c r="FR41" s="50"/>
      <c r="FS41" s="50"/>
      <c r="FT41" s="50"/>
      <c r="FU41" s="50"/>
      <c r="FV41" s="50"/>
      <c r="FW41" s="50"/>
      <c r="FX41" s="50"/>
      <c r="FY41" s="50"/>
      <c r="FZ41" s="50"/>
      <c r="GA41" s="50"/>
      <c r="GB41" s="50"/>
      <c r="GC41" s="50"/>
      <c r="GD41" s="50"/>
      <c r="GE41" s="50"/>
      <c r="GF41" s="50"/>
      <c r="GG41" s="50"/>
      <c r="GH41" s="50"/>
      <c r="GI41" s="50"/>
      <c r="GJ41" s="50"/>
      <c r="GK41" s="50"/>
      <c r="GL41" s="50"/>
      <c r="GM41" s="50"/>
      <c r="GN41" s="50"/>
      <c r="GO41" s="50"/>
      <c r="GP41" s="50"/>
      <c r="GQ41" s="50"/>
      <c r="GR41" s="50"/>
      <c r="GS41" s="50"/>
      <c r="GT41" s="50"/>
      <c r="GU41" s="50"/>
      <c r="GV41" s="50"/>
      <c r="GW41" s="50"/>
      <c r="GX41" s="50"/>
      <c r="GY41" s="50"/>
      <c r="GZ41" s="50"/>
      <c r="HA41" s="50"/>
      <c r="HB41" s="50"/>
      <c r="HC41" s="50"/>
      <c r="HD41" s="50"/>
      <c r="HE41" s="50"/>
      <c r="HF41" s="50"/>
      <c r="HG41" s="50"/>
      <c r="HH41" s="50"/>
      <c r="HI41" s="50"/>
      <c r="HJ41" s="50"/>
      <c r="HK41" s="50"/>
      <c r="HL41" s="50"/>
      <c r="HM41" s="50"/>
      <c r="HN41" s="50"/>
      <c r="HO41" s="50"/>
      <c r="HP41" s="50"/>
      <c r="HQ41" s="50"/>
      <c r="HR41" s="50"/>
      <c r="HS41" s="50"/>
      <c r="HT41" s="50"/>
      <c r="HU41" s="50"/>
      <c r="HV41" s="50"/>
      <c r="HW41" s="50"/>
      <c r="HX41" s="50"/>
      <c r="HY41" s="50"/>
      <c r="HZ41" s="50"/>
      <c r="IA41" s="50"/>
      <c r="IB41" s="50"/>
      <c r="IC41" s="50"/>
      <c r="ID41" s="50"/>
      <c r="IE41" s="50"/>
      <c r="IF41" s="50"/>
      <c r="IG41" s="50"/>
      <c r="IH41" s="50"/>
      <c r="II41" s="50"/>
      <c r="IJ41" s="50"/>
      <c r="IK41" s="50"/>
      <c r="IL41" s="50"/>
      <c r="IM41" s="50"/>
      <c r="IN41" s="50"/>
      <c r="IO41" s="50"/>
      <c r="IP41" s="50"/>
      <c r="IQ41" s="50"/>
      <c r="IR41" s="50"/>
      <c r="IS41" s="50"/>
      <c r="IT41" s="50"/>
      <c r="IU41" s="50"/>
      <c r="IV41" s="50"/>
      <c r="IW41" s="50"/>
      <c r="IX41" s="50"/>
      <c r="IY41" s="50"/>
      <c r="IZ41" s="50"/>
      <c r="JA41" s="50"/>
      <c r="JB41" s="50"/>
      <c r="JC41" s="50"/>
      <c r="JD41" s="50"/>
      <c r="JE41" s="50"/>
      <c r="JF41" s="50"/>
      <c r="JG41" s="50"/>
      <c r="JH41" s="50"/>
      <c r="JI41" s="50"/>
      <c r="JJ41" s="50"/>
      <c r="JK41" s="50"/>
      <c r="JL41" s="50"/>
      <c r="JM41" s="50"/>
      <c r="JN41" s="50"/>
      <c r="JO41" s="50"/>
      <c r="JP41" s="50"/>
      <c r="JQ41" s="50"/>
      <c r="JR41" s="50"/>
      <c r="JS41" s="50"/>
      <c r="JT41" s="50"/>
      <c r="JU41" s="50"/>
      <c r="JV41" s="50"/>
      <c r="JW41" s="50"/>
      <c r="JX41" s="50"/>
      <c r="JY41" s="50"/>
      <c r="JZ41" s="50"/>
    </row>
    <row r="42" spans="1:286" s="65" customFormat="1" ht="15" customHeight="1" x14ac:dyDescent="0.2">
      <c r="A42" s="50"/>
      <c r="B42" s="59" t="s">
        <v>953</v>
      </c>
      <c r="C42" s="59" t="s">
        <v>5155</v>
      </c>
      <c r="D42" s="60" t="s">
        <v>5156</v>
      </c>
      <c r="E42" s="13">
        <v>44138</v>
      </c>
      <c r="F42" s="14">
        <f t="shared" si="10"/>
        <v>44168</v>
      </c>
      <c r="G42" s="12">
        <v>1</v>
      </c>
      <c r="H42" s="12">
        <v>30</v>
      </c>
      <c r="I42" s="74">
        <f t="shared" si="11"/>
        <v>2025.32</v>
      </c>
      <c r="J42" s="74">
        <v>2025.32</v>
      </c>
      <c r="K42" s="62" t="s">
        <v>5157</v>
      </c>
      <c r="L42" s="59" t="s">
        <v>5158</v>
      </c>
      <c r="M42" s="59"/>
      <c r="N42" s="63"/>
      <c r="O42" s="63"/>
      <c r="P42" s="305"/>
      <c r="Q42" s="64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0"/>
      <c r="FE42" s="50"/>
      <c r="FF42" s="50"/>
      <c r="FG42" s="50"/>
      <c r="FH42" s="50"/>
      <c r="FI42" s="50"/>
      <c r="FJ42" s="50"/>
      <c r="FK42" s="50"/>
      <c r="FL42" s="50"/>
      <c r="FM42" s="50"/>
      <c r="FN42" s="50"/>
      <c r="FO42" s="50"/>
      <c r="FP42" s="50"/>
      <c r="FQ42" s="50"/>
      <c r="FR42" s="50"/>
      <c r="FS42" s="50"/>
      <c r="FT42" s="50"/>
      <c r="FU42" s="50"/>
      <c r="FV42" s="50"/>
      <c r="FW42" s="50"/>
      <c r="FX42" s="50"/>
      <c r="FY42" s="50"/>
      <c r="FZ42" s="50"/>
      <c r="GA42" s="50"/>
      <c r="GB42" s="50"/>
      <c r="GC42" s="50"/>
      <c r="GD42" s="50"/>
      <c r="GE42" s="50"/>
      <c r="GF42" s="50"/>
      <c r="GG42" s="50"/>
      <c r="GH42" s="50"/>
      <c r="GI42" s="50"/>
      <c r="GJ42" s="50"/>
      <c r="GK42" s="50"/>
      <c r="GL42" s="50"/>
      <c r="GM42" s="50"/>
      <c r="GN42" s="50"/>
      <c r="GO42" s="50"/>
      <c r="GP42" s="50"/>
      <c r="GQ42" s="50"/>
      <c r="GR42" s="50"/>
      <c r="GS42" s="50"/>
      <c r="GT42" s="50"/>
      <c r="GU42" s="50"/>
      <c r="GV42" s="50"/>
      <c r="GW42" s="50"/>
      <c r="GX42" s="50"/>
      <c r="GY42" s="50"/>
      <c r="GZ42" s="50"/>
      <c r="HA42" s="50"/>
      <c r="HB42" s="50"/>
      <c r="HC42" s="50"/>
      <c r="HD42" s="50"/>
      <c r="HE42" s="50"/>
      <c r="HF42" s="50"/>
      <c r="HG42" s="50"/>
      <c r="HH42" s="50"/>
      <c r="HI42" s="50"/>
      <c r="HJ42" s="50"/>
      <c r="HK42" s="50"/>
      <c r="HL42" s="50"/>
      <c r="HM42" s="50"/>
      <c r="HN42" s="50"/>
      <c r="HO42" s="50"/>
      <c r="HP42" s="50"/>
      <c r="HQ42" s="50"/>
      <c r="HR42" s="50"/>
      <c r="HS42" s="50"/>
      <c r="HT42" s="50"/>
      <c r="HU42" s="50"/>
      <c r="HV42" s="50"/>
      <c r="HW42" s="50"/>
      <c r="HX42" s="50"/>
      <c r="HY42" s="50"/>
      <c r="HZ42" s="50"/>
      <c r="IA42" s="50"/>
      <c r="IB42" s="50"/>
      <c r="IC42" s="50"/>
      <c r="ID42" s="50"/>
      <c r="IE42" s="50"/>
      <c r="IF42" s="50"/>
      <c r="IG42" s="50"/>
      <c r="IH42" s="50"/>
      <c r="II42" s="50"/>
      <c r="IJ42" s="50"/>
      <c r="IK42" s="50"/>
      <c r="IL42" s="50"/>
      <c r="IM42" s="50"/>
      <c r="IN42" s="50"/>
      <c r="IO42" s="50"/>
      <c r="IP42" s="50"/>
      <c r="IQ42" s="50"/>
      <c r="IR42" s="50"/>
      <c r="IS42" s="50"/>
      <c r="IT42" s="50"/>
      <c r="IU42" s="50"/>
      <c r="IV42" s="50"/>
      <c r="IW42" s="50"/>
      <c r="IX42" s="50"/>
      <c r="IY42" s="50"/>
      <c r="IZ42" s="50"/>
      <c r="JA42" s="50"/>
      <c r="JB42" s="50"/>
      <c r="JC42" s="50"/>
      <c r="JD42" s="50"/>
      <c r="JE42" s="50"/>
      <c r="JF42" s="50"/>
      <c r="JG42" s="50"/>
      <c r="JH42" s="50"/>
      <c r="JI42" s="50"/>
      <c r="JJ42" s="50"/>
      <c r="JK42" s="50"/>
      <c r="JL42" s="50"/>
      <c r="JM42" s="50"/>
      <c r="JN42" s="50"/>
      <c r="JO42" s="50"/>
      <c r="JP42" s="50"/>
      <c r="JQ42" s="50"/>
      <c r="JR42" s="50"/>
      <c r="JS42" s="50"/>
      <c r="JT42" s="50"/>
      <c r="JU42" s="50"/>
      <c r="JV42" s="50"/>
      <c r="JW42" s="50"/>
      <c r="JX42" s="50"/>
      <c r="JY42" s="50"/>
      <c r="JZ42" s="50"/>
    </row>
    <row r="43" spans="1:286" s="65" customFormat="1" ht="15" customHeight="1" x14ac:dyDescent="0.2">
      <c r="A43" s="50"/>
      <c r="B43" s="59" t="s">
        <v>1856</v>
      </c>
      <c r="C43" s="59" t="s">
        <v>5159</v>
      </c>
      <c r="D43" s="60" t="s">
        <v>5160</v>
      </c>
      <c r="E43" s="13">
        <v>44145</v>
      </c>
      <c r="F43" s="14">
        <f t="shared" si="10"/>
        <v>44235</v>
      </c>
      <c r="G43" s="12">
        <v>3</v>
      </c>
      <c r="H43" s="12">
        <v>30</v>
      </c>
      <c r="I43" s="74">
        <f t="shared" si="11"/>
        <v>400.97666666666669</v>
      </c>
      <c r="J43" s="74">
        <v>1202.93</v>
      </c>
      <c r="K43" s="62" t="s">
        <v>5077</v>
      </c>
      <c r="L43" s="59" t="s">
        <v>5161</v>
      </c>
      <c r="M43" s="59"/>
      <c r="N43" s="63"/>
      <c r="O43" s="63"/>
      <c r="P43" s="305"/>
      <c r="Q43" s="64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0"/>
      <c r="FE43" s="50"/>
      <c r="FF43" s="50"/>
      <c r="FG43" s="50"/>
      <c r="FH43" s="50"/>
      <c r="FI43" s="50"/>
      <c r="FJ43" s="50"/>
      <c r="FK43" s="50"/>
      <c r="FL43" s="50"/>
      <c r="FM43" s="50"/>
      <c r="FN43" s="50"/>
      <c r="FO43" s="50"/>
      <c r="FP43" s="50"/>
      <c r="FQ43" s="50"/>
      <c r="FR43" s="50"/>
      <c r="FS43" s="50"/>
      <c r="FT43" s="50"/>
      <c r="FU43" s="50"/>
      <c r="FV43" s="50"/>
      <c r="FW43" s="50"/>
      <c r="FX43" s="50"/>
      <c r="FY43" s="50"/>
      <c r="FZ43" s="50"/>
      <c r="GA43" s="50"/>
      <c r="GB43" s="50"/>
      <c r="GC43" s="50"/>
      <c r="GD43" s="50"/>
      <c r="GE43" s="50"/>
      <c r="GF43" s="50"/>
      <c r="GG43" s="50"/>
      <c r="GH43" s="50"/>
      <c r="GI43" s="50"/>
      <c r="GJ43" s="50"/>
      <c r="GK43" s="50"/>
      <c r="GL43" s="50"/>
      <c r="GM43" s="50"/>
      <c r="GN43" s="50"/>
      <c r="GO43" s="50"/>
      <c r="GP43" s="50"/>
      <c r="GQ43" s="50"/>
      <c r="GR43" s="50"/>
      <c r="GS43" s="50"/>
      <c r="GT43" s="50"/>
      <c r="GU43" s="50"/>
      <c r="GV43" s="50"/>
      <c r="GW43" s="50"/>
      <c r="GX43" s="50"/>
      <c r="GY43" s="50"/>
      <c r="GZ43" s="50"/>
      <c r="HA43" s="50"/>
      <c r="HB43" s="50"/>
      <c r="HC43" s="50"/>
      <c r="HD43" s="50"/>
      <c r="HE43" s="50"/>
      <c r="HF43" s="50"/>
      <c r="HG43" s="50"/>
      <c r="HH43" s="50"/>
      <c r="HI43" s="50"/>
      <c r="HJ43" s="50"/>
      <c r="HK43" s="50"/>
      <c r="HL43" s="50"/>
      <c r="HM43" s="50"/>
      <c r="HN43" s="50"/>
      <c r="HO43" s="50"/>
      <c r="HP43" s="50"/>
      <c r="HQ43" s="50"/>
      <c r="HR43" s="50"/>
      <c r="HS43" s="50"/>
      <c r="HT43" s="50"/>
      <c r="HU43" s="50"/>
      <c r="HV43" s="50"/>
      <c r="HW43" s="50"/>
      <c r="HX43" s="50"/>
      <c r="HY43" s="50"/>
      <c r="HZ43" s="50"/>
      <c r="IA43" s="50"/>
      <c r="IB43" s="50"/>
      <c r="IC43" s="50"/>
      <c r="ID43" s="50"/>
      <c r="IE43" s="50"/>
      <c r="IF43" s="50"/>
      <c r="IG43" s="50"/>
      <c r="IH43" s="50"/>
      <c r="II43" s="50"/>
      <c r="IJ43" s="50"/>
      <c r="IK43" s="50"/>
      <c r="IL43" s="50"/>
      <c r="IM43" s="50"/>
      <c r="IN43" s="50"/>
      <c r="IO43" s="50"/>
      <c r="IP43" s="50"/>
      <c r="IQ43" s="50"/>
      <c r="IR43" s="50"/>
      <c r="IS43" s="50"/>
      <c r="IT43" s="50"/>
      <c r="IU43" s="50"/>
      <c r="IV43" s="50"/>
      <c r="IW43" s="50"/>
      <c r="IX43" s="50"/>
      <c r="IY43" s="50"/>
      <c r="IZ43" s="50"/>
      <c r="JA43" s="50"/>
      <c r="JB43" s="50"/>
      <c r="JC43" s="50"/>
      <c r="JD43" s="50"/>
      <c r="JE43" s="50"/>
      <c r="JF43" s="50"/>
      <c r="JG43" s="50"/>
      <c r="JH43" s="50"/>
      <c r="JI43" s="50"/>
      <c r="JJ43" s="50"/>
      <c r="JK43" s="50"/>
      <c r="JL43" s="50"/>
      <c r="JM43" s="50"/>
      <c r="JN43" s="50"/>
      <c r="JO43" s="50"/>
      <c r="JP43" s="50"/>
      <c r="JQ43" s="50"/>
      <c r="JR43" s="50"/>
      <c r="JS43" s="50"/>
      <c r="JT43" s="50"/>
      <c r="JU43" s="50"/>
      <c r="JV43" s="50"/>
      <c r="JW43" s="50"/>
      <c r="JX43" s="50"/>
      <c r="JY43" s="50"/>
      <c r="JZ43" s="50"/>
    </row>
    <row r="44" spans="1:286" s="65" customFormat="1" ht="15" customHeight="1" x14ac:dyDescent="0.2">
      <c r="A44" s="50"/>
      <c r="B44" s="59" t="s">
        <v>4176</v>
      </c>
      <c r="C44" s="59" t="s">
        <v>5162</v>
      </c>
      <c r="D44" s="60" t="s">
        <v>5163</v>
      </c>
      <c r="E44" s="13">
        <v>44147</v>
      </c>
      <c r="F44" s="14">
        <f t="shared" si="10"/>
        <v>44177</v>
      </c>
      <c r="G44" s="12">
        <v>1</v>
      </c>
      <c r="H44" s="12">
        <v>30</v>
      </c>
      <c r="I44" s="74">
        <f t="shared" si="11"/>
        <v>1323.65</v>
      </c>
      <c r="J44" s="74">
        <v>1323.65</v>
      </c>
      <c r="K44" s="62" t="s">
        <v>5164</v>
      </c>
      <c r="L44" s="59"/>
      <c r="M44" s="59"/>
      <c r="N44" s="63"/>
      <c r="O44" s="63"/>
      <c r="P44" s="305"/>
      <c r="Q44" s="64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0"/>
      <c r="FE44" s="50"/>
      <c r="FF44" s="50"/>
      <c r="FG44" s="50"/>
      <c r="FH44" s="50"/>
      <c r="FI44" s="50"/>
      <c r="FJ44" s="50"/>
      <c r="FK44" s="50"/>
      <c r="FL44" s="50"/>
      <c r="FM44" s="50"/>
      <c r="FN44" s="50"/>
      <c r="FO44" s="50"/>
      <c r="FP44" s="50"/>
      <c r="FQ44" s="50"/>
      <c r="FR44" s="50"/>
      <c r="FS44" s="50"/>
      <c r="FT44" s="50"/>
      <c r="FU44" s="50"/>
      <c r="FV44" s="50"/>
      <c r="FW44" s="50"/>
      <c r="FX44" s="50"/>
      <c r="FY44" s="50"/>
      <c r="FZ44" s="50"/>
      <c r="GA44" s="50"/>
      <c r="GB44" s="50"/>
      <c r="GC44" s="50"/>
      <c r="GD44" s="50"/>
      <c r="GE44" s="50"/>
      <c r="GF44" s="50"/>
      <c r="GG44" s="50"/>
      <c r="GH44" s="50"/>
      <c r="GI44" s="50"/>
      <c r="GJ44" s="50"/>
      <c r="GK44" s="50"/>
      <c r="GL44" s="50"/>
      <c r="GM44" s="50"/>
      <c r="GN44" s="50"/>
      <c r="GO44" s="50"/>
      <c r="GP44" s="50"/>
      <c r="GQ44" s="50"/>
      <c r="GR44" s="50"/>
      <c r="GS44" s="50"/>
      <c r="GT44" s="50"/>
      <c r="GU44" s="50"/>
      <c r="GV44" s="50"/>
      <c r="GW44" s="50"/>
      <c r="GX44" s="50"/>
      <c r="GY44" s="50"/>
      <c r="GZ44" s="50"/>
      <c r="HA44" s="50"/>
      <c r="HB44" s="50"/>
      <c r="HC44" s="50"/>
      <c r="HD44" s="50"/>
      <c r="HE44" s="50"/>
      <c r="HF44" s="50"/>
      <c r="HG44" s="50"/>
      <c r="HH44" s="50"/>
      <c r="HI44" s="50"/>
      <c r="HJ44" s="50"/>
      <c r="HK44" s="50"/>
      <c r="HL44" s="50"/>
      <c r="HM44" s="50"/>
      <c r="HN44" s="50"/>
      <c r="HO44" s="50"/>
      <c r="HP44" s="50"/>
      <c r="HQ44" s="50"/>
      <c r="HR44" s="50"/>
      <c r="HS44" s="50"/>
      <c r="HT44" s="50"/>
      <c r="HU44" s="50"/>
      <c r="HV44" s="50"/>
      <c r="HW44" s="50"/>
      <c r="HX44" s="50"/>
      <c r="HY44" s="50"/>
      <c r="HZ44" s="50"/>
      <c r="IA44" s="50"/>
      <c r="IB44" s="50"/>
      <c r="IC44" s="50"/>
      <c r="ID44" s="50"/>
      <c r="IE44" s="50"/>
      <c r="IF44" s="50"/>
      <c r="IG44" s="50"/>
      <c r="IH44" s="50"/>
      <c r="II44" s="50"/>
      <c r="IJ44" s="50"/>
      <c r="IK44" s="50"/>
      <c r="IL44" s="50"/>
      <c r="IM44" s="50"/>
      <c r="IN44" s="50"/>
      <c r="IO44" s="50"/>
      <c r="IP44" s="50"/>
      <c r="IQ44" s="50"/>
      <c r="IR44" s="50"/>
      <c r="IS44" s="50"/>
      <c r="IT44" s="50"/>
      <c r="IU44" s="50"/>
      <c r="IV44" s="50"/>
      <c r="IW44" s="50"/>
      <c r="IX44" s="50"/>
      <c r="IY44" s="50"/>
      <c r="IZ44" s="50"/>
      <c r="JA44" s="50"/>
      <c r="JB44" s="50"/>
      <c r="JC44" s="50"/>
      <c r="JD44" s="50"/>
      <c r="JE44" s="50"/>
      <c r="JF44" s="50"/>
      <c r="JG44" s="50"/>
      <c r="JH44" s="50"/>
      <c r="JI44" s="50"/>
      <c r="JJ44" s="50"/>
      <c r="JK44" s="50"/>
      <c r="JL44" s="50"/>
      <c r="JM44" s="50"/>
      <c r="JN44" s="50"/>
      <c r="JO44" s="50"/>
      <c r="JP44" s="50"/>
      <c r="JQ44" s="50"/>
      <c r="JR44" s="50"/>
      <c r="JS44" s="50"/>
      <c r="JT44" s="50"/>
      <c r="JU44" s="50"/>
      <c r="JV44" s="50"/>
      <c r="JW44" s="50"/>
      <c r="JX44" s="50"/>
      <c r="JY44" s="50"/>
      <c r="JZ44" s="50"/>
    </row>
    <row r="45" spans="1:286" s="65" customFormat="1" ht="15" customHeight="1" x14ac:dyDescent="0.2">
      <c r="A45" s="50"/>
      <c r="B45" s="59" t="s">
        <v>683</v>
      </c>
      <c r="C45" s="59" t="s">
        <v>5165</v>
      </c>
      <c r="D45" s="60" t="s">
        <v>5166</v>
      </c>
      <c r="E45" s="13">
        <v>43948</v>
      </c>
      <c r="F45" s="14">
        <f t="shared" ref="F45" si="12">IF(E45&lt;&gt;"",E45+(G45*H45),"")</f>
        <v>44032</v>
      </c>
      <c r="G45" s="12">
        <v>3</v>
      </c>
      <c r="H45" s="12">
        <v>28</v>
      </c>
      <c r="I45" s="74">
        <f t="shared" ref="I45" si="13">IF(G45&lt;&gt;"",(J45/G45),"")</f>
        <v>520.77</v>
      </c>
      <c r="J45" s="74">
        <v>1562.31</v>
      </c>
      <c r="K45" s="62" t="s">
        <v>5115</v>
      </c>
      <c r="L45" s="59"/>
      <c r="M45" s="59"/>
      <c r="N45" s="63"/>
      <c r="O45" s="63"/>
      <c r="P45" s="305"/>
      <c r="Q45" s="64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0"/>
      <c r="FE45" s="50"/>
      <c r="FF45" s="50"/>
      <c r="FG45" s="50"/>
      <c r="FH45" s="50"/>
      <c r="FI45" s="50"/>
      <c r="FJ45" s="50"/>
      <c r="FK45" s="50"/>
      <c r="FL45" s="50"/>
      <c r="FM45" s="50"/>
      <c r="FN45" s="50"/>
      <c r="FO45" s="50"/>
      <c r="FP45" s="50"/>
      <c r="FQ45" s="50"/>
      <c r="FR45" s="50"/>
      <c r="FS45" s="50"/>
      <c r="FT45" s="50"/>
      <c r="FU45" s="50"/>
      <c r="FV45" s="50"/>
      <c r="FW45" s="50"/>
      <c r="FX45" s="50"/>
      <c r="FY45" s="50"/>
      <c r="FZ45" s="50"/>
      <c r="GA45" s="50"/>
      <c r="GB45" s="50"/>
      <c r="GC45" s="50"/>
      <c r="GD45" s="50"/>
      <c r="GE45" s="50"/>
      <c r="GF45" s="50"/>
      <c r="GG45" s="50"/>
      <c r="GH45" s="50"/>
      <c r="GI45" s="50"/>
      <c r="GJ45" s="50"/>
      <c r="GK45" s="50"/>
      <c r="GL45" s="50"/>
      <c r="GM45" s="50"/>
      <c r="GN45" s="50"/>
      <c r="GO45" s="50"/>
      <c r="GP45" s="50"/>
      <c r="GQ45" s="50"/>
      <c r="GR45" s="50"/>
      <c r="GS45" s="50"/>
      <c r="GT45" s="50"/>
      <c r="GU45" s="50"/>
      <c r="GV45" s="50"/>
      <c r="GW45" s="50"/>
      <c r="GX45" s="50"/>
      <c r="GY45" s="50"/>
      <c r="GZ45" s="50"/>
      <c r="HA45" s="50"/>
      <c r="HB45" s="50"/>
      <c r="HC45" s="50"/>
      <c r="HD45" s="50"/>
      <c r="HE45" s="50"/>
      <c r="HF45" s="50"/>
      <c r="HG45" s="50"/>
      <c r="HH45" s="50"/>
      <c r="HI45" s="50"/>
      <c r="HJ45" s="50"/>
      <c r="HK45" s="50"/>
      <c r="HL45" s="50"/>
      <c r="HM45" s="50"/>
      <c r="HN45" s="50"/>
      <c r="HO45" s="50"/>
      <c r="HP45" s="50"/>
      <c r="HQ45" s="50"/>
      <c r="HR45" s="50"/>
      <c r="HS45" s="50"/>
      <c r="HT45" s="50"/>
      <c r="HU45" s="50"/>
      <c r="HV45" s="50"/>
      <c r="HW45" s="50"/>
      <c r="HX45" s="50"/>
      <c r="HY45" s="50"/>
      <c r="HZ45" s="50"/>
      <c r="IA45" s="50"/>
      <c r="IB45" s="50"/>
      <c r="IC45" s="50"/>
      <c r="ID45" s="50"/>
      <c r="IE45" s="50"/>
      <c r="IF45" s="50"/>
      <c r="IG45" s="50"/>
      <c r="IH45" s="50"/>
      <c r="II45" s="50"/>
      <c r="IJ45" s="50"/>
      <c r="IK45" s="50"/>
      <c r="IL45" s="50"/>
      <c r="IM45" s="50"/>
      <c r="IN45" s="50"/>
      <c r="IO45" s="50"/>
      <c r="IP45" s="50"/>
      <c r="IQ45" s="50"/>
      <c r="IR45" s="50"/>
      <c r="IS45" s="50"/>
      <c r="IT45" s="50"/>
      <c r="IU45" s="50"/>
      <c r="IV45" s="50"/>
      <c r="IW45" s="50"/>
      <c r="IX45" s="50"/>
      <c r="IY45" s="50"/>
      <c r="IZ45" s="50"/>
      <c r="JA45" s="50"/>
      <c r="JB45" s="50"/>
      <c r="JC45" s="50"/>
      <c r="JD45" s="50"/>
      <c r="JE45" s="50"/>
      <c r="JF45" s="50"/>
      <c r="JG45" s="50"/>
      <c r="JH45" s="50"/>
      <c r="JI45" s="50"/>
      <c r="JJ45" s="50"/>
      <c r="JK45" s="50"/>
      <c r="JL45" s="50"/>
      <c r="JM45" s="50"/>
      <c r="JN45" s="50"/>
      <c r="JO45" s="50"/>
      <c r="JP45" s="50"/>
      <c r="JQ45" s="50"/>
      <c r="JR45" s="50"/>
      <c r="JS45" s="50"/>
      <c r="JT45" s="50"/>
      <c r="JU45" s="50"/>
      <c r="JV45" s="50"/>
      <c r="JW45" s="50"/>
      <c r="JX45" s="50"/>
      <c r="JY45" s="50"/>
      <c r="JZ45" s="50"/>
    </row>
    <row r="46" spans="1:286" s="65" customFormat="1" ht="15" customHeight="1" x14ac:dyDescent="0.2">
      <c r="A46" s="50"/>
      <c r="B46" s="59" t="s">
        <v>683</v>
      </c>
      <c r="C46" s="59" t="s">
        <v>5167</v>
      </c>
      <c r="D46" s="60" t="s">
        <v>5168</v>
      </c>
      <c r="E46" s="13">
        <v>43948</v>
      </c>
      <c r="F46" s="14">
        <f t="shared" ref="F46" si="14">IF(E46&lt;&gt;"",E46+(G46*H46),"")</f>
        <v>44032</v>
      </c>
      <c r="G46" s="12">
        <v>3</v>
      </c>
      <c r="H46" s="12">
        <v>28</v>
      </c>
      <c r="I46" s="74">
        <f>IF(G46&lt;&gt;"",(J46/G46),"")</f>
        <v>507.07666666666665</v>
      </c>
      <c r="J46" s="74">
        <v>1521.23</v>
      </c>
      <c r="K46" s="62" t="s">
        <v>5115</v>
      </c>
      <c r="L46" s="59"/>
      <c r="M46" s="59"/>
      <c r="N46" s="63"/>
      <c r="O46" s="63"/>
      <c r="P46" s="305"/>
      <c r="Q46" s="64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0"/>
      <c r="FE46" s="50"/>
      <c r="FF46" s="50"/>
      <c r="FG46" s="50"/>
      <c r="FH46" s="50"/>
      <c r="FI46" s="50"/>
      <c r="FJ46" s="50"/>
      <c r="FK46" s="50"/>
      <c r="FL46" s="50"/>
      <c r="FM46" s="50"/>
      <c r="FN46" s="50"/>
      <c r="FO46" s="50"/>
      <c r="FP46" s="50"/>
      <c r="FQ46" s="50"/>
      <c r="FR46" s="50"/>
      <c r="FS46" s="50"/>
      <c r="FT46" s="50"/>
      <c r="FU46" s="50"/>
      <c r="FV46" s="50"/>
      <c r="FW46" s="50"/>
      <c r="FX46" s="50"/>
      <c r="FY46" s="50"/>
      <c r="FZ46" s="50"/>
      <c r="GA46" s="50"/>
      <c r="GB46" s="50"/>
      <c r="GC46" s="50"/>
      <c r="GD46" s="50"/>
      <c r="GE46" s="50"/>
      <c r="GF46" s="50"/>
      <c r="GG46" s="50"/>
      <c r="GH46" s="50"/>
      <c r="GI46" s="50"/>
      <c r="GJ46" s="50"/>
      <c r="GK46" s="50"/>
      <c r="GL46" s="50"/>
      <c r="GM46" s="50"/>
      <c r="GN46" s="50"/>
      <c r="GO46" s="50"/>
      <c r="GP46" s="50"/>
      <c r="GQ46" s="50"/>
      <c r="GR46" s="50"/>
      <c r="GS46" s="50"/>
      <c r="GT46" s="50"/>
      <c r="GU46" s="50"/>
      <c r="GV46" s="50"/>
      <c r="GW46" s="50"/>
      <c r="GX46" s="50"/>
      <c r="GY46" s="50"/>
      <c r="GZ46" s="50"/>
      <c r="HA46" s="50"/>
      <c r="HB46" s="50"/>
      <c r="HC46" s="50"/>
      <c r="HD46" s="50"/>
      <c r="HE46" s="50"/>
      <c r="HF46" s="50"/>
      <c r="HG46" s="50"/>
      <c r="HH46" s="50"/>
      <c r="HI46" s="50"/>
      <c r="HJ46" s="50"/>
      <c r="HK46" s="50"/>
      <c r="HL46" s="50"/>
      <c r="HM46" s="50"/>
      <c r="HN46" s="50"/>
      <c r="HO46" s="50"/>
      <c r="HP46" s="50"/>
      <c r="HQ46" s="50"/>
      <c r="HR46" s="50"/>
      <c r="HS46" s="50"/>
      <c r="HT46" s="50"/>
      <c r="HU46" s="50"/>
      <c r="HV46" s="50"/>
      <c r="HW46" s="50"/>
      <c r="HX46" s="50"/>
      <c r="HY46" s="50"/>
      <c r="HZ46" s="50"/>
      <c r="IA46" s="50"/>
      <c r="IB46" s="50"/>
      <c r="IC46" s="50"/>
      <c r="ID46" s="50"/>
      <c r="IE46" s="50"/>
      <c r="IF46" s="50"/>
      <c r="IG46" s="50"/>
      <c r="IH46" s="50"/>
      <c r="II46" s="50"/>
      <c r="IJ46" s="50"/>
      <c r="IK46" s="50"/>
      <c r="IL46" s="50"/>
      <c r="IM46" s="50"/>
      <c r="IN46" s="50"/>
      <c r="IO46" s="50"/>
      <c r="IP46" s="50"/>
      <c r="IQ46" s="50"/>
      <c r="IR46" s="50"/>
      <c r="IS46" s="50"/>
      <c r="IT46" s="50"/>
      <c r="IU46" s="50"/>
      <c r="IV46" s="50"/>
      <c r="IW46" s="50"/>
      <c r="IX46" s="50"/>
      <c r="IY46" s="50"/>
      <c r="IZ46" s="50"/>
      <c r="JA46" s="50"/>
      <c r="JB46" s="50"/>
      <c r="JC46" s="50"/>
      <c r="JD46" s="50"/>
      <c r="JE46" s="50"/>
      <c r="JF46" s="50"/>
      <c r="JG46" s="50"/>
      <c r="JH46" s="50"/>
      <c r="JI46" s="50"/>
      <c r="JJ46" s="50"/>
      <c r="JK46" s="50"/>
      <c r="JL46" s="50"/>
      <c r="JM46" s="50"/>
      <c r="JN46" s="50"/>
      <c r="JO46" s="50"/>
      <c r="JP46" s="50"/>
      <c r="JQ46" s="50"/>
      <c r="JR46" s="50"/>
      <c r="JS46" s="50"/>
      <c r="JT46" s="50"/>
      <c r="JU46" s="50"/>
      <c r="JV46" s="50"/>
      <c r="JW46" s="50"/>
      <c r="JX46" s="50"/>
      <c r="JY46" s="50"/>
      <c r="JZ46" s="50"/>
    </row>
    <row r="47" spans="1:286" s="65" customFormat="1" ht="15" customHeight="1" x14ac:dyDescent="0.2">
      <c r="A47" s="50"/>
      <c r="B47" s="59" t="s">
        <v>985</v>
      </c>
      <c r="C47" s="59" t="s">
        <v>5169</v>
      </c>
      <c r="D47" s="60" t="s">
        <v>5170</v>
      </c>
      <c r="E47" s="13">
        <v>44130</v>
      </c>
      <c r="F47" s="14">
        <f t="shared" ref="F47:F48" si="15">IF(E47&lt;&gt;"",E47+(G47*H47),"")</f>
        <v>44137</v>
      </c>
      <c r="G47" s="12">
        <v>1</v>
      </c>
      <c r="H47" s="12">
        <v>7</v>
      </c>
      <c r="I47" s="74">
        <f>IF(G47&lt;&gt;"",(J47/G47),"")</f>
        <v>1035.1500000000001</v>
      </c>
      <c r="J47" s="74">
        <v>1035.1500000000001</v>
      </c>
      <c r="K47" s="62" t="s">
        <v>5171</v>
      </c>
      <c r="L47" s="59" t="s">
        <v>5172</v>
      </c>
      <c r="M47" s="59"/>
      <c r="N47" s="63"/>
      <c r="O47" s="63"/>
      <c r="P47" s="305"/>
      <c r="Q47" s="64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0"/>
      <c r="FE47" s="50"/>
      <c r="FF47" s="50"/>
      <c r="FG47" s="50"/>
      <c r="FH47" s="50"/>
      <c r="FI47" s="50"/>
      <c r="FJ47" s="50"/>
      <c r="FK47" s="50"/>
      <c r="FL47" s="50"/>
      <c r="FM47" s="50"/>
      <c r="FN47" s="50"/>
      <c r="FO47" s="50"/>
      <c r="FP47" s="50"/>
      <c r="FQ47" s="50"/>
      <c r="FR47" s="50"/>
      <c r="FS47" s="50"/>
      <c r="FT47" s="50"/>
      <c r="FU47" s="50"/>
      <c r="FV47" s="50"/>
      <c r="FW47" s="50"/>
      <c r="FX47" s="50"/>
      <c r="FY47" s="50"/>
      <c r="FZ47" s="50"/>
      <c r="GA47" s="50"/>
      <c r="GB47" s="50"/>
      <c r="GC47" s="50"/>
      <c r="GD47" s="50"/>
      <c r="GE47" s="50"/>
      <c r="GF47" s="50"/>
      <c r="GG47" s="50"/>
      <c r="GH47" s="50"/>
      <c r="GI47" s="50"/>
      <c r="GJ47" s="50"/>
      <c r="GK47" s="50"/>
      <c r="GL47" s="50"/>
      <c r="GM47" s="50"/>
      <c r="GN47" s="50"/>
      <c r="GO47" s="50"/>
      <c r="GP47" s="50"/>
      <c r="GQ47" s="50"/>
      <c r="GR47" s="50"/>
      <c r="GS47" s="50"/>
      <c r="GT47" s="50"/>
      <c r="GU47" s="50"/>
      <c r="GV47" s="50"/>
      <c r="GW47" s="50"/>
      <c r="GX47" s="50"/>
      <c r="GY47" s="50"/>
      <c r="GZ47" s="50"/>
      <c r="HA47" s="50"/>
      <c r="HB47" s="50"/>
      <c r="HC47" s="50"/>
      <c r="HD47" s="50"/>
      <c r="HE47" s="50"/>
      <c r="HF47" s="50"/>
      <c r="HG47" s="50"/>
      <c r="HH47" s="50"/>
      <c r="HI47" s="50"/>
      <c r="HJ47" s="50"/>
      <c r="HK47" s="50"/>
      <c r="HL47" s="50"/>
      <c r="HM47" s="50"/>
      <c r="HN47" s="50"/>
      <c r="HO47" s="50"/>
      <c r="HP47" s="50"/>
      <c r="HQ47" s="50"/>
      <c r="HR47" s="50"/>
      <c r="HS47" s="50"/>
      <c r="HT47" s="50"/>
      <c r="HU47" s="50"/>
      <c r="HV47" s="50"/>
      <c r="HW47" s="50"/>
      <c r="HX47" s="50"/>
      <c r="HY47" s="50"/>
      <c r="HZ47" s="50"/>
      <c r="IA47" s="50"/>
      <c r="IB47" s="50"/>
      <c r="IC47" s="50"/>
      <c r="ID47" s="50"/>
      <c r="IE47" s="50"/>
      <c r="IF47" s="50"/>
      <c r="IG47" s="50"/>
      <c r="IH47" s="50"/>
      <c r="II47" s="50"/>
      <c r="IJ47" s="50"/>
      <c r="IK47" s="50"/>
      <c r="IL47" s="50"/>
      <c r="IM47" s="50"/>
      <c r="IN47" s="50"/>
      <c r="IO47" s="50"/>
      <c r="IP47" s="50"/>
      <c r="IQ47" s="50"/>
      <c r="IR47" s="50"/>
      <c r="IS47" s="50"/>
      <c r="IT47" s="50"/>
      <c r="IU47" s="50"/>
      <c r="IV47" s="50"/>
      <c r="IW47" s="50"/>
      <c r="IX47" s="50"/>
      <c r="IY47" s="50"/>
      <c r="IZ47" s="50"/>
      <c r="JA47" s="50"/>
      <c r="JB47" s="50"/>
      <c r="JC47" s="50"/>
      <c r="JD47" s="50"/>
      <c r="JE47" s="50"/>
      <c r="JF47" s="50"/>
      <c r="JG47" s="50"/>
      <c r="JH47" s="50"/>
      <c r="JI47" s="50"/>
      <c r="JJ47" s="50"/>
      <c r="JK47" s="50"/>
      <c r="JL47" s="50"/>
      <c r="JM47" s="50"/>
      <c r="JN47" s="50"/>
      <c r="JO47" s="50"/>
      <c r="JP47" s="50"/>
      <c r="JQ47" s="50"/>
      <c r="JR47" s="50"/>
      <c r="JS47" s="50"/>
      <c r="JT47" s="50"/>
      <c r="JU47" s="50"/>
      <c r="JV47" s="50"/>
      <c r="JW47" s="50"/>
      <c r="JX47" s="50"/>
      <c r="JY47" s="50"/>
      <c r="JZ47" s="50"/>
    </row>
    <row r="48" spans="1:286" ht="15" customHeight="1" x14ac:dyDescent="0.2">
      <c r="B48" s="59" t="s">
        <v>5173</v>
      </c>
      <c r="C48" s="59"/>
      <c r="D48" s="60" t="s">
        <v>5174</v>
      </c>
      <c r="E48" s="13">
        <v>44373</v>
      </c>
      <c r="F48" s="14">
        <f t="shared" si="15"/>
        <v>44380</v>
      </c>
      <c r="G48" s="12">
        <v>1</v>
      </c>
      <c r="H48" s="12">
        <v>7</v>
      </c>
      <c r="I48" s="74">
        <f t="shared" ref="I48" si="16">IF(G48&lt;&gt;"",(J48/G48),"")</f>
        <v>1886.85</v>
      </c>
      <c r="J48" s="74">
        <v>1886.85</v>
      </c>
      <c r="K48" s="62" t="s">
        <v>5175</v>
      </c>
      <c r="L48" s="59" t="s">
        <v>514</v>
      </c>
      <c r="M48" s="59"/>
      <c r="N48" s="63"/>
      <c r="O48" s="63"/>
      <c r="P48" s="63"/>
      <c r="Q48" s="64"/>
    </row>
    <row r="49" spans="2:17" ht="15" customHeight="1" x14ac:dyDescent="0.2">
      <c r="B49" s="40"/>
      <c r="C49" s="41"/>
      <c r="D49" s="42"/>
      <c r="E49" s="43"/>
      <c r="F49" s="44" t="str">
        <f t="shared" si="0"/>
        <v/>
      </c>
      <c r="G49" s="45"/>
      <c r="H49" s="45"/>
      <c r="I49" s="232" t="str">
        <f t="shared" si="1"/>
        <v/>
      </c>
      <c r="J49" s="232"/>
      <c r="K49" s="47"/>
      <c r="L49" s="41"/>
      <c r="M49" s="41"/>
      <c r="N49" s="48"/>
      <c r="O49" s="48"/>
      <c r="P49" s="48"/>
      <c r="Q49" s="49"/>
    </row>
    <row r="50" spans="2:17" x14ac:dyDescent="0.2">
      <c r="B50" s="230"/>
      <c r="C50" s="233"/>
      <c r="D50" s="231"/>
      <c r="E50" s="236"/>
      <c r="F50" s="31" t="str">
        <f t="shared" si="0"/>
        <v/>
      </c>
      <c r="G50" s="235"/>
      <c r="H50" s="235"/>
      <c r="I50" s="52" t="str">
        <f t="shared" si="1"/>
        <v/>
      </c>
      <c r="J50" s="52"/>
      <c r="K50" s="239"/>
      <c r="L50" s="233"/>
      <c r="M50" s="233"/>
      <c r="N50" s="240"/>
      <c r="O50" s="240"/>
      <c r="P50" s="240"/>
      <c r="Q50" s="241"/>
    </row>
    <row r="51" spans="2:17" x14ac:dyDescent="0.2">
      <c r="I51" s="286" t="s">
        <v>8</v>
      </c>
      <c r="J51" s="288">
        <f>SUM(J3:J50)</f>
        <v>278124.45999999996</v>
      </c>
    </row>
    <row r="53" spans="2:17" x14ac:dyDescent="0.2">
      <c r="J53" s="287" t="s">
        <v>3139</v>
      </c>
      <c r="K53" s="57" t="s">
        <v>4980</v>
      </c>
    </row>
    <row r="54" spans="2:17" x14ac:dyDescent="0.2">
      <c r="J54" s="287" t="s">
        <v>3141</v>
      </c>
      <c r="K54" s="57" t="s">
        <v>5176</v>
      </c>
    </row>
  </sheetData>
  <phoneticPr fontId="0" type="noConversion"/>
  <dataValidations count="1">
    <dataValidation type="list" allowBlank="1" showInputMessage="1" showErrorMessage="1" sqref="H3:H50" xr:uid="{9F83E13E-8D94-47F2-A9D9-DEDAB5387CF1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FFB72-76C7-499B-B731-1C9D43BBDD3B}">
  <sheetPr>
    <tabColor rgb="FF70AD47"/>
    <pageSetUpPr fitToPage="1"/>
  </sheetPr>
  <dimension ref="B2:O34"/>
  <sheetViews>
    <sheetView workbookViewId="0">
      <selection activeCell="C16" sqref="C1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1.140625" style="35" customWidth="1"/>
    <col min="6" max="6" width="25.140625" style="35" customWidth="1"/>
    <col min="7" max="7" width="9" style="34" customWidth="1"/>
    <col min="8" max="8" width="8.140625" style="34" bestFit="1" customWidth="1"/>
    <col min="9" max="9" width="12.7109375" style="39" customWidth="1"/>
    <col min="10" max="10" width="10.85546875" style="39" bestFit="1" customWidth="1"/>
    <col min="11" max="11" width="7.42578125" style="57" bestFit="1" customWidth="1"/>
    <col min="12" max="12" width="26.5703125" style="33" customWidth="1"/>
    <col min="13" max="13" width="15.7109375" style="33" customWidth="1"/>
    <col min="14" max="14" width="5.42578125" style="38" customWidth="1"/>
    <col min="15" max="15" width="45.140625" style="33" bestFit="1" customWidth="1"/>
    <col min="16" max="16" width="2.7109375" style="50" customWidth="1"/>
    <col min="17" max="16384" width="9.140625" style="50"/>
  </cols>
  <sheetData>
    <row r="2" spans="2:15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2" t="s">
        <v>3251</v>
      </c>
      <c r="M2" s="2" t="s">
        <v>3252</v>
      </c>
      <c r="N2" s="7" t="s">
        <v>3107</v>
      </c>
      <c r="O2" s="8" t="s">
        <v>3253</v>
      </c>
    </row>
    <row r="3" spans="2:15" ht="15" customHeight="1" x14ac:dyDescent="0.2">
      <c r="B3" s="40" t="s">
        <v>328</v>
      </c>
      <c r="C3" s="41" t="s">
        <v>5177</v>
      </c>
      <c r="D3" s="42" t="s">
        <v>5178</v>
      </c>
      <c r="E3" s="43">
        <v>44638</v>
      </c>
      <c r="F3" s="44">
        <f t="shared" ref="F3:F30" si="0">IF(E3&lt;&gt;"",E3+(G3*H3),"")</f>
        <v>44750</v>
      </c>
      <c r="G3" s="45">
        <v>4</v>
      </c>
      <c r="H3" s="45">
        <v>28</v>
      </c>
      <c r="I3" s="46">
        <f t="shared" ref="I3:I30" si="1">IF(G3&lt;&gt;"",(J3/G3),"")</f>
        <v>0</v>
      </c>
      <c r="J3" s="46"/>
      <c r="K3" s="47" t="s">
        <v>5179</v>
      </c>
      <c r="L3" s="41"/>
      <c r="M3" s="41"/>
      <c r="N3" s="48"/>
      <c r="O3" s="49" t="s">
        <v>5180</v>
      </c>
    </row>
    <row r="4" spans="2:15" ht="15" customHeight="1" x14ac:dyDescent="0.2">
      <c r="B4" s="58" t="s">
        <v>5181</v>
      </c>
      <c r="C4" s="59" t="s">
        <v>5182</v>
      </c>
      <c r="D4" s="60" t="s">
        <v>5183</v>
      </c>
      <c r="E4" s="13">
        <v>44621</v>
      </c>
      <c r="F4" s="14">
        <f t="shared" si="0"/>
        <v>44705</v>
      </c>
      <c r="G4" s="12">
        <v>3</v>
      </c>
      <c r="H4" s="12">
        <v>28</v>
      </c>
      <c r="I4" s="61">
        <f t="shared" si="1"/>
        <v>5165.8866666666663</v>
      </c>
      <c r="J4" s="61">
        <v>15497.66</v>
      </c>
      <c r="K4" s="62" t="s">
        <v>5179</v>
      </c>
      <c r="L4" s="59" t="s">
        <v>3811</v>
      </c>
      <c r="M4" s="59"/>
      <c r="N4" s="63"/>
      <c r="O4" s="64" t="s">
        <v>5180</v>
      </c>
    </row>
    <row r="5" spans="2:15" ht="15" customHeight="1" x14ac:dyDescent="0.2">
      <c r="B5" s="58" t="s">
        <v>3443</v>
      </c>
      <c r="C5" s="59" t="s">
        <v>5184</v>
      </c>
      <c r="D5" s="60" t="s">
        <v>5185</v>
      </c>
      <c r="E5" s="13">
        <v>44621</v>
      </c>
      <c r="F5" s="14">
        <f t="shared" si="0"/>
        <v>44649</v>
      </c>
      <c r="G5" s="12">
        <v>1</v>
      </c>
      <c r="H5" s="12">
        <v>28</v>
      </c>
      <c r="I5" s="61">
        <f t="shared" si="1"/>
        <v>1288.57</v>
      </c>
      <c r="J5" s="61">
        <v>1288.57</v>
      </c>
      <c r="K5" s="62" t="s">
        <v>5179</v>
      </c>
      <c r="L5" s="59" t="s">
        <v>3811</v>
      </c>
      <c r="M5" s="59"/>
      <c r="N5" s="63"/>
      <c r="O5" s="64" t="s">
        <v>5180</v>
      </c>
    </row>
    <row r="6" spans="2:15" ht="15" customHeight="1" x14ac:dyDescent="0.2">
      <c r="B6" s="58" t="s">
        <v>5186</v>
      </c>
      <c r="C6" s="59" t="s">
        <v>4510</v>
      </c>
      <c r="D6" s="60" t="s">
        <v>5187</v>
      </c>
      <c r="E6" s="13">
        <v>44634</v>
      </c>
      <c r="F6" s="14">
        <f t="shared" si="0"/>
        <v>44662</v>
      </c>
      <c r="G6" s="12">
        <v>1</v>
      </c>
      <c r="H6" s="12">
        <v>28</v>
      </c>
      <c r="I6" s="61">
        <f t="shared" si="1"/>
        <v>1799.37</v>
      </c>
      <c r="J6" s="61">
        <v>1799.37</v>
      </c>
      <c r="K6" s="62" t="s">
        <v>5179</v>
      </c>
      <c r="L6" s="59" t="s">
        <v>3811</v>
      </c>
      <c r="M6" s="59"/>
      <c r="N6" s="63"/>
      <c r="O6" s="64" t="s">
        <v>5180</v>
      </c>
    </row>
    <row r="7" spans="2:15" ht="15" customHeight="1" x14ac:dyDescent="0.2">
      <c r="B7" s="58" t="s">
        <v>3443</v>
      </c>
      <c r="C7" s="59" t="s">
        <v>4656</v>
      </c>
      <c r="D7" s="60" t="s">
        <v>5188</v>
      </c>
      <c r="E7" s="13">
        <v>44634</v>
      </c>
      <c r="F7" s="14">
        <f t="shared" si="0"/>
        <v>44690</v>
      </c>
      <c r="G7" s="12">
        <v>2</v>
      </c>
      <c r="H7" s="12">
        <v>28</v>
      </c>
      <c r="I7" s="61">
        <f t="shared" si="1"/>
        <v>930.72</v>
      </c>
      <c r="J7" s="61">
        <v>1861.44</v>
      </c>
      <c r="K7" s="62" t="s">
        <v>5179</v>
      </c>
      <c r="L7" s="59" t="s">
        <v>3811</v>
      </c>
      <c r="M7" s="59"/>
      <c r="N7" s="63"/>
      <c r="O7" s="64" t="s">
        <v>5180</v>
      </c>
    </row>
    <row r="8" spans="2:15" ht="15" customHeight="1" x14ac:dyDescent="0.2">
      <c r="B8" s="40" t="s">
        <v>91</v>
      </c>
      <c r="C8" s="41" t="s">
        <v>5189</v>
      </c>
      <c r="D8" s="42" t="s">
        <v>5190</v>
      </c>
      <c r="E8" s="43">
        <v>44659</v>
      </c>
      <c r="F8" s="44">
        <f t="shared" si="0"/>
        <v>44715</v>
      </c>
      <c r="G8" s="45">
        <v>2</v>
      </c>
      <c r="H8" s="45">
        <v>28</v>
      </c>
      <c r="I8" s="46">
        <f t="shared" si="1"/>
        <v>993.8</v>
      </c>
      <c r="J8" s="46">
        <v>1987.6</v>
      </c>
      <c r="K8" s="47" t="s">
        <v>5179</v>
      </c>
      <c r="L8" s="41"/>
      <c r="M8" s="41"/>
      <c r="N8" s="48"/>
      <c r="O8" s="49" t="s">
        <v>5180</v>
      </c>
    </row>
    <row r="9" spans="2:15" ht="15" customHeight="1" x14ac:dyDescent="0.2">
      <c r="B9" s="40" t="s">
        <v>3443</v>
      </c>
      <c r="C9" s="447"/>
      <c r="D9" s="42" t="s">
        <v>5191</v>
      </c>
      <c r="E9" s="43">
        <v>44655</v>
      </c>
      <c r="F9" s="44">
        <f t="shared" si="0"/>
        <v>44711</v>
      </c>
      <c r="G9" s="45">
        <v>2</v>
      </c>
      <c r="H9" s="45">
        <v>28</v>
      </c>
      <c r="I9" s="46">
        <f t="shared" si="1"/>
        <v>1481.21</v>
      </c>
      <c r="J9" s="46">
        <v>2962.42</v>
      </c>
      <c r="K9" s="47" t="s">
        <v>5179</v>
      </c>
      <c r="L9" s="41"/>
      <c r="M9" s="41"/>
      <c r="N9" s="48"/>
      <c r="O9" s="49" t="s">
        <v>5180</v>
      </c>
    </row>
    <row r="10" spans="2:15" ht="15" customHeight="1" x14ac:dyDescent="0.2">
      <c r="B10" s="40" t="s">
        <v>373</v>
      </c>
      <c r="C10" s="41"/>
      <c r="D10" s="42" t="s">
        <v>5192</v>
      </c>
      <c r="E10" s="43">
        <v>44704</v>
      </c>
      <c r="F10" s="44">
        <f t="shared" si="0"/>
        <v>44705</v>
      </c>
      <c r="G10" s="45">
        <v>1</v>
      </c>
      <c r="H10" s="45">
        <v>1</v>
      </c>
      <c r="I10" s="46">
        <f t="shared" si="1"/>
        <v>732.95</v>
      </c>
      <c r="J10" s="46">
        <v>732.95</v>
      </c>
      <c r="K10" s="47" t="s">
        <v>5179</v>
      </c>
      <c r="L10" s="41"/>
      <c r="M10" s="41"/>
      <c r="N10" s="48"/>
      <c r="O10" s="49" t="s">
        <v>5180</v>
      </c>
    </row>
    <row r="11" spans="2:15" ht="15" customHeight="1" x14ac:dyDescent="0.2">
      <c r="B11" s="40" t="s">
        <v>3443</v>
      </c>
      <c r="C11" s="41"/>
      <c r="D11" s="42" t="s">
        <v>5193</v>
      </c>
      <c r="E11" s="43">
        <v>44704</v>
      </c>
      <c r="F11" s="44">
        <f t="shared" si="0"/>
        <v>44705</v>
      </c>
      <c r="G11" s="45">
        <v>1</v>
      </c>
      <c r="H11" s="45">
        <v>1</v>
      </c>
      <c r="I11" s="46">
        <f t="shared" si="1"/>
        <v>181.8</v>
      </c>
      <c r="J11" s="46">
        <v>181.8</v>
      </c>
      <c r="K11" s="47" t="s">
        <v>5179</v>
      </c>
      <c r="L11" s="41"/>
      <c r="M11" s="41"/>
      <c r="N11" s="48"/>
      <c r="O11" s="49" t="s">
        <v>5180</v>
      </c>
    </row>
    <row r="12" spans="2:15" ht="15" customHeight="1" x14ac:dyDescent="0.2">
      <c r="B12" s="40" t="s">
        <v>373</v>
      </c>
      <c r="C12" s="41" t="s">
        <v>5194</v>
      </c>
      <c r="D12" s="42" t="s">
        <v>5195</v>
      </c>
      <c r="E12" s="43">
        <v>44740</v>
      </c>
      <c r="F12" s="44">
        <f t="shared" si="0"/>
        <v>44796</v>
      </c>
      <c r="G12" s="45">
        <v>2</v>
      </c>
      <c r="H12" s="45">
        <v>28</v>
      </c>
      <c r="I12" s="46">
        <f t="shared" si="1"/>
        <v>2845.23</v>
      </c>
      <c r="J12" s="46">
        <v>5690.46</v>
      </c>
      <c r="K12" s="47" t="s">
        <v>5179</v>
      </c>
      <c r="L12" s="41"/>
      <c r="M12" s="41"/>
      <c r="N12" s="48"/>
      <c r="O12" s="49" t="s">
        <v>5180</v>
      </c>
    </row>
    <row r="13" spans="2:15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9"/>
    </row>
    <row r="14" spans="2:15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9"/>
    </row>
    <row r="15" spans="2:15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9"/>
    </row>
    <row r="16" spans="2:15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9"/>
    </row>
    <row r="17" spans="2:15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9"/>
    </row>
    <row r="18" spans="2:15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9"/>
    </row>
    <row r="19" spans="2:15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9"/>
    </row>
    <row r="20" spans="2:15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9"/>
    </row>
    <row r="21" spans="2:15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9"/>
    </row>
    <row r="22" spans="2:15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9"/>
    </row>
    <row r="23" spans="2:15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9"/>
    </row>
    <row r="24" spans="2:15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9"/>
    </row>
    <row r="25" spans="2:15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9"/>
    </row>
    <row r="26" spans="2:15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9"/>
    </row>
    <row r="27" spans="2:15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9"/>
    </row>
    <row r="28" spans="2:15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9"/>
    </row>
    <row r="29" spans="2:15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9"/>
    </row>
    <row r="30" spans="2:15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3"/>
      <c r="M30" s="233"/>
      <c r="N30" s="240"/>
      <c r="O30" s="241"/>
    </row>
    <row r="31" spans="2:15" x14ac:dyDescent="0.2">
      <c r="I31" s="36" t="s">
        <v>8</v>
      </c>
      <c r="J31" s="56">
        <f>SUM(J3:J30)</f>
        <v>32002.269999999997</v>
      </c>
    </row>
    <row r="32" spans="2:15" x14ac:dyDescent="0.2">
      <c r="E32" s="421" t="s">
        <v>3139</v>
      </c>
      <c r="F32" s="422"/>
    </row>
    <row r="33" spans="2:6" x14ac:dyDescent="0.2">
      <c r="E33" s="427" t="s">
        <v>3141</v>
      </c>
      <c r="F33" s="422"/>
    </row>
    <row r="34" spans="2:6" x14ac:dyDescent="0.2">
      <c r="B34" s="399"/>
      <c r="C34" s="400"/>
      <c r="E34" s="425">
        <f>COUNTBLANK(M3:M30)-COUNTBLANK(D3:D30)</f>
        <v>10</v>
      </c>
      <c r="F34" s="426" t="s">
        <v>3250</v>
      </c>
    </row>
  </sheetData>
  <phoneticPr fontId="0" type="noConversion"/>
  <conditionalFormatting sqref="F3:F30">
    <cfRule type="expression" dxfId="1266" priority="1" stopIfTrue="1">
      <formula>AND(B3&lt;&gt;"",K3="",F3&lt;TODAY())</formula>
    </cfRule>
    <cfRule type="expression" dxfId="1265" priority="2">
      <formula>AND(B3&lt;&gt;"",K3="",F3&lt;(TODAY()+30))</formula>
    </cfRule>
  </conditionalFormatting>
  <dataValidations count="1">
    <dataValidation type="list" allowBlank="1" showInputMessage="1" showErrorMessage="1" sqref="H3:H30" xr:uid="{B82FC8B7-04A4-43E9-8478-9DD54C790E42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06F9E-9601-42ED-9699-4EBD0E2D3220}">
  <sheetPr>
    <tabColor rgb="FF70AD47"/>
    <pageSetUpPr fitToPage="1"/>
  </sheetPr>
  <dimension ref="B2:O34"/>
  <sheetViews>
    <sheetView workbookViewId="0">
      <selection activeCell="G4" sqref="G4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1.140625" style="35" customWidth="1"/>
    <col min="6" max="6" width="25.140625" style="35" customWidth="1"/>
    <col min="7" max="7" width="9" style="34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5.85546875" style="57" customWidth="1"/>
    <col min="12" max="12" width="19.5703125" style="33" bestFit="1" customWidth="1"/>
    <col min="13" max="13" width="15.7109375" style="33" customWidth="1"/>
    <col min="14" max="14" width="5.42578125" style="38" customWidth="1"/>
    <col min="15" max="15" width="22.42578125" style="33" customWidth="1"/>
    <col min="16" max="16" width="2.7109375" style="50" customWidth="1"/>
    <col min="17" max="16384" width="9.140625" style="50"/>
  </cols>
  <sheetData>
    <row r="2" spans="2:15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2" t="s">
        <v>3251</v>
      </c>
      <c r="M2" s="2" t="s">
        <v>3252</v>
      </c>
      <c r="N2" s="7" t="s">
        <v>3107</v>
      </c>
      <c r="O2" s="8" t="s">
        <v>3253</v>
      </c>
    </row>
    <row r="3" spans="2:15" ht="15" customHeight="1" x14ac:dyDescent="0.2">
      <c r="B3" s="40" t="s">
        <v>3279</v>
      </c>
      <c r="C3" s="41" t="s">
        <v>5196</v>
      </c>
      <c r="D3" s="42" t="s">
        <v>5197</v>
      </c>
      <c r="E3" s="43">
        <v>44663</v>
      </c>
      <c r="F3" s="44">
        <f t="shared" ref="F3:F30" si="0">IF(E3&lt;&gt;"",E3+(G3*H3),"")</f>
        <v>44775</v>
      </c>
      <c r="G3" s="45">
        <v>4</v>
      </c>
      <c r="H3" s="45">
        <v>28</v>
      </c>
      <c r="I3" s="46">
        <f t="shared" ref="I3:I30" si="1">IF(G3&lt;&gt;"",(J3/G3),"")</f>
        <v>238.92250000000001</v>
      </c>
      <c r="J3" s="46">
        <v>955.69</v>
      </c>
      <c r="K3" s="47" t="s">
        <v>3214</v>
      </c>
      <c r="L3" s="41"/>
      <c r="M3" s="41"/>
      <c r="N3" s="48"/>
      <c r="O3" s="49" t="s">
        <v>3408</v>
      </c>
    </row>
    <row r="4" spans="2:15" ht="15" customHeight="1" x14ac:dyDescent="0.2">
      <c r="B4" s="40" t="s">
        <v>5198</v>
      </c>
      <c r="C4" s="41" t="s">
        <v>5199</v>
      </c>
      <c r="D4" s="42" t="s">
        <v>5200</v>
      </c>
      <c r="E4" s="43">
        <v>44670</v>
      </c>
      <c r="F4" s="44">
        <f t="shared" si="0"/>
        <v>44838</v>
      </c>
      <c r="G4" s="45">
        <v>6</v>
      </c>
      <c r="H4" s="45">
        <v>28</v>
      </c>
      <c r="I4" s="46">
        <f t="shared" si="1"/>
        <v>285.7716666666667</v>
      </c>
      <c r="J4" s="46">
        <v>1714.63</v>
      </c>
      <c r="K4" s="47" t="s">
        <v>3214</v>
      </c>
      <c r="L4" s="41"/>
      <c r="M4" s="41"/>
      <c r="N4" s="48"/>
      <c r="O4" s="49" t="s">
        <v>3408</v>
      </c>
    </row>
    <row r="5" spans="2:15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9"/>
    </row>
    <row r="6" spans="2:15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9"/>
    </row>
    <row r="7" spans="2:15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9"/>
    </row>
    <row r="8" spans="2:15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9"/>
    </row>
    <row r="9" spans="2:15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9"/>
    </row>
    <row r="10" spans="2:15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9"/>
    </row>
    <row r="11" spans="2:15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9"/>
    </row>
    <row r="12" spans="2:15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9"/>
    </row>
    <row r="13" spans="2:15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9"/>
    </row>
    <row r="14" spans="2:15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9"/>
    </row>
    <row r="15" spans="2:15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9"/>
    </row>
    <row r="16" spans="2:15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9"/>
    </row>
    <row r="17" spans="2:15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9"/>
    </row>
    <row r="18" spans="2:15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9"/>
    </row>
    <row r="19" spans="2:15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9"/>
    </row>
    <row r="20" spans="2:15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9"/>
    </row>
    <row r="21" spans="2:15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9"/>
    </row>
    <row r="22" spans="2:15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9"/>
    </row>
    <row r="23" spans="2:15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9"/>
    </row>
    <row r="24" spans="2:15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9"/>
    </row>
    <row r="25" spans="2:15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9"/>
    </row>
    <row r="26" spans="2:15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9"/>
    </row>
    <row r="27" spans="2:15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9"/>
    </row>
    <row r="28" spans="2:15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9"/>
    </row>
    <row r="29" spans="2:15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9"/>
    </row>
    <row r="30" spans="2:15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3"/>
      <c r="M30" s="233"/>
      <c r="N30" s="240"/>
      <c r="O30" s="241"/>
    </row>
    <row r="31" spans="2:15" x14ac:dyDescent="0.2">
      <c r="I31" s="36" t="s">
        <v>8</v>
      </c>
      <c r="J31" s="56">
        <f>SUM(J3:J30)</f>
        <v>2670.32</v>
      </c>
    </row>
    <row r="32" spans="2:15" x14ac:dyDescent="0.2">
      <c r="E32" s="421" t="s">
        <v>3139</v>
      </c>
      <c r="F32" s="422" t="s">
        <v>4781</v>
      </c>
    </row>
    <row r="33" spans="2:6" x14ac:dyDescent="0.2">
      <c r="E33" s="427" t="s">
        <v>3141</v>
      </c>
      <c r="F33" s="422"/>
    </row>
    <row r="34" spans="2:6" x14ac:dyDescent="0.2">
      <c r="B34" s="399"/>
      <c r="C34" s="400"/>
      <c r="E34" s="425">
        <f>COUNTBLANK(M3:M30)-COUNTBLANK(D3:D30)</f>
        <v>2</v>
      </c>
      <c r="F34" s="426" t="s">
        <v>3250</v>
      </c>
    </row>
  </sheetData>
  <phoneticPr fontId="0" type="noConversion"/>
  <conditionalFormatting sqref="F3:F30">
    <cfRule type="expression" dxfId="1245" priority="1" stopIfTrue="1">
      <formula>AND(B3&lt;&gt;"",K3="",F3&lt;TODAY())</formula>
    </cfRule>
    <cfRule type="expression" dxfId="1244" priority="2">
      <formula>AND(B3&lt;&gt;"",K3="",F3&lt;(TODAY()+30))</formula>
    </cfRule>
  </conditionalFormatting>
  <dataValidations count="1">
    <dataValidation type="list" allowBlank="1" showInputMessage="1" showErrorMessage="1" sqref="H3:H30" xr:uid="{4D903D36-C1D7-4CDB-A01F-5F9DF42D217B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607F8-AF81-4358-8BBF-1717C46F37E8}">
  <sheetPr>
    <tabColor rgb="FF70AD47"/>
    <pageSetUpPr fitToPage="1"/>
  </sheetPr>
  <dimension ref="B2:O34"/>
  <sheetViews>
    <sheetView workbookViewId="0">
      <selection activeCell="D9" sqref="D9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1.140625" style="35" customWidth="1"/>
    <col min="6" max="6" width="25.140625" style="35" customWidth="1"/>
    <col min="7" max="7" width="9" style="34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7.42578125" style="57" bestFit="1" customWidth="1"/>
    <col min="12" max="12" width="19.5703125" style="33" bestFit="1" customWidth="1"/>
    <col min="13" max="13" width="15.7109375" style="33" customWidth="1"/>
    <col min="14" max="14" width="5.42578125" style="38" customWidth="1"/>
    <col min="15" max="15" width="22.42578125" style="33" customWidth="1"/>
    <col min="16" max="16" width="2.7109375" style="50" customWidth="1"/>
    <col min="17" max="16384" width="9.140625" style="50"/>
  </cols>
  <sheetData>
    <row r="2" spans="2:15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2" t="s">
        <v>3251</v>
      </c>
      <c r="M2" s="2" t="s">
        <v>3252</v>
      </c>
      <c r="N2" s="7" t="s">
        <v>3107</v>
      </c>
      <c r="O2" s="8" t="s">
        <v>3253</v>
      </c>
    </row>
    <row r="3" spans="2:15" ht="15" customHeight="1" x14ac:dyDescent="0.2">
      <c r="B3" s="40" t="s">
        <v>5201</v>
      </c>
      <c r="C3" s="41" t="s">
        <v>5202</v>
      </c>
      <c r="D3" s="42" t="s">
        <v>5203</v>
      </c>
      <c r="E3" s="43">
        <v>44634</v>
      </c>
      <c r="F3" s="44">
        <f t="shared" ref="F3:F30" si="0">IF(E3&lt;&gt;"",E3+(G3*H3),"")</f>
        <v>44641</v>
      </c>
      <c r="G3" s="45">
        <v>1</v>
      </c>
      <c r="H3" s="45">
        <v>7</v>
      </c>
      <c r="I3" s="46">
        <f t="shared" ref="I3:I30" si="1">IF(G3&lt;&gt;"",(J3/G3),"")</f>
        <v>0</v>
      </c>
      <c r="J3" s="46"/>
      <c r="K3" s="47" t="s">
        <v>5179</v>
      </c>
      <c r="L3" s="41"/>
      <c r="M3" s="41"/>
      <c r="N3" s="48"/>
      <c r="O3" s="49"/>
    </row>
    <row r="4" spans="2:15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9"/>
    </row>
    <row r="5" spans="2:15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9"/>
    </row>
    <row r="6" spans="2:15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9"/>
    </row>
    <row r="7" spans="2:15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9"/>
    </row>
    <row r="8" spans="2:15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9"/>
    </row>
    <row r="9" spans="2:15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9"/>
    </row>
    <row r="10" spans="2:15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9"/>
    </row>
    <row r="11" spans="2:15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9"/>
    </row>
    <row r="12" spans="2:15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9"/>
    </row>
    <row r="13" spans="2:15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9"/>
    </row>
    <row r="14" spans="2:15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9"/>
    </row>
    <row r="15" spans="2:15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9"/>
    </row>
    <row r="16" spans="2:15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9"/>
    </row>
    <row r="17" spans="2:15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9"/>
    </row>
    <row r="18" spans="2:15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9"/>
    </row>
    <row r="19" spans="2:15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9"/>
    </row>
    <row r="20" spans="2:15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9"/>
    </row>
    <row r="21" spans="2:15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9"/>
    </row>
    <row r="22" spans="2:15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9"/>
    </row>
    <row r="23" spans="2:15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9"/>
    </row>
    <row r="24" spans="2:15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9"/>
    </row>
    <row r="25" spans="2:15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9"/>
    </row>
    <row r="26" spans="2:15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9"/>
    </row>
    <row r="27" spans="2:15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9"/>
    </row>
    <row r="28" spans="2:15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9"/>
    </row>
    <row r="29" spans="2:15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9"/>
    </row>
    <row r="30" spans="2:15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3"/>
      <c r="M30" s="233"/>
      <c r="N30" s="240"/>
      <c r="O30" s="241"/>
    </row>
    <row r="31" spans="2:15" x14ac:dyDescent="0.2">
      <c r="I31" s="36" t="s">
        <v>8</v>
      </c>
      <c r="J31" s="56">
        <f>SUM(J3:J30)</f>
        <v>0</v>
      </c>
    </row>
    <row r="32" spans="2:15" x14ac:dyDescent="0.2">
      <c r="E32" s="421" t="s">
        <v>3139</v>
      </c>
      <c r="F32" s="422"/>
    </row>
    <row r="33" spans="2:6" x14ac:dyDescent="0.2">
      <c r="E33" s="427" t="s">
        <v>3141</v>
      </c>
      <c r="F33" s="422"/>
    </row>
    <row r="34" spans="2:6" x14ac:dyDescent="0.2">
      <c r="B34" s="399"/>
      <c r="C34" s="400"/>
      <c r="E34" s="425">
        <f>COUNTBLANK(M3:M30)-COUNTBLANK(D3:D30)</f>
        <v>1</v>
      </c>
      <c r="F34" s="426" t="s">
        <v>3250</v>
      </c>
    </row>
  </sheetData>
  <phoneticPr fontId="0" type="noConversion"/>
  <conditionalFormatting sqref="F3:F30">
    <cfRule type="expression" dxfId="1224" priority="1" stopIfTrue="1">
      <formula>AND(B3&lt;&gt;"",K3="",F3&lt;TODAY())</formula>
    </cfRule>
    <cfRule type="expression" dxfId="1223" priority="2">
      <formula>AND(B3&lt;&gt;"",K3="",F3&lt;(TODAY()+30))</formula>
    </cfRule>
  </conditionalFormatting>
  <dataValidations count="1">
    <dataValidation type="list" allowBlank="1" showInputMessage="1" showErrorMessage="1" sqref="H3:H30" xr:uid="{79256D5B-A51F-4A0E-A423-88C665DD34E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86B1B-CB3D-45DF-8CAB-F7A47AA1D56A}">
  <sheetPr>
    <tabColor rgb="FF70AD47"/>
    <pageSetUpPr fitToPage="1"/>
  </sheetPr>
  <dimension ref="B2:O34"/>
  <sheetViews>
    <sheetView workbookViewId="0">
      <selection activeCell="N1" sqref="N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6.28515625" style="54" customWidth="1"/>
    <col min="4" max="4" width="14.7109375" style="55" customWidth="1"/>
    <col min="5" max="5" width="11.140625" style="35" customWidth="1"/>
    <col min="6" max="6" width="25.140625" style="35" customWidth="1"/>
    <col min="7" max="7" width="9" style="34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5.85546875" style="57" customWidth="1"/>
    <col min="12" max="12" width="19.5703125" style="33" bestFit="1" customWidth="1"/>
    <col min="13" max="13" width="15.7109375" style="33" customWidth="1"/>
    <col min="14" max="14" width="5.42578125" style="38" customWidth="1"/>
    <col min="15" max="15" width="22.42578125" style="33" customWidth="1"/>
    <col min="16" max="16" width="2.7109375" style="50" customWidth="1"/>
    <col min="17" max="16384" width="9.140625" style="50"/>
  </cols>
  <sheetData>
    <row r="2" spans="2:15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2" t="s">
        <v>3251</v>
      </c>
      <c r="M2" s="2" t="s">
        <v>3252</v>
      </c>
      <c r="N2" s="7" t="s">
        <v>3107</v>
      </c>
      <c r="O2" s="8" t="s">
        <v>3253</v>
      </c>
    </row>
    <row r="3" spans="2:15" ht="15" customHeight="1" x14ac:dyDescent="0.2">
      <c r="B3" s="40" t="s">
        <v>328</v>
      </c>
      <c r="C3" s="41" t="s">
        <v>5204</v>
      </c>
      <c r="D3" s="42" t="s">
        <v>5205</v>
      </c>
      <c r="E3" s="43">
        <v>44685</v>
      </c>
      <c r="F3" s="44">
        <f t="shared" ref="F3:F30" si="0">IF(E3&lt;&gt;"",E3+(G3*H3),"")</f>
        <v>44797</v>
      </c>
      <c r="G3" s="45">
        <v>4</v>
      </c>
      <c r="H3" s="45">
        <v>28</v>
      </c>
      <c r="I3" s="46">
        <f t="shared" ref="I3:I30" si="1">IF(G3&lt;&gt;"",(J3/G3),"")</f>
        <v>290.93</v>
      </c>
      <c r="J3" s="46">
        <v>1163.72</v>
      </c>
      <c r="K3" s="47" t="s">
        <v>3208</v>
      </c>
      <c r="L3" s="41"/>
      <c r="M3" s="41"/>
      <c r="N3" s="48"/>
      <c r="O3" s="49" t="s">
        <v>4251</v>
      </c>
    </row>
    <row r="4" spans="2:15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9"/>
    </row>
    <row r="5" spans="2:15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9"/>
    </row>
    <row r="6" spans="2:15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9"/>
    </row>
    <row r="7" spans="2:15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9"/>
    </row>
    <row r="8" spans="2:15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9"/>
    </row>
    <row r="9" spans="2:15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9"/>
    </row>
    <row r="10" spans="2:15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9"/>
    </row>
    <row r="11" spans="2:15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9"/>
    </row>
    <row r="12" spans="2:15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9"/>
    </row>
    <row r="13" spans="2:15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9"/>
    </row>
    <row r="14" spans="2:15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9"/>
    </row>
    <row r="15" spans="2:15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9"/>
    </row>
    <row r="16" spans="2:15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9"/>
    </row>
    <row r="17" spans="2:15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9"/>
    </row>
    <row r="18" spans="2:15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9"/>
    </row>
    <row r="19" spans="2:15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9"/>
    </row>
    <row r="20" spans="2:15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9"/>
    </row>
    <row r="21" spans="2:15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9"/>
    </row>
    <row r="22" spans="2:15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9"/>
    </row>
    <row r="23" spans="2:15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9"/>
    </row>
    <row r="24" spans="2:15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9"/>
    </row>
    <row r="25" spans="2:15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9"/>
    </row>
    <row r="26" spans="2:15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9"/>
    </row>
    <row r="27" spans="2:15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9"/>
    </row>
    <row r="28" spans="2:15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9"/>
    </row>
    <row r="29" spans="2:15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9"/>
    </row>
    <row r="30" spans="2:15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3"/>
      <c r="M30" s="233"/>
      <c r="N30" s="240"/>
      <c r="O30" s="241"/>
    </row>
    <row r="31" spans="2:15" x14ac:dyDescent="0.2">
      <c r="I31" s="36" t="s">
        <v>8</v>
      </c>
      <c r="J31" s="56">
        <f>SUM(J3:J30)</f>
        <v>1163.72</v>
      </c>
    </row>
    <row r="32" spans="2:15" x14ac:dyDescent="0.2">
      <c r="E32" s="421" t="s">
        <v>3139</v>
      </c>
      <c r="F32" s="422"/>
    </row>
    <row r="33" spans="2:6" x14ac:dyDescent="0.2">
      <c r="E33" s="427" t="s">
        <v>3141</v>
      </c>
      <c r="F33" s="422"/>
    </row>
    <row r="34" spans="2:6" x14ac:dyDescent="0.2">
      <c r="B34" s="399"/>
      <c r="C34" s="400"/>
      <c r="E34" s="425">
        <f>COUNTBLANK(M3:M30)-COUNTBLANK(D3:D30)</f>
        <v>1</v>
      </c>
      <c r="F34" s="426" t="s">
        <v>3250</v>
      </c>
    </row>
  </sheetData>
  <phoneticPr fontId="0" type="noConversion"/>
  <conditionalFormatting sqref="F3:F30">
    <cfRule type="expression" dxfId="1203" priority="1" stopIfTrue="1">
      <formula>AND(B3&lt;&gt;"",K3="",F3&lt;TODAY())</formula>
    </cfRule>
    <cfRule type="expression" dxfId="1202" priority="2">
      <formula>AND(B3&lt;&gt;"",K3="",F3&lt;(TODAY()+30))</formula>
    </cfRule>
  </conditionalFormatting>
  <dataValidations count="1">
    <dataValidation type="list" allowBlank="1" showInputMessage="1" showErrorMessage="1" sqref="H3:H30" xr:uid="{6060B436-F27C-4DFD-8837-C831C9EABA06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EA4D6-55ED-457F-99D6-7D1DC8349D6F}">
  <sheetPr>
    <tabColor rgb="FF70AD47"/>
    <pageSetUpPr fitToPage="1"/>
  </sheetPr>
  <dimension ref="B2:O61"/>
  <sheetViews>
    <sheetView topLeftCell="A25" workbookViewId="0">
      <selection activeCell="K64" sqref="K64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4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6" style="34" customWidth="1"/>
    <col min="8" max="8" width="7.7109375" style="34" customWidth="1"/>
    <col min="9" max="10" width="12.7109375" style="39" customWidth="1"/>
    <col min="11" max="11" width="59.7109375" style="57" bestFit="1" customWidth="1"/>
    <col min="12" max="12" width="8.85546875" style="33" customWidth="1"/>
    <col min="13" max="13" width="17.28515625" style="33" customWidth="1"/>
    <col min="14" max="14" width="5.28515625" style="38" customWidth="1"/>
    <col min="15" max="15" width="31.140625" style="33" customWidth="1"/>
    <col min="16" max="16384" width="9.140625" style="50"/>
  </cols>
  <sheetData>
    <row r="2" spans="2:15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3107</v>
      </c>
      <c r="O2" s="8" t="s">
        <v>15</v>
      </c>
    </row>
    <row r="3" spans="2:15" ht="15" customHeight="1" x14ac:dyDescent="0.2">
      <c r="B3" s="58" t="s">
        <v>242</v>
      </c>
      <c r="C3" s="542">
        <v>10375291</v>
      </c>
      <c r="D3" s="60" t="s">
        <v>5206</v>
      </c>
      <c r="E3" s="13">
        <v>44312</v>
      </c>
      <c r="F3" s="14">
        <f t="shared" ref="F3:F34" si="0">IF(E3&lt;&gt;"",E3+(G3*H3),"")</f>
        <v>44552</v>
      </c>
      <c r="G3" s="12">
        <v>8</v>
      </c>
      <c r="H3" s="12">
        <v>30</v>
      </c>
      <c r="I3" s="61">
        <f t="shared" ref="I3:I34" si="1">IF(G3&lt;&gt;"",(J3/G3),"")</f>
        <v>1431</v>
      </c>
      <c r="J3" s="61">
        <v>11448</v>
      </c>
      <c r="K3" s="340" t="s">
        <v>5207</v>
      </c>
      <c r="L3" s="59" t="s">
        <v>3214</v>
      </c>
      <c r="M3" s="378" t="s">
        <v>5021</v>
      </c>
      <c r="N3" s="63"/>
      <c r="O3" s="350"/>
    </row>
    <row r="4" spans="2:15" ht="15" customHeight="1" x14ac:dyDescent="0.2">
      <c r="B4" s="58" t="s">
        <v>4018</v>
      </c>
      <c r="C4" s="378" t="s">
        <v>5208</v>
      </c>
      <c r="D4" s="60" t="s">
        <v>5209</v>
      </c>
      <c r="E4" s="13">
        <v>44323</v>
      </c>
      <c r="F4" s="14">
        <f t="shared" si="0"/>
        <v>44547</v>
      </c>
      <c r="G4" s="12">
        <v>8</v>
      </c>
      <c r="H4" s="12">
        <v>28</v>
      </c>
      <c r="I4" s="61">
        <f t="shared" si="1"/>
        <v>585.16499999999996</v>
      </c>
      <c r="J4" s="61">
        <v>4681.32</v>
      </c>
      <c r="K4" s="340" t="s">
        <v>3365</v>
      </c>
      <c r="L4" s="59" t="s">
        <v>3208</v>
      </c>
      <c r="M4" s="59" t="s">
        <v>5210</v>
      </c>
      <c r="N4" s="63"/>
      <c r="O4" s="64"/>
    </row>
    <row r="5" spans="2:15" ht="15" customHeight="1" x14ac:dyDescent="0.2">
      <c r="B5" s="58" t="s">
        <v>51</v>
      </c>
      <c r="C5" s="378" t="s">
        <v>5211</v>
      </c>
      <c r="D5" s="60" t="s">
        <v>5212</v>
      </c>
      <c r="E5" s="13">
        <v>44329</v>
      </c>
      <c r="F5" s="14">
        <f t="shared" si="0"/>
        <v>44539</v>
      </c>
      <c r="G5" s="12">
        <v>7</v>
      </c>
      <c r="H5" s="12">
        <v>30</v>
      </c>
      <c r="I5" s="61">
        <f t="shared" si="1"/>
        <v>386.14285714285717</v>
      </c>
      <c r="J5" s="61">
        <v>2703</v>
      </c>
      <c r="K5" s="340" t="s">
        <v>5213</v>
      </c>
      <c r="L5" s="59" t="s">
        <v>3214</v>
      </c>
      <c r="M5" s="378" t="s">
        <v>5021</v>
      </c>
      <c r="N5" s="379" t="s">
        <v>3258</v>
      </c>
      <c r="O5" s="350"/>
    </row>
    <row r="6" spans="2:15" ht="15" customHeight="1" x14ac:dyDescent="0.2">
      <c r="B6" s="58" t="s">
        <v>5214</v>
      </c>
      <c r="C6" s="378" t="s">
        <v>5215</v>
      </c>
      <c r="D6" s="60" t="s">
        <v>5216</v>
      </c>
      <c r="E6" s="13">
        <v>44327</v>
      </c>
      <c r="F6" s="14">
        <f t="shared" si="0"/>
        <v>44357</v>
      </c>
      <c r="G6" s="12">
        <v>1</v>
      </c>
      <c r="H6" s="12">
        <v>30</v>
      </c>
      <c r="I6" s="61">
        <f t="shared" si="1"/>
        <v>1510.5</v>
      </c>
      <c r="J6" s="61">
        <v>1510.5</v>
      </c>
      <c r="K6" s="340" t="s">
        <v>5217</v>
      </c>
      <c r="L6" s="548">
        <v>17997255</v>
      </c>
      <c r="M6" s="378" t="s">
        <v>5021</v>
      </c>
      <c r="N6" s="379" t="s">
        <v>3258</v>
      </c>
      <c r="O6" s="64"/>
    </row>
    <row r="7" spans="2:15" ht="15" customHeight="1" x14ac:dyDescent="0.2">
      <c r="B7" s="58" t="s">
        <v>490</v>
      </c>
      <c r="C7" s="378" t="s">
        <v>5218</v>
      </c>
      <c r="D7" s="60" t="s">
        <v>5219</v>
      </c>
      <c r="E7" s="13">
        <v>44351</v>
      </c>
      <c r="F7" s="14">
        <f t="shared" si="0"/>
        <v>44519</v>
      </c>
      <c r="G7" s="12">
        <v>6</v>
      </c>
      <c r="H7" s="12">
        <v>28</v>
      </c>
      <c r="I7" s="61">
        <f t="shared" si="1"/>
        <v>170.89166666666665</v>
      </c>
      <c r="J7" s="61">
        <v>1025.3499999999999</v>
      </c>
      <c r="K7" s="340" t="s">
        <v>5220</v>
      </c>
      <c r="L7" s="59" t="s">
        <v>3208</v>
      </c>
      <c r="M7" s="59" t="s">
        <v>5210</v>
      </c>
      <c r="N7" s="63"/>
      <c r="O7" s="64"/>
    </row>
    <row r="8" spans="2:15" ht="15" customHeight="1" x14ac:dyDescent="0.2">
      <c r="B8" s="58" t="s">
        <v>490</v>
      </c>
      <c r="C8" s="59" t="s">
        <v>1640</v>
      </c>
      <c r="D8" s="60" t="s">
        <v>5221</v>
      </c>
      <c r="E8" s="13">
        <v>44379</v>
      </c>
      <c r="F8" s="14">
        <f t="shared" si="0"/>
        <v>44491</v>
      </c>
      <c r="G8" s="12">
        <v>4</v>
      </c>
      <c r="H8" s="12">
        <v>28</v>
      </c>
      <c r="I8" s="61">
        <f t="shared" si="1"/>
        <v>231.01249999999999</v>
      </c>
      <c r="J8" s="61">
        <v>924.05</v>
      </c>
      <c r="K8" s="340" t="s">
        <v>5222</v>
      </c>
      <c r="L8" s="59" t="s">
        <v>5223</v>
      </c>
      <c r="M8" s="59" t="s">
        <v>5210</v>
      </c>
      <c r="N8" s="379" t="s">
        <v>3258</v>
      </c>
      <c r="O8" s="64"/>
    </row>
    <row r="9" spans="2:15" ht="15" customHeight="1" x14ac:dyDescent="0.2">
      <c r="B9" s="58" t="s">
        <v>3273</v>
      </c>
      <c r="C9" s="59" t="s">
        <v>5224</v>
      </c>
      <c r="D9" s="60" t="s">
        <v>5225</v>
      </c>
      <c r="E9" s="13">
        <v>44393</v>
      </c>
      <c r="F9" s="14">
        <f t="shared" si="0"/>
        <v>44513</v>
      </c>
      <c r="G9" s="12">
        <v>4</v>
      </c>
      <c r="H9" s="12">
        <v>30</v>
      </c>
      <c r="I9" s="61">
        <f t="shared" si="1"/>
        <v>627.46749999999997</v>
      </c>
      <c r="J9" s="61">
        <v>2509.87</v>
      </c>
      <c r="K9" s="340" t="s">
        <v>5226</v>
      </c>
      <c r="L9" s="59" t="s">
        <v>5227</v>
      </c>
      <c r="M9" s="59" t="s">
        <v>3340</v>
      </c>
      <c r="N9" s="379" t="s">
        <v>3258</v>
      </c>
      <c r="O9" s="64"/>
    </row>
    <row r="10" spans="2:15" ht="15" customHeight="1" x14ac:dyDescent="0.2">
      <c r="B10" s="58" t="s">
        <v>1805</v>
      </c>
      <c r="C10" s="59" t="s">
        <v>5228</v>
      </c>
      <c r="D10" s="60" t="s">
        <v>5229</v>
      </c>
      <c r="E10" s="13">
        <v>44407</v>
      </c>
      <c r="F10" s="14">
        <f t="shared" si="0"/>
        <v>44527</v>
      </c>
      <c r="G10" s="12">
        <v>4</v>
      </c>
      <c r="H10" s="12">
        <v>30</v>
      </c>
      <c r="I10" s="61">
        <f t="shared" si="1"/>
        <v>1499.105</v>
      </c>
      <c r="J10" s="61">
        <v>5996.42</v>
      </c>
      <c r="K10" s="340" t="s">
        <v>5230</v>
      </c>
      <c r="L10" s="59" t="s">
        <v>3198</v>
      </c>
      <c r="M10" s="59" t="s">
        <v>3340</v>
      </c>
      <c r="N10" s="379" t="s">
        <v>3258</v>
      </c>
      <c r="O10" s="64"/>
    </row>
    <row r="11" spans="2:15" ht="15" customHeight="1" x14ac:dyDescent="0.2">
      <c r="B11" s="58" t="s">
        <v>1805</v>
      </c>
      <c r="C11" s="59" t="s">
        <v>5231</v>
      </c>
      <c r="D11" s="60" t="s">
        <v>5232</v>
      </c>
      <c r="E11" s="13">
        <v>44407</v>
      </c>
      <c r="F11" s="14">
        <f t="shared" si="0"/>
        <v>44527</v>
      </c>
      <c r="G11" s="12">
        <v>4</v>
      </c>
      <c r="H11" s="12">
        <v>30</v>
      </c>
      <c r="I11" s="61">
        <f t="shared" si="1"/>
        <v>1452.9949999999999</v>
      </c>
      <c r="J11" s="61">
        <v>5811.98</v>
      </c>
      <c r="K11" s="340" t="s">
        <v>5233</v>
      </c>
      <c r="L11" s="59" t="s">
        <v>3198</v>
      </c>
      <c r="M11" s="59" t="s">
        <v>3340</v>
      </c>
      <c r="N11" s="63"/>
      <c r="O11" s="64"/>
    </row>
    <row r="12" spans="2:15" ht="15" customHeight="1" x14ac:dyDescent="0.2">
      <c r="B12" s="58" t="s">
        <v>1805</v>
      </c>
      <c r="C12" s="59" t="s">
        <v>5234</v>
      </c>
      <c r="D12" s="60" t="s">
        <v>5235</v>
      </c>
      <c r="E12" s="13">
        <v>44407</v>
      </c>
      <c r="F12" s="14">
        <f t="shared" si="0"/>
        <v>44527</v>
      </c>
      <c r="G12" s="12">
        <v>4</v>
      </c>
      <c r="H12" s="12">
        <v>30</v>
      </c>
      <c r="I12" s="61">
        <f t="shared" si="1"/>
        <v>1452.9949999999999</v>
      </c>
      <c r="J12" s="61">
        <v>5811.98</v>
      </c>
      <c r="K12" s="340" t="s">
        <v>5233</v>
      </c>
      <c r="L12" s="59" t="s">
        <v>3198</v>
      </c>
      <c r="M12" s="59" t="s">
        <v>3340</v>
      </c>
      <c r="N12" s="63"/>
      <c r="O12" s="64"/>
    </row>
    <row r="13" spans="2:15" ht="15" customHeight="1" x14ac:dyDescent="0.2">
      <c r="B13" s="58" t="s">
        <v>1805</v>
      </c>
      <c r="C13" s="59" t="s">
        <v>5236</v>
      </c>
      <c r="D13" s="60" t="s">
        <v>5237</v>
      </c>
      <c r="E13" s="13">
        <v>44407</v>
      </c>
      <c r="F13" s="14">
        <f t="shared" si="0"/>
        <v>44527</v>
      </c>
      <c r="G13" s="12">
        <v>4</v>
      </c>
      <c r="H13" s="12">
        <v>30</v>
      </c>
      <c r="I13" s="61">
        <f t="shared" si="1"/>
        <v>1452.9949999999999</v>
      </c>
      <c r="J13" s="61">
        <v>5811.98</v>
      </c>
      <c r="K13" s="340" t="s">
        <v>5230</v>
      </c>
      <c r="L13" s="59" t="s">
        <v>3198</v>
      </c>
      <c r="M13" s="59" t="s">
        <v>3340</v>
      </c>
      <c r="N13" s="379" t="s">
        <v>3258</v>
      </c>
      <c r="O13" s="64"/>
    </row>
    <row r="14" spans="2:15" ht="15" customHeight="1" x14ac:dyDescent="0.2">
      <c r="B14" s="58" t="s">
        <v>2590</v>
      </c>
      <c r="C14" s="59" t="s">
        <v>5238</v>
      </c>
      <c r="D14" s="60" t="s">
        <v>5239</v>
      </c>
      <c r="E14" s="13">
        <v>44393</v>
      </c>
      <c r="F14" s="14">
        <f t="shared" si="0"/>
        <v>44513</v>
      </c>
      <c r="G14" s="12">
        <v>4</v>
      </c>
      <c r="H14" s="12">
        <v>30</v>
      </c>
      <c r="I14" s="61">
        <f t="shared" si="1"/>
        <v>1123.865</v>
      </c>
      <c r="J14" s="61">
        <v>4495.46</v>
      </c>
      <c r="K14" s="340" t="s">
        <v>5230</v>
      </c>
      <c r="L14" s="59" t="s">
        <v>3198</v>
      </c>
      <c r="M14" s="59" t="s">
        <v>3340</v>
      </c>
      <c r="N14" s="379" t="s">
        <v>3258</v>
      </c>
      <c r="O14" s="64"/>
    </row>
    <row r="15" spans="2:15" ht="15" customHeight="1" x14ac:dyDescent="0.2">
      <c r="B15" s="58" t="s">
        <v>3273</v>
      </c>
      <c r="C15" s="59" t="s">
        <v>5240</v>
      </c>
      <c r="D15" s="60" t="s">
        <v>5241</v>
      </c>
      <c r="E15" s="13">
        <v>44393</v>
      </c>
      <c r="F15" s="14">
        <f t="shared" si="0"/>
        <v>44513</v>
      </c>
      <c r="G15" s="12">
        <v>4</v>
      </c>
      <c r="H15" s="12">
        <v>30</v>
      </c>
      <c r="I15" s="61">
        <f t="shared" si="1"/>
        <v>678.20249999999999</v>
      </c>
      <c r="J15" s="61">
        <v>2712.81</v>
      </c>
      <c r="K15" s="340" t="s">
        <v>5226</v>
      </c>
      <c r="L15" s="59" t="s">
        <v>5242</v>
      </c>
      <c r="M15" s="59" t="s">
        <v>3340</v>
      </c>
      <c r="N15" s="379" t="s">
        <v>3258</v>
      </c>
      <c r="O15" s="64"/>
    </row>
    <row r="16" spans="2:15" ht="15" customHeight="1" x14ac:dyDescent="0.2">
      <c r="B16" s="58" t="s">
        <v>5243</v>
      </c>
      <c r="C16" s="59" t="s">
        <v>5244</v>
      </c>
      <c r="D16" s="60" t="s">
        <v>5245</v>
      </c>
      <c r="E16" s="13">
        <v>44385</v>
      </c>
      <c r="F16" s="14">
        <f t="shared" si="0"/>
        <v>44535</v>
      </c>
      <c r="G16" s="12">
        <v>5</v>
      </c>
      <c r="H16" s="12">
        <v>30</v>
      </c>
      <c r="I16" s="61">
        <f t="shared" si="1"/>
        <v>1627.1</v>
      </c>
      <c r="J16" s="61">
        <v>8135.5</v>
      </c>
      <c r="K16" s="340" t="s">
        <v>5246</v>
      </c>
      <c r="L16" s="59" t="s">
        <v>3198</v>
      </c>
      <c r="M16" s="59" t="s">
        <v>3340</v>
      </c>
      <c r="N16" s="379" t="s">
        <v>3258</v>
      </c>
      <c r="O16" s="64"/>
    </row>
    <row r="17" spans="2:15" ht="15" customHeight="1" x14ac:dyDescent="0.2">
      <c r="B17" s="441" t="s">
        <v>4734</v>
      </c>
      <c r="C17" s="407"/>
      <c r="D17" s="442" t="s">
        <v>5247</v>
      </c>
      <c r="E17" s="443">
        <v>44391</v>
      </c>
      <c r="F17" s="404">
        <f t="shared" si="0"/>
        <v>44511</v>
      </c>
      <c r="G17" s="405">
        <v>4</v>
      </c>
      <c r="H17" s="405">
        <v>30</v>
      </c>
      <c r="I17" s="406">
        <f t="shared" si="1"/>
        <v>0</v>
      </c>
      <c r="J17" s="406"/>
      <c r="K17" s="412" t="s">
        <v>5248</v>
      </c>
      <c r="L17" s="407" t="s">
        <v>3198</v>
      </c>
      <c r="M17" s="407" t="s">
        <v>3340</v>
      </c>
      <c r="N17" s="451"/>
      <c r="O17" s="452"/>
    </row>
    <row r="18" spans="2:15" ht="15" customHeight="1" x14ac:dyDescent="0.2">
      <c r="B18" s="441" t="s">
        <v>4734</v>
      </c>
      <c r="C18" s="407"/>
      <c r="D18" s="442" t="s">
        <v>5249</v>
      </c>
      <c r="E18" s="443">
        <v>44391</v>
      </c>
      <c r="F18" s="404">
        <f t="shared" si="0"/>
        <v>44511</v>
      </c>
      <c r="G18" s="405">
        <v>4</v>
      </c>
      <c r="H18" s="405">
        <v>30</v>
      </c>
      <c r="I18" s="406">
        <f t="shared" si="1"/>
        <v>0</v>
      </c>
      <c r="J18" s="406"/>
      <c r="K18" s="412" t="s">
        <v>5248</v>
      </c>
      <c r="L18" s="407" t="s">
        <v>3198</v>
      </c>
      <c r="M18" s="407" t="s">
        <v>3340</v>
      </c>
      <c r="N18" s="451"/>
      <c r="O18" s="452"/>
    </row>
    <row r="19" spans="2:15" ht="15" customHeight="1" x14ac:dyDescent="0.2">
      <c r="B19" s="441" t="s">
        <v>5250</v>
      </c>
      <c r="C19" s="407"/>
      <c r="D19" s="442" t="s">
        <v>5251</v>
      </c>
      <c r="E19" s="443">
        <v>44411</v>
      </c>
      <c r="F19" s="404">
        <f t="shared" si="0"/>
        <v>44441</v>
      </c>
      <c r="G19" s="405">
        <v>1</v>
      </c>
      <c r="H19" s="405">
        <v>30</v>
      </c>
      <c r="I19" s="406">
        <f t="shared" si="1"/>
        <v>0</v>
      </c>
      <c r="J19" s="406"/>
      <c r="K19" s="412" t="s">
        <v>5252</v>
      </c>
      <c r="L19" s="407" t="s">
        <v>514</v>
      </c>
      <c r="M19" s="407" t="s">
        <v>5021</v>
      </c>
      <c r="N19" s="63"/>
      <c r="O19" s="64"/>
    </row>
    <row r="20" spans="2:15" ht="15" customHeight="1" x14ac:dyDescent="0.2">
      <c r="B20" s="58" t="s">
        <v>5250</v>
      </c>
      <c r="C20" s="59" t="s">
        <v>5253</v>
      </c>
      <c r="D20" s="60" t="s">
        <v>5254</v>
      </c>
      <c r="E20" s="13">
        <v>44414</v>
      </c>
      <c r="F20" s="14">
        <f t="shared" si="0"/>
        <v>44498</v>
      </c>
      <c r="G20" s="12">
        <v>3</v>
      </c>
      <c r="H20" s="12">
        <v>28</v>
      </c>
      <c r="I20" s="61">
        <f t="shared" si="1"/>
        <v>9253.8000000000011</v>
      </c>
      <c r="J20" s="61">
        <v>27761.4</v>
      </c>
      <c r="K20" s="340" t="s">
        <v>5255</v>
      </c>
      <c r="L20" s="59" t="s">
        <v>5256</v>
      </c>
      <c r="M20" s="59"/>
      <c r="N20" s="63"/>
      <c r="O20" s="64"/>
    </row>
    <row r="21" spans="2:15" ht="15" customHeight="1" x14ac:dyDescent="0.2">
      <c r="B21" s="58" t="s">
        <v>1734</v>
      </c>
      <c r="C21" s="59" t="s">
        <v>5257</v>
      </c>
      <c r="D21" s="60" t="s">
        <v>5258</v>
      </c>
      <c r="E21" s="13">
        <v>44417</v>
      </c>
      <c r="F21" s="14">
        <f t="shared" si="0"/>
        <v>44477</v>
      </c>
      <c r="G21" s="12">
        <v>2</v>
      </c>
      <c r="H21" s="12">
        <v>30</v>
      </c>
      <c r="I21" s="61">
        <f t="shared" si="1"/>
        <v>1769.15</v>
      </c>
      <c r="J21" s="61">
        <v>3538.3</v>
      </c>
      <c r="K21" s="340" t="s">
        <v>5226</v>
      </c>
      <c r="L21" s="59" t="s">
        <v>5259</v>
      </c>
      <c r="M21" s="59" t="s">
        <v>3340</v>
      </c>
      <c r="N21" s="379" t="s">
        <v>3258</v>
      </c>
      <c r="O21" s="64"/>
    </row>
    <row r="22" spans="2:15" ht="15" customHeight="1" x14ac:dyDescent="0.2">
      <c r="B22" s="58" t="s">
        <v>1805</v>
      </c>
      <c r="C22" s="59" t="s">
        <v>5260</v>
      </c>
      <c r="D22" s="60" t="s">
        <v>5261</v>
      </c>
      <c r="E22" s="13">
        <v>44417</v>
      </c>
      <c r="F22" s="14">
        <f t="shared" si="0"/>
        <v>44477</v>
      </c>
      <c r="G22" s="12">
        <v>2</v>
      </c>
      <c r="H22" s="12">
        <v>30</v>
      </c>
      <c r="I22" s="61">
        <f t="shared" si="1"/>
        <v>1545.675</v>
      </c>
      <c r="J22" s="61">
        <v>3091.35</v>
      </c>
      <c r="K22" s="340" t="s">
        <v>5226</v>
      </c>
      <c r="L22" s="59" t="s">
        <v>5262</v>
      </c>
      <c r="M22" s="59" t="s">
        <v>3340</v>
      </c>
      <c r="N22" s="379" t="s">
        <v>3258</v>
      </c>
      <c r="O22" s="64"/>
    </row>
    <row r="23" spans="2:15" ht="15" customHeight="1" x14ac:dyDescent="0.2">
      <c r="B23" s="58" t="s">
        <v>1805</v>
      </c>
      <c r="C23" s="59" t="s">
        <v>5263</v>
      </c>
      <c r="D23" s="60" t="s">
        <v>5264</v>
      </c>
      <c r="E23" s="13">
        <v>44417</v>
      </c>
      <c r="F23" s="14">
        <f t="shared" si="0"/>
        <v>44477</v>
      </c>
      <c r="G23" s="12">
        <v>2</v>
      </c>
      <c r="H23" s="12">
        <v>30</v>
      </c>
      <c r="I23" s="61">
        <f t="shared" si="1"/>
        <v>1545.675</v>
      </c>
      <c r="J23" s="61">
        <v>3091.35</v>
      </c>
      <c r="K23" s="340" t="s">
        <v>5230</v>
      </c>
      <c r="L23" s="59" t="s">
        <v>3198</v>
      </c>
      <c r="M23" s="59" t="s">
        <v>3340</v>
      </c>
      <c r="N23" s="379" t="s">
        <v>3258</v>
      </c>
      <c r="O23" s="64"/>
    </row>
    <row r="24" spans="2:15" ht="15" customHeight="1" x14ac:dyDescent="0.2">
      <c r="B24" s="58" t="s">
        <v>5265</v>
      </c>
      <c r="C24" s="59" t="s">
        <v>5266</v>
      </c>
      <c r="D24" s="60" t="s">
        <v>5267</v>
      </c>
      <c r="E24" s="13">
        <v>44419</v>
      </c>
      <c r="F24" s="14">
        <f t="shared" si="0"/>
        <v>44426</v>
      </c>
      <c r="G24" s="12">
        <v>1</v>
      </c>
      <c r="H24" s="12">
        <v>7</v>
      </c>
      <c r="I24" s="61">
        <f t="shared" si="1"/>
        <v>287.25</v>
      </c>
      <c r="J24" s="61">
        <v>287.25</v>
      </c>
      <c r="K24" s="340" t="s">
        <v>3365</v>
      </c>
      <c r="L24" s="59" t="s">
        <v>3198</v>
      </c>
      <c r="M24" s="59" t="s">
        <v>3340</v>
      </c>
      <c r="N24" s="379" t="s">
        <v>3258</v>
      </c>
      <c r="O24" s="64"/>
    </row>
    <row r="25" spans="2:15" ht="15" customHeight="1" x14ac:dyDescent="0.2">
      <c r="B25" s="58" t="s">
        <v>434</v>
      </c>
      <c r="C25" s="59" t="s">
        <v>5268</v>
      </c>
      <c r="D25" s="60" t="s">
        <v>5269</v>
      </c>
      <c r="E25" s="13">
        <v>44418</v>
      </c>
      <c r="F25" s="14">
        <f t="shared" si="0"/>
        <v>44478</v>
      </c>
      <c r="G25" s="12">
        <v>2</v>
      </c>
      <c r="H25" s="12">
        <v>30</v>
      </c>
      <c r="I25" s="61">
        <f t="shared" si="1"/>
        <v>1597.7149999999999</v>
      </c>
      <c r="J25" s="61">
        <v>3195.43</v>
      </c>
      <c r="K25" s="340" t="s">
        <v>5226</v>
      </c>
      <c r="L25" s="59" t="s">
        <v>5270</v>
      </c>
      <c r="M25" s="59" t="s">
        <v>3340</v>
      </c>
      <c r="N25" s="379" t="s">
        <v>3258</v>
      </c>
      <c r="O25" s="64"/>
    </row>
    <row r="26" spans="2:15" ht="15" customHeight="1" x14ac:dyDescent="0.2">
      <c r="B26" s="58" t="s">
        <v>2590</v>
      </c>
      <c r="C26" s="59" t="s">
        <v>5271</v>
      </c>
      <c r="D26" s="60" t="s">
        <v>5272</v>
      </c>
      <c r="E26" s="13">
        <v>44419</v>
      </c>
      <c r="F26" s="14">
        <f t="shared" si="0"/>
        <v>44479</v>
      </c>
      <c r="G26" s="12">
        <v>2</v>
      </c>
      <c r="H26" s="12">
        <v>30</v>
      </c>
      <c r="I26" s="61">
        <f t="shared" si="1"/>
        <v>1292.1400000000001</v>
      </c>
      <c r="J26" s="61">
        <v>2584.2800000000002</v>
      </c>
      <c r="K26" s="340" t="s">
        <v>5226</v>
      </c>
      <c r="L26" s="59" t="s">
        <v>5273</v>
      </c>
      <c r="M26" s="59" t="s">
        <v>3340</v>
      </c>
      <c r="N26" s="379" t="s">
        <v>3258</v>
      </c>
      <c r="O26" s="64"/>
    </row>
    <row r="27" spans="2:15" ht="15" customHeight="1" x14ac:dyDescent="0.2">
      <c r="B27" s="58" t="s">
        <v>2590</v>
      </c>
      <c r="C27" s="59" t="s">
        <v>5274</v>
      </c>
      <c r="D27" s="60" t="s">
        <v>5275</v>
      </c>
      <c r="E27" s="13">
        <v>44419</v>
      </c>
      <c r="F27" s="14">
        <f t="shared" si="0"/>
        <v>44479</v>
      </c>
      <c r="G27" s="12">
        <v>2</v>
      </c>
      <c r="H27" s="12">
        <v>30</v>
      </c>
      <c r="I27" s="61">
        <f t="shared" si="1"/>
        <v>1282.7950000000001</v>
      </c>
      <c r="J27" s="61">
        <v>2565.59</v>
      </c>
      <c r="K27" s="340" t="s">
        <v>5226</v>
      </c>
      <c r="L27" s="59" t="s">
        <v>5276</v>
      </c>
      <c r="M27" s="59" t="s">
        <v>3340</v>
      </c>
      <c r="N27" s="379" t="s">
        <v>3258</v>
      </c>
      <c r="O27" s="64"/>
    </row>
    <row r="28" spans="2:15" ht="15" customHeight="1" x14ac:dyDescent="0.2">
      <c r="B28" s="58" t="s">
        <v>2590</v>
      </c>
      <c r="C28" s="59" t="s">
        <v>5277</v>
      </c>
      <c r="D28" s="60" t="s">
        <v>5278</v>
      </c>
      <c r="E28" s="13">
        <v>44418</v>
      </c>
      <c r="F28" s="14">
        <f t="shared" si="0"/>
        <v>44478</v>
      </c>
      <c r="G28" s="12">
        <v>2</v>
      </c>
      <c r="H28" s="12">
        <v>30</v>
      </c>
      <c r="I28" s="61">
        <f t="shared" si="1"/>
        <v>1352.03</v>
      </c>
      <c r="J28" s="61">
        <v>2704.06</v>
      </c>
      <c r="K28" s="340" t="s">
        <v>5226</v>
      </c>
      <c r="L28" s="59" t="s">
        <v>5279</v>
      </c>
      <c r="M28" s="59" t="s">
        <v>3340</v>
      </c>
      <c r="N28" s="379" t="s">
        <v>3258</v>
      </c>
      <c r="O28" s="64"/>
    </row>
    <row r="29" spans="2:15" ht="15" customHeight="1" x14ac:dyDescent="0.2">
      <c r="B29" s="58" t="s">
        <v>2590</v>
      </c>
      <c r="C29" s="59" t="s">
        <v>5280</v>
      </c>
      <c r="D29" s="60" t="s">
        <v>5281</v>
      </c>
      <c r="E29" s="13">
        <v>44419</v>
      </c>
      <c r="F29" s="14">
        <f t="shared" si="0"/>
        <v>44479</v>
      </c>
      <c r="G29" s="12">
        <v>2</v>
      </c>
      <c r="H29" s="12">
        <v>30</v>
      </c>
      <c r="I29" s="61">
        <f t="shared" si="1"/>
        <v>1282.7950000000001</v>
      </c>
      <c r="J29" s="61">
        <v>2565.59</v>
      </c>
      <c r="K29" s="340" t="s">
        <v>5226</v>
      </c>
      <c r="L29" s="59" t="s">
        <v>5282</v>
      </c>
      <c r="M29" s="59" t="s">
        <v>3340</v>
      </c>
      <c r="N29" s="379" t="s">
        <v>3258</v>
      </c>
      <c r="O29" s="64"/>
    </row>
    <row r="30" spans="2:15" x14ac:dyDescent="0.2">
      <c r="B30" s="58" t="s">
        <v>2590</v>
      </c>
      <c r="C30" s="59" t="s">
        <v>5283</v>
      </c>
      <c r="D30" s="60" t="s">
        <v>5284</v>
      </c>
      <c r="E30" s="13">
        <v>44418</v>
      </c>
      <c r="F30" s="14">
        <f t="shared" si="0"/>
        <v>44478</v>
      </c>
      <c r="G30" s="12">
        <v>2</v>
      </c>
      <c r="H30" s="12">
        <v>30</v>
      </c>
      <c r="I30" s="61">
        <f t="shared" si="1"/>
        <v>1522.29</v>
      </c>
      <c r="J30" s="61">
        <v>3044.58</v>
      </c>
      <c r="K30" s="340" t="s">
        <v>5226</v>
      </c>
      <c r="L30" s="258" t="s">
        <v>5285</v>
      </c>
      <c r="M30" s="258" t="s">
        <v>3340</v>
      </c>
      <c r="N30" s="637" t="s">
        <v>3258</v>
      </c>
      <c r="O30" s="267"/>
    </row>
    <row r="31" spans="2:15" x14ac:dyDescent="0.2">
      <c r="B31" s="358" t="s">
        <v>992</v>
      </c>
      <c r="C31" s="358" t="s">
        <v>3461</v>
      </c>
      <c r="D31" s="60" t="s">
        <v>5286</v>
      </c>
      <c r="E31" s="360">
        <v>44418</v>
      </c>
      <c r="F31" s="361">
        <f t="shared" si="0"/>
        <v>44478</v>
      </c>
      <c r="G31" s="362">
        <v>2</v>
      </c>
      <c r="H31" s="362">
        <v>30</v>
      </c>
      <c r="I31" s="61">
        <f t="shared" si="1"/>
        <v>2045.2049999999999</v>
      </c>
      <c r="J31" s="381">
        <v>4090.41</v>
      </c>
      <c r="K31" s="340" t="s">
        <v>5226</v>
      </c>
      <c r="L31" s="358" t="s">
        <v>5287</v>
      </c>
      <c r="M31" s="358" t="s">
        <v>3340</v>
      </c>
      <c r="N31" s="379" t="s">
        <v>3258</v>
      </c>
      <c r="O31" s="366"/>
    </row>
    <row r="32" spans="2:15" x14ac:dyDescent="0.2">
      <c r="B32" s="358" t="s">
        <v>992</v>
      </c>
      <c r="C32" s="358" t="s">
        <v>5288</v>
      </c>
      <c r="D32" s="359" t="s">
        <v>5289</v>
      </c>
      <c r="E32" s="360">
        <v>44418</v>
      </c>
      <c r="F32" s="361">
        <f t="shared" si="0"/>
        <v>44478</v>
      </c>
      <c r="G32" s="362">
        <v>2</v>
      </c>
      <c r="H32" s="362">
        <v>30</v>
      </c>
      <c r="I32" s="61">
        <f t="shared" si="1"/>
        <v>2041.2449999999999</v>
      </c>
      <c r="J32" s="381">
        <v>4082.49</v>
      </c>
      <c r="K32" s="340" t="s">
        <v>5226</v>
      </c>
      <c r="L32" s="358" t="s">
        <v>5290</v>
      </c>
      <c r="M32" s="358" t="s">
        <v>3340</v>
      </c>
      <c r="N32" s="379" t="s">
        <v>3258</v>
      </c>
      <c r="O32" s="366"/>
    </row>
    <row r="33" spans="2:15" x14ac:dyDescent="0.2">
      <c r="B33" s="358" t="s">
        <v>992</v>
      </c>
      <c r="C33" s="358" t="s">
        <v>5291</v>
      </c>
      <c r="D33" s="60" t="s">
        <v>5292</v>
      </c>
      <c r="E33" s="360">
        <v>44418</v>
      </c>
      <c r="F33" s="361">
        <f t="shared" si="0"/>
        <v>44478</v>
      </c>
      <c r="G33" s="362">
        <v>2</v>
      </c>
      <c r="H33" s="362">
        <v>30</v>
      </c>
      <c r="I33" s="381">
        <f t="shared" si="1"/>
        <v>1789.4749999999999</v>
      </c>
      <c r="J33" s="381">
        <v>3578.95</v>
      </c>
      <c r="K33" s="340" t="s">
        <v>5230</v>
      </c>
      <c r="L33" s="358" t="s">
        <v>3198</v>
      </c>
      <c r="M33" s="358" t="s">
        <v>3340</v>
      </c>
      <c r="N33" s="379" t="s">
        <v>3258</v>
      </c>
      <c r="O33" s="366"/>
    </row>
    <row r="34" spans="2:15" x14ac:dyDescent="0.2">
      <c r="B34" s="358" t="s">
        <v>434</v>
      </c>
      <c r="C34" s="358" t="s">
        <v>5293</v>
      </c>
      <c r="D34" s="60" t="s">
        <v>5294</v>
      </c>
      <c r="E34" s="360">
        <v>44424</v>
      </c>
      <c r="F34" s="361">
        <f t="shared" si="0"/>
        <v>44514</v>
      </c>
      <c r="G34" s="362">
        <v>3</v>
      </c>
      <c r="H34" s="362">
        <v>30</v>
      </c>
      <c r="I34" s="381">
        <f t="shared" si="1"/>
        <v>467.46000000000004</v>
      </c>
      <c r="J34" s="381">
        <v>1402.38</v>
      </c>
      <c r="K34" s="340" t="s">
        <v>5233</v>
      </c>
      <c r="L34" s="358" t="s">
        <v>3198</v>
      </c>
      <c r="M34" s="358" t="s">
        <v>3340</v>
      </c>
      <c r="N34" s="379" t="s">
        <v>3258</v>
      </c>
      <c r="O34" s="366"/>
    </row>
    <row r="35" spans="2:15" x14ac:dyDescent="0.2">
      <c r="B35" s="358" t="s">
        <v>1435</v>
      </c>
      <c r="C35" s="358" t="s">
        <v>5295</v>
      </c>
      <c r="D35" s="359" t="s">
        <v>5296</v>
      </c>
      <c r="E35" s="360">
        <v>44424</v>
      </c>
      <c r="F35" s="361">
        <f t="shared" ref="F35:F55" si="2">IF(E35&lt;&gt;"",E35+(G35*H35),"")</f>
        <v>44484</v>
      </c>
      <c r="G35" s="362">
        <v>2</v>
      </c>
      <c r="H35" s="362">
        <v>30</v>
      </c>
      <c r="I35" s="381">
        <f t="shared" ref="I35:I55" si="3">IF(G35&lt;&gt;"",(J35/G35),"")</f>
        <v>1545.675</v>
      </c>
      <c r="J35" s="381">
        <v>3091.35</v>
      </c>
      <c r="K35" s="340" t="s">
        <v>5226</v>
      </c>
      <c r="L35" s="358" t="s">
        <v>5297</v>
      </c>
      <c r="M35" s="358" t="s">
        <v>3340</v>
      </c>
      <c r="N35" s="379" t="s">
        <v>3258</v>
      </c>
      <c r="O35" s="366"/>
    </row>
    <row r="36" spans="2:15" x14ac:dyDescent="0.2">
      <c r="B36" s="358" t="s">
        <v>434</v>
      </c>
      <c r="C36" s="358" t="s">
        <v>5298</v>
      </c>
      <c r="D36" s="359" t="s">
        <v>5299</v>
      </c>
      <c r="E36" s="360">
        <v>44424</v>
      </c>
      <c r="F36" s="361">
        <f t="shared" si="2"/>
        <v>44514</v>
      </c>
      <c r="G36" s="362">
        <v>3</v>
      </c>
      <c r="H36" s="362">
        <v>30</v>
      </c>
      <c r="I36" s="381">
        <f t="shared" si="3"/>
        <v>730.11666666666667</v>
      </c>
      <c r="J36" s="381">
        <v>2190.35</v>
      </c>
      <c r="K36" s="340" t="s">
        <v>5233</v>
      </c>
      <c r="L36" s="358" t="s">
        <v>3198</v>
      </c>
      <c r="M36" s="358" t="s">
        <v>3340</v>
      </c>
      <c r="N36" s="379" t="s">
        <v>3258</v>
      </c>
      <c r="O36" s="366"/>
    </row>
    <row r="37" spans="2:15" x14ac:dyDescent="0.2">
      <c r="B37" s="358" t="s">
        <v>434</v>
      </c>
      <c r="C37" s="358" t="s">
        <v>5300</v>
      </c>
      <c r="D37" s="359" t="s">
        <v>5301</v>
      </c>
      <c r="E37" s="360">
        <v>44424</v>
      </c>
      <c r="F37" s="361">
        <f t="shared" si="2"/>
        <v>44484</v>
      </c>
      <c r="G37" s="362">
        <v>2</v>
      </c>
      <c r="H37" s="362">
        <v>30</v>
      </c>
      <c r="I37" s="381">
        <f t="shared" si="3"/>
        <v>725.23500000000001</v>
      </c>
      <c r="J37" s="381">
        <v>1450.47</v>
      </c>
      <c r="K37" s="340" t="s">
        <v>5230</v>
      </c>
      <c r="L37" s="358" t="s">
        <v>3198</v>
      </c>
      <c r="M37" s="358" t="s">
        <v>3340</v>
      </c>
      <c r="N37" s="379" t="s">
        <v>3258</v>
      </c>
      <c r="O37" s="366"/>
    </row>
    <row r="38" spans="2:15" x14ac:dyDescent="0.2">
      <c r="B38" s="358" t="s">
        <v>1435</v>
      </c>
      <c r="C38" s="358" t="s">
        <v>5302</v>
      </c>
      <c r="D38" s="359" t="s">
        <v>5303</v>
      </c>
      <c r="E38" s="360">
        <v>44425</v>
      </c>
      <c r="F38" s="361">
        <f t="shared" si="2"/>
        <v>44515</v>
      </c>
      <c r="G38" s="362">
        <v>3</v>
      </c>
      <c r="H38" s="362">
        <v>30</v>
      </c>
      <c r="I38" s="381">
        <f t="shared" si="3"/>
        <v>1030.45</v>
      </c>
      <c r="J38" s="381">
        <v>3091.35</v>
      </c>
      <c r="K38" s="340" t="s">
        <v>5226</v>
      </c>
      <c r="L38" s="358" t="s">
        <v>5304</v>
      </c>
      <c r="M38" s="358" t="s">
        <v>3340</v>
      </c>
      <c r="N38" s="379" t="s">
        <v>3258</v>
      </c>
      <c r="O38" s="366"/>
    </row>
    <row r="39" spans="2:15" x14ac:dyDescent="0.2">
      <c r="B39" s="358" t="s">
        <v>434</v>
      </c>
      <c r="C39" s="358" t="s">
        <v>5305</v>
      </c>
      <c r="D39" s="359" t="s">
        <v>5306</v>
      </c>
      <c r="E39" s="360">
        <v>44425</v>
      </c>
      <c r="F39" s="361">
        <f t="shared" si="2"/>
        <v>44485</v>
      </c>
      <c r="G39" s="362">
        <v>2</v>
      </c>
      <c r="H39" s="362">
        <v>30</v>
      </c>
      <c r="I39" s="381">
        <f t="shared" si="3"/>
        <v>792.19</v>
      </c>
      <c r="J39" s="381">
        <v>1584.38</v>
      </c>
      <c r="K39" s="432" t="s">
        <v>5230</v>
      </c>
      <c r="L39" s="358" t="s">
        <v>3198</v>
      </c>
      <c r="M39" s="358" t="s">
        <v>3340</v>
      </c>
      <c r="N39" s="379" t="s">
        <v>3258</v>
      </c>
      <c r="O39" s="366"/>
    </row>
    <row r="40" spans="2:15" x14ac:dyDescent="0.2">
      <c r="B40" s="58" t="s">
        <v>5250</v>
      </c>
      <c r="C40" s="358" t="s">
        <v>5307</v>
      </c>
      <c r="D40" s="359" t="s">
        <v>5308</v>
      </c>
      <c r="E40" s="360">
        <v>44431</v>
      </c>
      <c r="F40" s="361">
        <f t="shared" si="2"/>
        <v>44487</v>
      </c>
      <c r="G40" s="362">
        <v>2</v>
      </c>
      <c r="H40" s="362">
        <v>28</v>
      </c>
      <c r="I40" s="381">
        <f t="shared" si="3"/>
        <v>10178.39</v>
      </c>
      <c r="J40" s="547">
        <v>20356.78</v>
      </c>
      <c r="K40" s="432" t="s">
        <v>5309</v>
      </c>
      <c r="L40" s="358" t="s">
        <v>5256</v>
      </c>
      <c r="M40" s="358"/>
      <c r="N40" s="365"/>
      <c r="O40" s="366"/>
    </row>
    <row r="41" spans="2:15" x14ac:dyDescent="0.2">
      <c r="B41" s="358" t="s">
        <v>117</v>
      </c>
      <c r="C41" s="358" t="s">
        <v>5310</v>
      </c>
      <c r="D41" s="359" t="s">
        <v>5311</v>
      </c>
      <c r="E41" s="360">
        <v>44407</v>
      </c>
      <c r="F41" s="361">
        <f t="shared" si="2"/>
        <v>44557</v>
      </c>
      <c r="G41" s="362">
        <v>5</v>
      </c>
      <c r="H41" s="362">
        <v>30</v>
      </c>
      <c r="I41" s="544">
        <f t="shared" si="3"/>
        <v>539.11599999999999</v>
      </c>
      <c r="J41" s="546">
        <v>2695.58</v>
      </c>
      <c r="K41" s="459" t="s">
        <v>5312</v>
      </c>
      <c r="L41" s="358" t="s">
        <v>3198</v>
      </c>
      <c r="M41" s="358" t="s">
        <v>3340</v>
      </c>
      <c r="N41" s="379" t="s">
        <v>3258</v>
      </c>
      <c r="O41" s="366"/>
    </row>
    <row r="42" spans="2:15" x14ac:dyDescent="0.2">
      <c r="B42" s="358" t="s">
        <v>1266</v>
      </c>
      <c r="C42" s="358">
        <v>11179918</v>
      </c>
      <c r="D42" s="359" t="s">
        <v>5313</v>
      </c>
      <c r="E42" s="360">
        <v>44449</v>
      </c>
      <c r="F42" s="361">
        <f t="shared" si="2"/>
        <v>44479</v>
      </c>
      <c r="G42" s="362">
        <v>1</v>
      </c>
      <c r="H42" s="362">
        <v>30</v>
      </c>
      <c r="I42" s="544">
        <f t="shared" si="3"/>
        <v>2469.7800000000002</v>
      </c>
      <c r="J42" s="546">
        <v>2469.7800000000002</v>
      </c>
      <c r="K42" s="459" t="s">
        <v>5230</v>
      </c>
      <c r="L42" s="358" t="s">
        <v>3198</v>
      </c>
      <c r="M42" s="358" t="s">
        <v>3340</v>
      </c>
      <c r="N42" s="379" t="s">
        <v>3258</v>
      </c>
      <c r="O42" s="366"/>
    </row>
    <row r="43" spans="2:15" x14ac:dyDescent="0.2">
      <c r="B43" s="358" t="s">
        <v>5314</v>
      </c>
      <c r="C43" s="358">
        <v>6830577802</v>
      </c>
      <c r="D43" s="359" t="s">
        <v>5315</v>
      </c>
      <c r="E43" s="360">
        <v>44480</v>
      </c>
      <c r="F43" s="361">
        <f t="shared" si="2"/>
        <v>44487</v>
      </c>
      <c r="G43" s="362">
        <v>1</v>
      </c>
      <c r="H43" s="362">
        <v>7</v>
      </c>
      <c r="I43" s="544">
        <f t="shared" si="3"/>
        <v>969.9</v>
      </c>
      <c r="J43" s="546">
        <v>969.9</v>
      </c>
      <c r="K43" s="459" t="s">
        <v>5316</v>
      </c>
      <c r="L43" s="358" t="s">
        <v>3198</v>
      </c>
      <c r="M43" s="358" t="s">
        <v>5317</v>
      </c>
      <c r="N43" s="365"/>
      <c r="O43" s="366"/>
    </row>
    <row r="44" spans="2:15" x14ac:dyDescent="0.2">
      <c r="B44" s="358" t="s">
        <v>5314</v>
      </c>
      <c r="C44" s="358">
        <v>10504946</v>
      </c>
      <c r="D44" s="359" t="s">
        <v>5318</v>
      </c>
      <c r="E44" s="360">
        <v>44480</v>
      </c>
      <c r="F44" s="361">
        <f t="shared" si="2"/>
        <v>44487</v>
      </c>
      <c r="G44" s="362">
        <v>1</v>
      </c>
      <c r="H44" s="362">
        <v>7</v>
      </c>
      <c r="I44" s="544">
        <f t="shared" si="3"/>
        <v>719.74</v>
      </c>
      <c r="J44" s="546">
        <v>719.74</v>
      </c>
      <c r="K44" s="459" t="s">
        <v>5316</v>
      </c>
      <c r="L44" s="358" t="s">
        <v>3198</v>
      </c>
      <c r="M44" s="358" t="s">
        <v>5317</v>
      </c>
      <c r="N44" s="365"/>
      <c r="O44" s="366"/>
    </row>
    <row r="45" spans="2:15" x14ac:dyDescent="0.2">
      <c r="B45" s="358" t="s">
        <v>5314</v>
      </c>
      <c r="C45" s="358">
        <v>10178105</v>
      </c>
      <c r="D45" s="359" t="s">
        <v>5319</v>
      </c>
      <c r="E45" s="360">
        <v>44480</v>
      </c>
      <c r="F45" s="361">
        <f t="shared" si="2"/>
        <v>44487</v>
      </c>
      <c r="G45" s="362">
        <v>1</v>
      </c>
      <c r="H45" s="362">
        <v>7</v>
      </c>
      <c r="I45" s="544">
        <f t="shared" si="3"/>
        <v>719.74</v>
      </c>
      <c r="J45" s="546">
        <v>719.74</v>
      </c>
      <c r="K45" s="459" t="s">
        <v>5316</v>
      </c>
      <c r="L45" s="358" t="s">
        <v>3198</v>
      </c>
      <c r="M45" s="358" t="s">
        <v>5317</v>
      </c>
      <c r="N45" s="365"/>
      <c r="O45" s="366"/>
    </row>
    <row r="46" spans="2:15" x14ac:dyDescent="0.2">
      <c r="B46" s="358" t="s">
        <v>201</v>
      </c>
      <c r="C46" s="358">
        <v>11234886</v>
      </c>
      <c r="D46" s="359" t="s">
        <v>5320</v>
      </c>
      <c r="E46" s="360">
        <v>44480</v>
      </c>
      <c r="F46" s="361">
        <f t="shared" si="2"/>
        <v>44487</v>
      </c>
      <c r="G46" s="362">
        <v>1</v>
      </c>
      <c r="H46" s="362">
        <v>7</v>
      </c>
      <c r="I46" s="544">
        <f t="shared" si="3"/>
        <v>751.54</v>
      </c>
      <c r="J46" s="546">
        <v>751.54</v>
      </c>
      <c r="K46" s="459" t="s">
        <v>5316</v>
      </c>
      <c r="L46" s="358" t="s">
        <v>3198</v>
      </c>
      <c r="M46" s="358" t="s">
        <v>5317</v>
      </c>
      <c r="N46" s="365"/>
      <c r="O46" s="366"/>
    </row>
    <row r="47" spans="2:15" x14ac:dyDescent="0.2">
      <c r="B47" s="358" t="s">
        <v>434</v>
      </c>
      <c r="C47" s="358" t="s">
        <v>5321</v>
      </c>
      <c r="D47" s="359" t="s">
        <v>5322</v>
      </c>
      <c r="E47" s="360">
        <v>44480</v>
      </c>
      <c r="F47" s="361">
        <f t="shared" si="2"/>
        <v>44487</v>
      </c>
      <c r="G47" s="362">
        <v>1</v>
      </c>
      <c r="H47" s="362">
        <v>7</v>
      </c>
      <c r="I47" s="544">
        <f t="shared" si="3"/>
        <v>307.39999999999998</v>
      </c>
      <c r="J47" s="546">
        <v>307.39999999999998</v>
      </c>
      <c r="K47" s="459" t="s">
        <v>5316</v>
      </c>
      <c r="L47" s="358" t="s">
        <v>3198</v>
      </c>
      <c r="M47" s="358" t="s">
        <v>5317</v>
      </c>
      <c r="N47" s="365"/>
      <c r="O47" s="366"/>
    </row>
    <row r="48" spans="2:15" x14ac:dyDescent="0.2">
      <c r="B48" s="417" t="s">
        <v>3454</v>
      </c>
      <c r="C48" s="417" t="s">
        <v>5323</v>
      </c>
      <c r="D48" s="541" t="s">
        <v>5324</v>
      </c>
      <c r="E48" s="538">
        <v>44470</v>
      </c>
      <c r="F48" s="539">
        <f t="shared" si="2"/>
        <v>44500</v>
      </c>
      <c r="G48" s="540">
        <v>1</v>
      </c>
      <c r="H48" s="540">
        <v>30</v>
      </c>
      <c r="I48" s="543">
        <f t="shared" si="3"/>
        <v>700.66</v>
      </c>
      <c r="J48" s="545">
        <v>700.66</v>
      </c>
      <c r="K48" s="458" t="s">
        <v>5233</v>
      </c>
      <c r="L48" s="417" t="s">
        <v>3198</v>
      </c>
      <c r="M48" s="417" t="s">
        <v>3340</v>
      </c>
      <c r="N48" s="418"/>
      <c r="O48" s="449"/>
    </row>
    <row r="49" spans="2:15" x14ac:dyDescent="0.2">
      <c r="B49" s="358" t="s">
        <v>5325</v>
      </c>
      <c r="C49" s="358" t="s">
        <v>5234</v>
      </c>
      <c r="D49" s="359" t="s">
        <v>5326</v>
      </c>
      <c r="E49" s="360">
        <v>44498</v>
      </c>
      <c r="F49" s="361">
        <f t="shared" si="2"/>
        <v>44528</v>
      </c>
      <c r="G49" s="362">
        <v>1</v>
      </c>
      <c r="H49" s="362">
        <v>30</v>
      </c>
      <c r="I49" s="363">
        <f t="shared" si="3"/>
        <v>938.1</v>
      </c>
      <c r="J49" s="381">
        <v>938.1</v>
      </c>
      <c r="K49" s="432" t="s">
        <v>5327</v>
      </c>
      <c r="L49" s="358" t="s">
        <v>3198</v>
      </c>
      <c r="M49" s="358" t="s">
        <v>3340</v>
      </c>
      <c r="N49" s="379" t="s">
        <v>3258</v>
      </c>
      <c r="O49" s="366"/>
    </row>
    <row r="50" spans="2:15" x14ac:dyDescent="0.2">
      <c r="B50" s="358" t="s">
        <v>1272</v>
      </c>
      <c r="C50" s="358" t="s">
        <v>5328</v>
      </c>
      <c r="D50" s="359" t="s">
        <v>5329</v>
      </c>
      <c r="E50" s="360">
        <v>2102022</v>
      </c>
      <c r="F50" s="361">
        <f t="shared" si="2"/>
        <v>2102023</v>
      </c>
      <c r="G50" s="362">
        <v>1</v>
      </c>
      <c r="H50" s="362">
        <v>1</v>
      </c>
      <c r="I50" s="363">
        <f t="shared" si="3"/>
        <v>1059.05</v>
      </c>
      <c r="J50" s="363">
        <v>1059.05</v>
      </c>
      <c r="K50" s="364" t="s">
        <v>5330</v>
      </c>
      <c r="L50" s="358" t="s">
        <v>3214</v>
      </c>
      <c r="M50" s="358" t="s">
        <v>5021</v>
      </c>
      <c r="N50" s="379" t="s">
        <v>3258</v>
      </c>
      <c r="O50" s="453"/>
    </row>
    <row r="51" spans="2:15" x14ac:dyDescent="0.2">
      <c r="B51" s="401" t="s">
        <v>117</v>
      </c>
      <c r="C51" s="401" t="s">
        <v>3274</v>
      </c>
      <c r="D51" s="402" t="s">
        <v>5331</v>
      </c>
      <c r="E51" s="403">
        <v>44726</v>
      </c>
      <c r="F51" s="613">
        <f t="shared" si="2"/>
        <v>44733</v>
      </c>
      <c r="G51" s="614">
        <v>1</v>
      </c>
      <c r="H51" s="614">
        <v>7</v>
      </c>
      <c r="I51" s="615">
        <f t="shared" si="3"/>
        <v>0</v>
      </c>
      <c r="J51" s="615"/>
      <c r="K51" s="616" t="s">
        <v>1636</v>
      </c>
      <c r="L51" s="401" t="s">
        <v>3198</v>
      </c>
      <c r="M51" s="401" t="s">
        <v>3302</v>
      </c>
      <c r="N51" s="617"/>
      <c r="O51" s="618"/>
    </row>
    <row r="52" spans="2:15" x14ac:dyDescent="0.2">
      <c r="B52" s="358" t="s">
        <v>242</v>
      </c>
      <c r="C52" s="358" t="s">
        <v>5332</v>
      </c>
      <c r="D52" s="359" t="s">
        <v>5333</v>
      </c>
      <c r="E52" s="360">
        <v>44718</v>
      </c>
      <c r="F52" s="361">
        <f t="shared" si="2"/>
        <v>44746</v>
      </c>
      <c r="G52" s="362">
        <v>1</v>
      </c>
      <c r="H52" s="362">
        <v>28</v>
      </c>
      <c r="I52" s="363">
        <f t="shared" si="3"/>
        <v>2247.1999999999998</v>
      </c>
      <c r="J52" s="363">
        <v>2247.1999999999998</v>
      </c>
      <c r="K52" s="364" t="s">
        <v>5334</v>
      </c>
      <c r="L52" s="358" t="s">
        <v>3198</v>
      </c>
      <c r="M52" s="358" t="s">
        <v>3302</v>
      </c>
      <c r="N52" s="365"/>
      <c r="O52" s="366"/>
    </row>
    <row r="53" spans="2:15" x14ac:dyDescent="0.2">
      <c r="B53" s="331"/>
      <c r="C53" s="331"/>
      <c r="D53" s="332"/>
      <c r="E53" s="333"/>
      <c r="F53" s="334" t="str">
        <f t="shared" si="2"/>
        <v/>
      </c>
      <c r="G53" s="335"/>
      <c r="H53" s="335"/>
      <c r="I53" s="336" t="str">
        <f t="shared" si="3"/>
        <v/>
      </c>
      <c r="J53" s="336"/>
      <c r="K53" s="337"/>
      <c r="L53" s="331"/>
      <c r="M53" s="331"/>
      <c r="N53" s="338"/>
      <c r="O53" s="346"/>
    </row>
    <row r="54" spans="2:15" x14ac:dyDescent="0.2">
      <c r="B54" s="331"/>
      <c r="C54" s="331"/>
      <c r="D54" s="332"/>
      <c r="E54" s="333"/>
      <c r="F54" s="334" t="str">
        <f t="shared" si="2"/>
        <v/>
      </c>
      <c r="G54" s="335"/>
      <c r="H54" s="335"/>
      <c r="I54" s="336" t="str">
        <f t="shared" si="3"/>
        <v/>
      </c>
      <c r="J54" s="336"/>
      <c r="K54" s="337"/>
      <c r="L54" s="331"/>
      <c r="M54" s="331"/>
      <c r="N54" s="338"/>
      <c r="O54" s="346"/>
    </row>
    <row r="55" spans="2:15" ht="13.5" thickBot="1" x14ac:dyDescent="0.25">
      <c r="B55" s="551"/>
      <c r="C55" s="551"/>
      <c r="D55" s="552"/>
      <c r="E55" s="553"/>
      <c r="F55" s="554" t="str">
        <f t="shared" si="2"/>
        <v/>
      </c>
      <c r="G55" s="555"/>
      <c r="H55" s="555"/>
      <c r="I55" s="556" t="str">
        <f t="shared" si="3"/>
        <v/>
      </c>
      <c r="J55" s="556"/>
      <c r="K55" s="557"/>
      <c r="L55" s="551"/>
      <c r="M55" s="551"/>
      <c r="N55" s="338"/>
      <c r="O55" s="346"/>
    </row>
    <row r="56" spans="2:15" ht="13.5" thickBot="1" x14ac:dyDescent="0.25">
      <c r="B56" s="551"/>
      <c r="C56" s="551"/>
      <c r="D56" s="552"/>
      <c r="E56" s="553"/>
      <c r="F56" s="554"/>
      <c r="G56" s="555"/>
      <c r="H56" s="555"/>
      <c r="I56" s="556"/>
      <c r="J56" s="556"/>
      <c r="K56" s="557"/>
      <c r="L56" s="551"/>
      <c r="M56" s="551"/>
      <c r="N56" s="558"/>
      <c r="O56" s="559"/>
    </row>
    <row r="57" spans="2:15" x14ac:dyDescent="0.2">
      <c r="B57" s="391"/>
      <c r="C57" s="391"/>
      <c r="D57" s="392"/>
      <c r="E57" s="393"/>
      <c r="F57" s="394" t="str">
        <f>IF(E57&lt;&gt;"",E57+(G57*H57),"")</f>
        <v/>
      </c>
      <c r="G57" s="395"/>
      <c r="H57" s="395"/>
      <c r="I57" s="398" t="s">
        <v>8</v>
      </c>
      <c r="J57" s="428">
        <f>SUM(J32:J56)</f>
        <v>54407.19</v>
      </c>
      <c r="K57" s="396"/>
      <c r="L57" s="391"/>
      <c r="M57" s="391"/>
      <c r="N57" s="397"/>
      <c r="O57" s="391"/>
    </row>
    <row r="59" spans="2:15" x14ac:dyDescent="0.2">
      <c r="E59" s="421" t="s">
        <v>3139</v>
      </c>
      <c r="F59" s="422" t="s">
        <v>4466</v>
      </c>
    </row>
    <row r="60" spans="2:15" x14ac:dyDescent="0.2">
      <c r="E60" s="421" t="s">
        <v>3141</v>
      </c>
      <c r="F60" s="422" t="s">
        <v>5335</v>
      </c>
    </row>
    <row r="61" spans="2:15" x14ac:dyDescent="0.2">
      <c r="E61" s="424">
        <f>COUNTBLANK(K9:K165)-COUNTBLANK(B9:B165)</f>
        <v>0</v>
      </c>
      <c r="F61" s="423" t="s">
        <v>3250</v>
      </c>
    </row>
  </sheetData>
  <phoneticPr fontId="0" type="noConversion"/>
  <conditionalFormatting sqref="F56:F57 F3:F54">
    <cfRule type="expression" dxfId="1182" priority="3" stopIfTrue="1">
      <formula>AND($B3&lt;&gt;"",$K3="",$F3&lt;TODAY())</formula>
    </cfRule>
    <cfRule type="expression" dxfId="1181" priority="4">
      <formula>AND($B3&lt;&gt;"",$K3="",$F3&lt;(TODAY()+7))</formula>
    </cfRule>
  </conditionalFormatting>
  <conditionalFormatting sqref="F55">
    <cfRule type="expression" dxfId="1180" priority="1" stopIfTrue="1">
      <formula>AND($B55&lt;&gt;"",$K55="",$F55&lt;TODAY())</formula>
    </cfRule>
    <cfRule type="expression" dxfId="1179" priority="2">
      <formula>AND($B55&lt;&gt;"",$K55="",$F55&lt;(TODAY()+7))</formula>
    </cfRule>
  </conditionalFormatting>
  <dataValidations disablePrompts="1" count="1">
    <dataValidation type="list" allowBlank="1" showInputMessage="1" showErrorMessage="1" sqref="H3:H57" xr:uid="{44CECAB7-7E4B-4451-9F27-6CA24FD46E65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legacyDrawing r:id="rId2"/>
  <tableParts count="1">
    <tablePart r:id="rId3"/>
  </tableParts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E51D1-4FA6-4D11-8146-298D0519602B}">
  <sheetPr>
    <tabColor theme="0" tint="-0.249977111117893"/>
    <pageSetUpPr fitToPage="1"/>
  </sheetPr>
  <dimension ref="B2:Q34"/>
  <sheetViews>
    <sheetView topLeftCell="A9" workbookViewId="0">
      <selection activeCell="M22" sqref="M22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1.140625" style="35" customWidth="1"/>
    <col min="6" max="6" width="25.140625" style="35" customWidth="1"/>
    <col min="7" max="7" width="9" style="34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5.85546875" style="57" customWidth="1"/>
    <col min="12" max="12" width="19.5703125" style="33" bestFit="1" customWidth="1"/>
    <col min="13" max="13" width="15.7109375" style="33" customWidth="1"/>
    <col min="14" max="15" width="15.7109375" style="38" hidden="1" customWidth="1"/>
    <col min="16" max="16" width="5.4257812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2" t="s">
        <v>3251</v>
      </c>
      <c r="M2" s="2" t="s">
        <v>3252</v>
      </c>
      <c r="N2" s="7" t="s">
        <v>12</v>
      </c>
      <c r="O2" s="7" t="s">
        <v>13</v>
      </c>
      <c r="P2" s="7" t="s">
        <v>3107</v>
      </c>
      <c r="Q2" s="8" t="s">
        <v>3253</v>
      </c>
    </row>
    <row r="3" spans="2:17" ht="15" customHeight="1" x14ac:dyDescent="0.2">
      <c r="B3" s="58" t="s">
        <v>5336</v>
      </c>
      <c r="C3" s="59" t="s">
        <v>5337</v>
      </c>
      <c r="D3" s="60" t="s">
        <v>5338</v>
      </c>
      <c r="E3" s="13">
        <v>44575</v>
      </c>
      <c r="F3" s="14">
        <f t="shared" ref="F3:F30" si="0">IF(E3&lt;&gt;"",E3+(G3*H3),"")</f>
        <v>44605</v>
      </c>
      <c r="G3" s="12">
        <v>1</v>
      </c>
      <c r="H3" s="12">
        <v>30</v>
      </c>
      <c r="I3" s="61">
        <f t="shared" ref="I3:I30" si="1">IF(G3&lt;&gt;"",(J3/G3),"")</f>
        <v>1703.62</v>
      </c>
      <c r="J3" s="61">
        <v>1703.62</v>
      </c>
      <c r="K3" s="62" t="s">
        <v>514</v>
      </c>
      <c r="L3" s="59" t="s">
        <v>3256</v>
      </c>
      <c r="M3" s="59"/>
      <c r="N3" s="63"/>
      <c r="O3" s="63"/>
      <c r="P3" s="63"/>
      <c r="Q3" s="64" t="s">
        <v>5021</v>
      </c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1703.62</v>
      </c>
    </row>
    <row r="32" spans="2:17" x14ac:dyDescent="0.2">
      <c r="E32" s="421" t="s">
        <v>3139</v>
      </c>
      <c r="F32" s="422"/>
    </row>
    <row r="33" spans="2:6" x14ac:dyDescent="0.2">
      <c r="E33" s="427" t="s">
        <v>3141</v>
      </c>
      <c r="F33" s="422"/>
    </row>
    <row r="34" spans="2:6" x14ac:dyDescent="0.2">
      <c r="B34" s="399"/>
      <c r="C34" s="400"/>
      <c r="E34" s="425">
        <f>COUNTBLANK(M3:M30)-COUNTBLANK(D3:D30)</f>
        <v>1</v>
      </c>
      <c r="F34" s="426" t="s">
        <v>3250</v>
      </c>
    </row>
  </sheetData>
  <phoneticPr fontId="0" type="noConversion"/>
  <conditionalFormatting sqref="F3:F30">
    <cfRule type="expression" dxfId="1158" priority="1" stopIfTrue="1">
      <formula>AND(B3&lt;&gt;"",K3="",F3&lt;TODAY())</formula>
    </cfRule>
    <cfRule type="expression" dxfId="1157" priority="2">
      <formula>AND(B3&lt;&gt;"",K3="",F3&lt;(TODAY()+30))</formula>
    </cfRule>
  </conditionalFormatting>
  <dataValidations count="1">
    <dataValidation type="list" allowBlank="1" showInputMessage="1" showErrorMessage="1" sqref="H3:H30" xr:uid="{8274E936-72BA-4E45-9B0E-0204CA732808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36172-12D6-44BA-A886-B8B064978B31}">
  <sheetPr>
    <tabColor rgb="FF70AD47"/>
    <pageSetUpPr fitToPage="1"/>
  </sheetPr>
  <dimension ref="B2:P34"/>
  <sheetViews>
    <sheetView workbookViewId="0">
      <selection activeCell="L12" sqref="L12"/>
    </sheetView>
  </sheetViews>
  <sheetFormatPr defaultColWidth="9.140625" defaultRowHeight="12.75" x14ac:dyDescent="0.2"/>
  <cols>
    <col min="1" max="1" width="1.7109375" style="50" customWidth="1"/>
    <col min="2" max="2" width="29.8554687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85546875" style="39" bestFit="1" customWidth="1"/>
    <col min="11" max="11" width="10.85546875" style="39" customWidth="1"/>
    <col min="12" max="12" width="45" style="57" customWidth="1"/>
    <col min="13" max="13" width="8.7109375" style="33" customWidth="1"/>
    <col min="14" max="14" width="15.7109375" style="33" customWidth="1"/>
    <col min="15" max="15" width="5.42578125" style="38" customWidth="1"/>
    <col min="16" max="16" width="22.42578125" style="33" customWidth="1"/>
    <col min="17" max="17" width="2.7109375" style="50" customWidth="1"/>
    <col min="18" max="16384" width="9.140625" style="50"/>
  </cols>
  <sheetData>
    <row r="2" spans="2:16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5" t="s">
        <v>4016</v>
      </c>
      <c r="L2" s="6" t="s">
        <v>9</v>
      </c>
      <c r="M2" s="2" t="s">
        <v>10</v>
      </c>
      <c r="N2" s="2" t="s">
        <v>11</v>
      </c>
      <c r="O2" s="7" t="s">
        <v>3107</v>
      </c>
      <c r="P2" s="8" t="s">
        <v>15</v>
      </c>
    </row>
    <row r="3" spans="2:16" ht="15" customHeight="1" x14ac:dyDescent="0.2">
      <c r="B3" s="58" t="s">
        <v>4150</v>
      </c>
      <c r="C3" s="59" t="s">
        <v>5339</v>
      </c>
      <c r="D3" s="60" t="s">
        <v>5340</v>
      </c>
      <c r="E3" s="13">
        <v>44397</v>
      </c>
      <c r="F3" s="14">
        <f t="shared" ref="F3:F30" si="0">IF(E3&lt;&gt;"",E3+(G3*H3),"")</f>
        <v>44481</v>
      </c>
      <c r="G3" s="12">
        <v>3</v>
      </c>
      <c r="H3" s="12">
        <v>28</v>
      </c>
      <c r="I3" s="61">
        <f t="shared" ref="I3:I30" si="1">IF(G3&lt;&gt;"",(J3/G3),"")</f>
        <v>371</v>
      </c>
      <c r="J3" s="61">
        <v>1113</v>
      </c>
      <c r="K3" s="61"/>
      <c r="L3" s="340" t="s">
        <v>5341</v>
      </c>
      <c r="M3" s="59" t="s">
        <v>3214</v>
      </c>
      <c r="N3" s="59" t="s">
        <v>5342</v>
      </c>
      <c r="O3" s="63"/>
      <c r="P3" s="64"/>
    </row>
    <row r="4" spans="2:16" ht="15" customHeight="1" x14ac:dyDescent="0.2">
      <c r="B4" s="58" t="s">
        <v>4150</v>
      </c>
      <c r="C4" s="59" t="s">
        <v>5343</v>
      </c>
      <c r="D4" s="60" t="s">
        <v>5344</v>
      </c>
      <c r="E4" s="13">
        <v>44397</v>
      </c>
      <c r="F4" s="14">
        <f t="shared" si="0"/>
        <v>44481</v>
      </c>
      <c r="G4" s="12">
        <v>3</v>
      </c>
      <c r="H4" s="12">
        <v>28</v>
      </c>
      <c r="I4" s="61">
        <f t="shared" si="1"/>
        <v>371</v>
      </c>
      <c r="J4" s="61">
        <v>1113</v>
      </c>
      <c r="K4" s="61"/>
      <c r="L4" s="340" t="s">
        <v>3811</v>
      </c>
      <c r="M4" s="59" t="s">
        <v>3214</v>
      </c>
      <c r="N4" s="59" t="s">
        <v>5342</v>
      </c>
      <c r="O4" s="63"/>
      <c r="P4" s="64"/>
    </row>
    <row r="5" spans="2:16" ht="15" customHeight="1" x14ac:dyDescent="0.2">
      <c r="B5" s="58" t="s">
        <v>5345</v>
      </c>
      <c r="C5" s="59" t="s">
        <v>5346</v>
      </c>
      <c r="D5" s="60" t="s">
        <v>5347</v>
      </c>
      <c r="E5" s="13">
        <v>44399</v>
      </c>
      <c r="F5" s="14">
        <f t="shared" si="0"/>
        <v>44483</v>
      </c>
      <c r="G5" s="12">
        <v>3</v>
      </c>
      <c r="H5" s="12">
        <v>28</v>
      </c>
      <c r="I5" s="61">
        <f t="shared" si="1"/>
        <v>830.33333333333337</v>
      </c>
      <c r="J5" s="61">
        <v>2491</v>
      </c>
      <c r="K5" s="61"/>
      <c r="L5" s="340" t="s">
        <v>5341</v>
      </c>
      <c r="M5" s="59" t="s">
        <v>3214</v>
      </c>
      <c r="N5" s="59" t="s">
        <v>5342</v>
      </c>
      <c r="O5" s="63"/>
      <c r="P5" s="64"/>
    </row>
    <row r="6" spans="2:16" ht="15" customHeight="1" x14ac:dyDescent="0.2">
      <c r="B6" s="58" t="s">
        <v>5348</v>
      </c>
      <c r="C6" s="59"/>
      <c r="D6" s="60" t="s">
        <v>5349</v>
      </c>
      <c r="E6" s="13">
        <v>44441</v>
      </c>
      <c r="F6" s="14">
        <f t="shared" si="0"/>
        <v>44448</v>
      </c>
      <c r="G6" s="12">
        <v>1</v>
      </c>
      <c r="H6" s="12">
        <v>7</v>
      </c>
      <c r="I6" s="61">
        <f t="shared" si="1"/>
        <v>1643</v>
      </c>
      <c r="J6" s="61">
        <v>1643</v>
      </c>
      <c r="K6" s="61"/>
      <c r="L6" s="340" t="s">
        <v>3811</v>
      </c>
      <c r="M6" s="59" t="s">
        <v>3214</v>
      </c>
      <c r="N6" s="59" t="s">
        <v>5342</v>
      </c>
      <c r="O6" s="305" t="s">
        <v>3258</v>
      </c>
      <c r="P6" s="64"/>
    </row>
    <row r="7" spans="2:16" ht="15" customHeight="1" x14ac:dyDescent="0.2">
      <c r="B7" s="58" t="s">
        <v>5350</v>
      </c>
      <c r="C7" s="59" t="s">
        <v>3301</v>
      </c>
      <c r="D7" s="60" t="s">
        <v>5351</v>
      </c>
      <c r="E7" s="13">
        <v>44397</v>
      </c>
      <c r="F7" s="14">
        <f t="shared" si="0"/>
        <v>44509</v>
      </c>
      <c r="G7" s="12">
        <v>4</v>
      </c>
      <c r="H7" s="12">
        <v>28</v>
      </c>
      <c r="I7" s="61">
        <f t="shared" si="1"/>
        <v>2833.53</v>
      </c>
      <c r="J7" s="61">
        <v>11334.12</v>
      </c>
      <c r="K7" s="61"/>
      <c r="L7" s="340" t="s">
        <v>5341</v>
      </c>
      <c r="M7" s="59" t="s">
        <v>3214</v>
      </c>
      <c r="N7" s="59" t="s">
        <v>5342</v>
      </c>
      <c r="O7" s="305" t="s">
        <v>3258</v>
      </c>
      <c r="P7" s="64"/>
    </row>
    <row r="8" spans="2:16" ht="15" customHeight="1" x14ac:dyDescent="0.2">
      <c r="B8" s="58" t="s">
        <v>5352</v>
      </c>
      <c r="C8" s="312" t="s">
        <v>3301</v>
      </c>
      <c r="D8" s="60" t="s">
        <v>5353</v>
      </c>
      <c r="E8" s="13">
        <v>44453</v>
      </c>
      <c r="F8" s="14">
        <f t="shared" si="0"/>
        <v>44460</v>
      </c>
      <c r="G8" s="12">
        <v>1</v>
      </c>
      <c r="H8" s="12">
        <v>7</v>
      </c>
      <c r="I8" s="61">
        <f t="shared" si="1"/>
        <v>0</v>
      </c>
      <c r="J8" s="61"/>
      <c r="K8" s="61"/>
      <c r="L8" s="340" t="s">
        <v>5341</v>
      </c>
      <c r="M8" s="59" t="s">
        <v>3214</v>
      </c>
      <c r="N8" s="59" t="s">
        <v>5342</v>
      </c>
      <c r="O8" s="63"/>
      <c r="P8" s="64"/>
    </row>
    <row r="9" spans="2:16" ht="15" customHeight="1" x14ac:dyDescent="0.2">
      <c r="B9" s="58" t="s">
        <v>736</v>
      </c>
      <c r="C9" s="59" t="s">
        <v>5354</v>
      </c>
      <c r="D9" s="60" t="s">
        <v>5355</v>
      </c>
      <c r="E9" s="13">
        <v>44496</v>
      </c>
      <c r="F9" s="14">
        <f t="shared" si="0"/>
        <v>44636</v>
      </c>
      <c r="G9" s="12">
        <v>5</v>
      </c>
      <c r="H9" s="12">
        <v>28</v>
      </c>
      <c r="I9" s="61">
        <f t="shared" si="1"/>
        <v>147.89600000000002</v>
      </c>
      <c r="J9" s="61">
        <v>739.48</v>
      </c>
      <c r="K9" s="61"/>
      <c r="L9" s="340" t="s">
        <v>5356</v>
      </c>
      <c r="M9" s="59" t="s">
        <v>3208</v>
      </c>
      <c r="N9" s="59" t="s">
        <v>5357</v>
      </c>
      <c r="O9" s="63"/>
      <c r="P9" s="64"/>
    </row>
    <row r="10" spans="2:16" ht="15" customHeight="1" x14ac:dyDescent="0.2">
      <c r="B10" s="58" t="s">
        <v>5358</v>
      </c>
      <c r="C10" s="59" t="s">
        <v>5359</v>
      </c>
      <c r="D10" s="60" t="s">
        <v>5360</v>
      </c>
      <c r="E10" s="13">
        <v>44720</v>
      </c>
      <c r="F10" s="14">
        <f t="shared" si="0"/>
        <v>44727</v>
      </c>
      <c r="G10" s="12">
        <v>1</v>
      </c>
      <c r="H10" s="12">
        <v>7</v>
      </c>
      <c r="I10" s="61">
        <f t="shared" si="1"/>
        <v>796.06</v>
      </c>
      <c r="J10" s="61">
        <v>796.06</v>
      </c>
      <c r="K10" s="61"/>
      <c r="L10" s="340" t="s">
        <v>5361</v>
      </c>
      <c r="M10" s="59" t="s">
        <v>3198</v>
      </c>
      <c r="N10" s="59" t="s">
        <v>5362</v>
      </c>
      <c r="O10" s="305" t="s">
        <v>3258</v>
      </c>
      <c r="P10" s="64"/>
    </row>
    <row r="11" spans="2:16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6"/>
      <c r="L11" s="47"/>
      <c r="M11" s="41"/>
      <c r="N11" s="41"/>
      <c r="O11" s="48"/>
      <c r="P11" s="49"/>
    </row>
    <row r="12" spans="2:16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6"/>
      <c r="L12" s="47"/>
      <c r="M12" s="41"/>
      <c r="N12" s="41"/>
      <c r="O12" s="48"/>
      <c r="P12" s="49"/>
    </row>
    <row r="13" spans="2:16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6"/>
      <c r="L13" s="47"/>
      <c r="M13" s="41"/>
      <c r="N13" s="41"/>
      <c r="O13" s="48"/>
      <c r="P13" s="49"/>
    </row>
    <row r="14" spans="2:16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6"/>
      <c r="L14" s="47"/>
      <c r="M14" s="41"/>
      <c r="N14" s="41"/>
      <c r="O14" s="48"/>
      <c r="P14" s="49"/>
    </row>
    <row r="15" spans="2:16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6"/>
      <c r="L15" s="47"/>
      <c r="M15" s="41"/>
      <c r="N15" s="41"/>
      <c r="O15" s="48"/>
      <c r="P15" s="49"/>
    </row>
    <row r="16" spans="2:16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6"/>
      <c r="L16" s="47"/>
      <c r="M16" s="41"/>
      <c r="N16" s="41"/>
      <c r="O16" s="48"/>
      <c r="P16" s="49"/>
    </row>
    <row r="17" spans="2:16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6"/>
      <c r="L17" s="47"/>
      <c r="M17" s="41"/>
      <c r="N17" s="41"/>
      <c r="O17" s="48"/>
      <c r="P17" s="49"/>
    </row>
    <row r="18" spans="2:16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6"/>
      <c r="L18" s="47"/>
      <c r="M18" s="41"/>
      <c r="N18" s="41"/>
      <c r="O18" s="48"/>
      <c r="P18" s="49"/>
    </row>
    <row r="19" spans="2:16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6"/>
      <c r="L19" s="47"/>
      <c r="M19" s="41"/>
      <c r="N19" s="41"/>
      <c r="O19" s="48"/>
      <c r="P19" s="49"/>
    </row>
    <row r="20" spans="2:16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6"/>
      <c r="L20" s="47"/>
      <c r="M20" s="41"/>
      <c r="N20" s="41"/>
      <c r="O20" s="48"/>
      <c r="P20" s="49"/>
    </row>
    <row r="21" spans="2:16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6"/>
      <c r="L21" s="47"/>
      <c r="M21" s="41"/>
      <c r="N21" s="41"/>
      <c r="O21" s="48"/>
      <c r="P21" s="49"/>
    </row>
    <row r="22" spans="2:16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6"/>
      <c r="L22" s="47"/>
      <c r="M22" s="41"/>
      <c r="N22" s="41"/>
      <c r="O22" s="48"/>
      <c r="P22" s="49"/>
    </row>
    <row r="23" spans="2:16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6"/>
      <c r="L23" s="47"/>
      <c r="M23" s="41"/>
      <c r="N23" s="41"/>
      <c r="O23" s="48"/>
      <c r="P23" s="49"/>
    </row>
    <row r="24" spans="2:16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6"/>
      <c r="L24" s="47"/>
      <c r="M24" s="41"/>
      <c r="N24" s="41"/>
      <c r="O24" s="48"/>
      <c r="P24" s="49"/>
    </row>
    <row r="25" spans="2:16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6"/>
      <c r="L25" s="47"/>
      <c r="M25" s="41"/>
      <c r="N25" s="41"/>
      <c r="O25" s="48"/>
      <c r="P25" s="49"/>
    </row>
    <row r="26" spans="2:16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6"/>
      <c r="L26" s="47"/>
      <c r="M26" s="41"/>
      <c r="N26" s="41"/>
      <c r="O26" s="48"/>
      <c r="P26" s="49"/>
    </row>
    <row r="27" spans="2:16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6"/>
      <c r="L27" s="47"/>
      <c r="M27" s="41"/>
      <c r="N27" s="41"/>
      <c r="O27" s="48"/>
      <c r="P27" s="49"/>
    </row>
    <row r="28" spans="2:16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6"/>
      <c r="L28" s="47"/>
      <c r="M28" s="41"/>
      <c r="N28" s="41"/>
      <c r="O28" s="48"/>
      <c r="P28" s="49"/>
    </row>
    <row r="29" spans="2:16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6"/>
      <c r="L29" s="47"/>
      <c r="M29" s="41"/>
      <c r="N29" s="41"/>
      <c r="O29" s="48"/>
      <c r="P29" s="49"/>
    </row>
    <row r="30" spans="2:16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51"/>
      <c r="L30" s="239"/>
      <c r="M30" s="233"/>
      <c r="N30" s="233"/>
      <c r="O30" s="240"/>
      <c r="P30" s="241"/>
    </row>
    <row r="31" spans="2:16" x14ac:dyDescent="0.2">
      <c r="I31" s="36" t="s">
        <v>8</v>
      </c>
      <c r="J31" s="56">
        <f>SUM(J3:J30)</f>
        <v>19229.660000000003</v>
      </c>
      <c r="K31" s="628"/>
    </row>
    <row r="32" spans="2:16" x14ac:dyDescent="0.2">
      <c r="E32" s="421" t="s">
        <v>3139</v>
      </c>
      <c r="F32" s="422"/>
    </row>
    <row r="33" spans="5:6" x14ac:dyDescent="0.2">
      <c r="E33" s="421" t="s">
        <v>3141</v>
      </c>
      <c r="F33" s="422"/>
    </row>
    <row r="34" spans="5:6" x14ac:dyDescent="0.2">
      <c r="E34" s="424">
        <f>COUNTBLANK(L2:L29)-COUNTBLANK(B2:B29)</f>
        <v>0</v>
      </c>
      <c r="F34" s="423" t="s">
        <v>3250</v>
      </c>
    </row>
  </sheetData>
  <phoneticPr fontId="0" type="noConversion"/>
  <conditionalFormatting sqref="F3:F30">
    <cfRule type="expression" dxfId="1135" priority="1" stopIfTrue="1">
      <formula>AND(B3&lt;&gt;"",L3="",F3&lt;TODAY())</formula>
    </cfRule>
    <cfRule type="expression" dxfId="1134" priority="2">
      <formula>AND(B3&lt;&gt;"",L3="",F3&lt;(TODAY()+30))</formula>
    </cfRule>
  </conditionalFormatting>
  <dataValidations count="1">
    <dataValidation type="list" allowBlank="1" showInputMessage="1" showErrorMessage="1" sqref="H3:H30" xr:uid="{62ED8D61-E025-4AE1-A27B-79B5F8233094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462BC-748A-49D6-BE04-5322A0C0A9A5}">
  <sheetPr>
    <tabColor rgb="FF70AD47"/>
    <pageSetUpPr fitToPage="1"/>
  </sheetPr>
  <dimension ref="B2:P34"/>
  <sheetViews>
    <sheetView workbookViewId="0">
      <selection activeCell="G22" sqref="G22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1.140625" style="35" customWidth="1"/>
    <col min="6" max="6" width="25.140625" style="35" customWidth="1"/>
    <col min="7" max="7" width="9" style="34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2" width="5.85546875" style="57" customWidth="1"/>
    <col min="13" max="13" width="19.5703125" style="33" bestFit="1" customWidth="1"/>
    <col min="14" max="14" width="25" style="33" customWidth="1"/>
    <col min="15" max="15" width="5.42578125" style="38" customWidth="1"/>
    <col min="16" max="16" width="22.42578125" style="33" customWidth="1"/>
    <col min="17" max="17" width="2.7109375" style="50" customWidth="1"/>
    <col min="18" max="16384" width="9.140625" style="50"/>
  </cols>
  <sheetData>
    <row r="2" spans="2:16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6" t="s">
        <v>4016</v>
      </c>
      <c r="M2" s="2" t="s">
        <v>3251</v>
      </c>
      <c r="N2" s="2" t="s">
        <v>3252</v>
      </c>
      <c r="O2" s="7" t="s">
        <v>3107</v>
      </c>
      <c r="P2" s="8" t="s">
        <v>3253</v>
      </c>
    </row>
    <row r="3" spans="2:16" ht="15" customHeight="1" x14ac:dyDescent="0.2">
      <c r="B3" s="58" t="s">
        <v>328</v>
      </c>
      <c r="C3" s="59" t="s">
        <v>5363</v>
      </c>
      <c r="D3" s="60" t="s">
        <v>5364</v>
      </c>
      <c r="E3" s="13">
        <v>44642</v>
      </c>
      <c r="F3" s="14">
        <f t="shared" ref="F3:F30" si="0">IF(E3&lt;&gt;"",E3+(G3*H3),"")</f>
        <v>44810</v>
      </c>
      <c r="G3" s="12">
        <v>6</v>
      </c>
      <c r="H3" s="12">
        <v>28</v>
      </c>
      <c r="I3" s="61">
        <f t="shared" ref="I3:I30" si="1">IF(G3&lt;&gt;"",(J3/G3),"")</f>
        <v>193.85833333333335</v>
      </c>
      <c r="J3" s="61">
        <v>1163.1500000000001</v>
      </c>
      <c r="K3" s="62" t="s">
        <v>3208</v>
      </c>
      <c r="L3" s="62"/>
      <c r="M3" s="497" t="s">
        <v>5365</v>
      </c>
      <c r="N3" s="497" t="s">
        <v>5366</v>
      </c>
      <c r="O3" s="63"/>
      <c r="P3" s="502" t="s">
        <v>4207</v>
      </c>
    </row>
    <row r="4" spans="2:16" ht="15" customHeight="1" x14ac:dyDescent="0.2">
      <c r="B4" s="58" t="s">
        <v>2047</v>
      </c>
      <c r="C4" s="59" t="s">
        <v>5367</v>
      </c>
      <c r="D4" s="60" t="s">
        <v>5368</v>
      </c>
      <c r="E4" s="13">
        <v>44662</v>
      </c>
      <c r="F4" s="14">
        <f t="shared" si="0"/>
        <v>44858</v>
      </c>
      <c r="G4" s="12">
        <v>7</v>
      </c>
      <c r="H4" s="12">
        <v>28</v>
      </c>
      <c r="I4" s="61">
        <f t="shared" si="1"/>
        <v>299.07142857142856</v>
      </c>
      <c r="J4" s="61">
        <v>2093.5</v>
      </c>
      <c r="K4" s="62" t="s">
        <v>3198</v>
      </c>
      <c r="L4" s="62"/>
      <c r="M4" s="497" t="s">
        <v>3327</v>
      </c>
      <c r="N4" s="497" t="s">
        <v>5369</v>
      </c>
      <c r="O4" s="63"/>
      <c r="P4" s="517"/>
    </row>
    <row r="5" spans="2:16" ht="15" customHeight="1" x14ac:dyDescent="0.2">
      <c r="B5" s="58" t="s">
        <v>2047</v>
      </c>
      <c r="C5" s="59" t="s">
        <v>5370</v>
      </c>
      <c r="D5" s="60" t="s">
        <v>5371</v>
      </c>
      <c r="E5" s="13">
        <v>44662</v>
      </c>
      <c r="F5" s="14">
        <f t="shared" si="0"/>
        <v>44914</v>
      </c>
      <c r="G5" s="12">
        <v>9</v>
      </c>
      <c r="H5" s="12">
        <v>28</v>
      </c>
      <c r="I5" s="61">
        <f t="shared" si="1"/>
        <v>232.61111111111111</v>
      </c>
      <c r="J5" s="61">
        <v>2093.5</v>
      </c>
      <c r="K5" s="62" t="s">
        <v>3198</v>
      </c>
      <c r="L5" s="62"/>
      <c r="M5" s="497" t="s">
        <v>3327</v>
      </c>
      <c r="N5" s="497" t="s">
        <v>5369</v>
      </c>
      <c r="O5" s="63"/>
      <c r="P5" s="517"/>
    </row>
    <row r="6" spans="2:16" ht="15" customHeight="1" x14ac:dyDescent="0.2">
      <c r="B6" s="58" t="s">
        <v>992</v>
      </c>
      <c r="C6" s="59" t="s">
        <v>5372</v>
      </c>
      <c r="D6" s="60" t="s">
        <v>5373</v>
      </c>
      <c r="E6" s="13">
        <v>44741</v>
      </c>
      <c r="F6" s="14">
        <f t="shared" si="0"/>
        <v>44769</v>
      </c>
      <c r="G6" s="12">
        <v>1</v>
      </c>
      <c r="H6" s="12">
        <v>28</v>
      </c>
      <c r="I6" s="61">
        <f t="shared" si="1"/>
        <v>2071.21</v>
      </c>
      <c r="J6" s="61">
        <v>2071.21</v>
      </c>
      <c r="K6" s="62" t="s">
        <v>3198</v>
      </c>
      <c r="L6" s="62"/>
      <c r="M6" s="497" t="s">
        <v>3327</v>
      </c>
      <c r="N6" s="497" t="s">
        <v>5369</v>
      </c>
      <c r="O6" s="63"/>
      <c r="P6" s="517"/>
    </row>
    <row r="7" spans="2:16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7"/>
      <c r="M7" s="41"/>
      <c r="N7" s="41"/>
      <c r="O7" s="48"/>
      <c r="P7" s="518"/>
    </row>
    <row r="8" spans="2:16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7"/>
      <c r="M8" s="41"/>
      <c r="N8" s="41"/>
      <c r="O8" s="48"/>
      <c r="P8" s="518"/>
    </row>
    <row r="9" spans="2:16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7"/>
      <c r="M9" s="41"/>
      <c r="N9" s="41"/>
      <c r="O9" s="48"/>
      <c r="P9" s="518"/>
    </row>
    <row r="10" spans="2:16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7"/>
      <c r="M10" s="41"/>
      <c r="N10" s="41"/>
      <c r="O10" s="48"/>
      <c r="P10" s="518"/>
    </row>
    <row r="11" spans="2:16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7"/>
      <c r="M11" s="41"/>
      <c r="N11" s="41"/>
      <c r="O11" s="48"/>
      <c r="P11" s="518"/>
    </row>
    <row r="12" spans="2:16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7"/>
      <c r="M12" s="41"/>
      <c r="N12" s="41"/>
      <c r="O12" s="48"/>
      <c r="P12" s="518"/>
    </row>
    <row r="13" spans="2:16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7"/>
      <c r="M13" s="41"/>
      <c r="N13" s="41"/>
      <c r="O13" s="48"/>
      <c r="P13" s="518"/>
    </row>
    <row r="14" spans="2:16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7"/>
      <c r="M14" s="41"/>
      <c r="N14" s="41"/>
      <c r="O14" s="48"/>
      <c r="P14" s="518"/>
    </row>
    <row r="15" spans="2:16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7"/>
      <c r="M15" s="41"/>
      <c r="N15" s="41"/>
      <c r="O15" s="48"/>
      <c r="P15" s="518"/>
    </row>
    <row r="16" spans="2:16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7"/>
      <c r="M16" s="41"/>
      <c r="N16" s="41"/>
      <c r="O16" s="48"/>
      <c r="P16" s="518"/>
    </row>
    <row r="17" spans="2:16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7"/>
      <c r="M17" s="41"/>
      <c r="N17" s="41"/>
      <c r="O17" s="48"/>
      <c r="P17" s="518"/>
    </row>
    <row r="18" spans="2:16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7"/>
      <c r="M18" s="41"/>
      <c r="N18" s="41"/>
      <c r="O18" s="48"/>
      <c r="P18" s="518"/>
    </row>
    <row r="19" spans="2:16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7"/>
      <c r="M19" s="41"/>
      <c r="N19" s="41"/>
      <c r="O19" s="48"/>
      <c r="P19" s="518"/>
    </row>
    <row r="20" spans="2:16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7"/>
      <c r="M20" s="41"/>
      <c r="N20" s="41"/>
      <c r="O20" s="48"/>
      <c r="P20" s="518"/>
    </row>
    <row r="21" spans="2:16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7"/>
      <c r="M21" s="41"/>
      <c r="N21" s="41"/>
      <c r="O21" s="48"/>
      <c r="P21" s="518"/>
    </row>
    <row r="22" spans="2:16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7"/>
      <c r="M22" s="41"/>
      <c r="N22" s="41"/>
      <c r="O22" s="48"/>
      <c r="P22" s="518"/>
    </row>
    <row r="23" spans="2:16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7"/>
      <c r="M23" s="41"/>
      <c r="N23" s="41"/>
      <c r="O23" s="48"/>
      <c r="P23" s="518"/>
    </row>
    <row r="24" spans="2:16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7"/>
      <c r="M24" s="41"/>
      <c r="N24" s="41"/>
      <c r="O24" s="48"/>
      <c r="P24" s="518"/>
    </row>
    <row r="25" spans="2:16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7"/>
      <c r="M25" s="41"/>
      <c r="N25" s="41"/>
      <c r="O25" s="48"/>
      <c r="P25" s="518"/>
    </row>
    <row r="26" spans="2:16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7"/>
      <c r="M26" s="41"/>
      <c r="N26" s="41"/>
      <c r="O26" s="48"/>
      <c r="P26" s="518"/>
    </row>
    <row r="27" spans="2:16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7"/>
      <c r="M27" s="41"/>
      <c r="N27" s="41"/>
      <c r="O27" s="48"/>
      <c r="P27" s="518"/>
    </row>
    <row r="28" spans="2:16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7"/>
      <c r="M28" s="41"/>
      <c r="N28" s="41"/>
      <c r="O28" s="48"/>
      <c r="P28" s="518"/>
    </row>
    <row r="29" spans="2:16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7"/>
      <c r="M29" s="41"/>
      <c r="N29" s="41"/>
      <c r="O29" s="48"/>
      <c r="P29" s="518"/>
    </row>
    <row r="30" spans="2:16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9"/>
      <c r="M30" s="233"/>
      <c r="N30" s="233"/>
      <c r="O30" s="240"/>
      <c r="P30" s="519"/>
    </row>
    <row r="31" spans="2:16" x14ac:dyDescent="0.2">
      <c r="I31" s="36" t="s">
        <v>8</v>
      </c>
      <c r="J31" s="56">
        <f>SUM(J3:J30)</f>
        <v>7421.36</v>
      </c>
    </row>
    <row r="32" spans="2:16" x14ac:dyDescent="0.2">
      <c r="E32" s="421" t="s">
        <v>3139</v>
      </c>
      <c r="F32" s="422"/>
    </row>
    <row r="33" spans="2:6" x14ac:dyDescent="0.2">
      <c r="E33" s="427" t="s">
        <v>3141</v>
      </c>
      <c r="F33" s="422"/>
    </row>
    <row r="34" spans="2:6" x14ac:dyDescent="0.2">
      <c r="B34" s="399"/>
      <c r="C34" s="400"/>
      <c r="E34" s="425">
        <f>COUNTBLANK(N3:N30)-COUNTBLANK(D3:D30)</f>
        <v>0</v>
      </c>
      <c r="F34" s="426" t="s">
        <v>3250</v>
      </c>
    </row>
  </sheetData>
  <phoneticPr fontId="0" type="noConversion"/>
  <conditionalFormatting sqref="F3:F30">
    <cfRule type="expression" dxfId="1113" priority="1" stopIfTrue="1">
      <formula>AND(B3&lt;&gt;"",K3="",F3&lt;TODAY())</formula>
    </cfRule>
    <cfRule type="expression" dxfId="1112" priority="2">
      <formula>AND(B3&lt;&gt;"",K3="",F3&lt;(TODAY()+30))</formula>
    </cfRule>
  </conditionalFormatting>
  <dataValidations count="1">
    <dataValidation type="list" allowBlank="1" showInputMessage="1" showErrorMessage="1" sqref="H3:H30" xr:uid="{EC45DE70-1E77-4671-880D-E62CE726C306}">
      <formula1>"1, 7, 28, 30"</formula1>
    </dataValidation>
  </dataValidations>
  <hyperlinks>
    <hyperlink ref="P3" r:id="rId1" xr:uid="{1C227E06-22E5-4B0C-B439-1F7651EEAFD3}"/>
  </hyperlink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2"/>
  </tablePart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C97F6-24DD-4DE0-841B-C205B727BDA7}">
  <sheetPr>
    <tabColor rgb="FF70AD47"/>
    <pageSetUpPr fitToPage="1"/>
  </sheetPr>
  <dimension ref="B2:P34"/>
  <sheetViews>
    <sheetView workbookViewId="0">
      <selection activeCell="M16" sqref="M1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6.5703125" style="54" customWidth="1"/>
    <col min="4" max="4" width="14.7109375" style="55" customWidth="1"/>
    <col min="5" max="5" width="11.140625" style="35" customWidth="1"/>
    <col min="6" max="6" width="25.140625" style="35" customWidth="1"/>
    <col min="7" max="7" width="9" style="34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2" width="5.85546875" style="57" customWidth="1"/>
    <col min="13" max="13" width="19.5703125" style="33" bestFit="1" customWidth="1"/>
    <col min="14" max="14" width="19.140625" style="33" customWidth="1"/>
    <col min="15" max="15" width="5.42578125" style="38" customWidth="1"/>
    <col min="16" max="16" width="22.42578125" style="33" customWidth="1"/>
    <col min="17" max="17" width="2.7109375" style="50" customWidth="1"/>
    <col min="18" max="16384" width="9.140625" style="50"/>
  </cols>
  <sheetData>
    <row r="2" spans="2:16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6" t="s">
        <v>4016</v>
      </c>
      <c r="M2" s="2" t="s">
        <v>3251</v>
      </c>
      <c r="N2" s="2" t="s">
        <v>3252</v>
      </c>
      <c r="O2" s="7" t="s">
        <v>3107</v>
      </c>
      <c r="P2" s="8" t="s">
        <v>3253</v>
      </c>
    </row>
    <row r="3" spans="2:16" ht="15" customHeight="1" x14ac:dyDescent="0.2">
      <c r="B3" s="40" t="s">
        <v>5374</v>
      </c>
      <c r="C3" s="41" t="s">
        <v>5375</v>
      </c>
      <c r="D3" s="42" t="s">
        <v>5376</v>
      </c>
      <c r="E3" s="43">
        <v>44763</v>
      </c>
      <c r="F3" s="44">
        <f t="shared" ref="F3:F30" si="0">IF(E3&lt;&gt;"",E3+(G3*H3),"")</f>
        <v>44875</v>
      </c>
      <c r="G3" s="45">
        <v>4</v>
      </c>
      <c r="H3" s="45">
        <v>28</v>
      </c>
      <c r="I3" s="46">
        <f t="shared" ref="I3:I30" si="1">IF(G3&lt;&gt;"",(J3/G3),"")</f>
        <v>252.41</v>
      </c>
      <c r="J3" s="46">
        <v>1009.64</v>
      </c>
      <c r="K3" s="47" t="s">
        <v>3208</v>
      </c>
      <c r="L3" s="47"/>
      <c r="M3" s="41"/>
      <c r="N3" s="41"/>
      <c r="O3" s="48"/>
      <c r="P3" s="49" t="s">
        <v>5377</v>
      </c>
    </row>
    <row r="4" spans="2:16" ht="15" customHeight="1" x14ac:dyDescent="0.2">
      <c r="B4" s="58" t="s">
        <v>5378</v>
      </c>
      <c r="C4" s="59" t="s">
        <v>5379</v>
      </c>
      <c r="D4" s="60" t="s">
        <v>5380</v>
      </c>
      <c r="E4" s="13">
        <v>44739</v>
      </c>
      <c r="F4" s="14">
        <f t="shared" si="0"/>
        <v>44823</v>
      </c>
      <c r="G4" s="12">
        <v>3</v>
      </c>
      <c r="H4" s="12">
        <v>28</v>
      </c>
      <c r="I4" s="61">
        <f t="shared" si="1"/>
        <v>725.39333333333332</v>
      </c>
      <c r="J4" s="61">
        <v>2176.1799999999998</v>
      </c>
      <c r="K4" s="62" t="s">
        <v>3198</v>
      </c>
      <c r="L4" s="62"/>
      <c r="M4" s="497" t="s">
        <v>3327</v>
      </c>
      <c r="N4" s="497" t="s">
        <v>5381</v>
      </c>
      <c r="O4" s="63"/>
      <c r="P4" s="64"/>
    </row>
    <row r="5" spans="2:16" ht="15" customHeight="1" x14ac:dyDescent="0.2">
      <c r="B5" s="40" t="s">
        <v>5378</v>
      </c>
      <c r="C5" s="41" t="s">
        <v>5382</v>
      </c>
      <c r="D5" s="42" t="s">
        <v>5383</v>
      </c>
      <c r="E5" s="43">
        <v>44739</v>
      </c>
      <c r="F5" s="44">
        <f t="shared" si="0"/>
        <v>44823</v>
      </c>
      <c r="G5" s="45">
        <v>3</v>
      </c>
      <c r="H5" s="45">
        <v>28</v>
      </c>
      <c r="I5" s="46">
        <f t="shared" si="1"/>
        <v>725.39333333333332</v>
      </c>
      <c r="J5" s="46">
        <v>2176.1799999999998</v>
      </c>
      <c r="K5" s="47" t="s">
        <v>3198</v>
      </c>
      <c r="L5" s="47"/>
      <c r="M5" s="41"/>
      <c r="N5" s="41"/>
      <c r="O5" s="48"/>
      <c r="P5" s="49"/>
    </row>
    <row r="6" spans="2:16" ht="15" customHeight="1" x14ac:dyDescent="0.2">
      <c r="B6" s="40" t="s">
        <v>5378</v>
      </c>
      <c r="C6" s="41" t="s">
        <v>5384</v>
      </c>
      <c r="D6" s="42" t="s">
        <v>5385</v>
      </c>
      <c r="E6" s="43">
        <v>44739</v>
      </c>
      <c r="F6" s="44">
        <f t="shared" si="0"/>
        <v>44823</v>
      </c>
      <c r="G6" s="45">
        <v>3</v>
      </c>
      <c r="H6" s="45">
        <v>28</v>
      </c>
      <c r="I6" s="46">
        <f t="shared" si="1"/>
        <v>725.39333333333332</v>
      </c>
      <c r="J6" s="46">
        <v>2176.1799999999998</v>
      </c>
      <c r="K6" s="47" t="s">
        <v>3198</v>
      </c>
      <c r="L6" s="47"/>
      <c r="M6" s="41"/>
      <c r="N6" s="41"/>
      <c r="O6" s="48"/>
      <c r="P6" s="49"/>
    </row>
    <row r="7" spans="2:16" ht="15" customHeight="1" x14ac:dyDescent="0.2">
      <c r="B7" s="58" t="s">
        <v>2366</v>
      </c>
      <c r="C7" s="59" t="s">
        <v>5386</v>
      </c>
      <c r="D7" s="60" t="s">
        <v>5387</v>
      </c>
      <c r="E7" s="13">
        <v>44739</v>
      </c>
      <c r="F7" s="14">
        <f t="shared" si="0"/>
        <v>44823</v>
      </c>
      <c r="G7" s="12">
        <v>3</v>
      </c>
      <c r="H7" s="12">
        <v>28</v>
      </c>
      <c r="I7" s="61">
        <f t="shared" si="1"/>
        <v>0</v>
      </c>
      <c r="J7" s="61"/>
      <c r="K7" s="62" t="s">
        <v>3198</v>
      </c>
      <c r="L7" s="62"/>
      <c r="M7" s="497" t="s">
        <v>3327</v>
      </c>
      <c r="N7" s="497" t="s">
        <v>5388</v>
      </c>
      <c r="O7" s="63"/>
      <c r="P7" s="64"/>
    </row>
    <row r="8" spans="2:16" ht="15" customHeight="1" x14ac:dyDescent="0.2">
      <c r="B8" s="40" t="s">
        <v>5389</v>
      </c>
      <c r="C8" s="41" t="s">
        <v>3274</v>
      </c>
      <c r="D8" s="42" t="s">
        <v>5390</v>
      </c>
      <c r="E8" s="43">
        <v>44740</v>
      </c>
      <c r="F8" s="44">
        <f t="shared" si="0"/>
        <v>44824</v>
      </c>
      <c r="G8" s="45">
        <v>3</v>
      </c>
      <c r="H8" s="45">
        <v>28</v>
      </c>
      <c r="I8" s="46">
        <f t="shared" si="1"/>
        <v>0</v>
      </c>
      <c r="J8" s="46"/>
      <c r="K8" s="47" t="s">
        <v>3214</v>
      </c>
      <c r="L8" s="47"/>
      <c r="M8" s="41"/>
      <c r="N8" s="41"/>
      <c r="O8" s="48"/>
      <c r="P8" s="49"/>
    </row>
    <row r="9" spans="2:16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7"/>
      <c r="M9" s="41"/>
      <c r="N9" s="41"/>
      <c r="O9" s="48"/>
      <c r="P9" s="49"/>
    </row>
    <row r="10" spans="2:16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7"/>
      <c r="M10" s="41"/>
      <c r="N10" s="41"/>
      <c r="O10" s="48"/>
      <c r="P10" s="49"/>
    </row>
    <row r="11" spans="2:16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7"/>
      <c r="M11" s="41"/>
      <c r="N11" s="41"/>
      <c r="O11" s="48"/>
      <c r="P11" s="49"/>
    </row>
    <row r="12" spans="2:16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7"/>
      <c r="M12" s="41"/>
      <c r="N12" s="41"/>
      <c r="O12" s="48"/>
      <c r="P12" s="49"/>
    </row>
    <row r="13" spans="2:16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7"/>
      <c r="M13" s="41"/>
      <c r="N13" s="41"/>
      <c r="O13" s="48"/>
      <c r="P13" s="49"/>
    </row>
    <row r="14" spans="2:16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7"/>
      <c r="M14" s="41"/>
      <c r="N14" s="41"/>
      <c r="O14" s="48"/>
      <c r="P14" s="49"/>
    </row>
    <row r="15" spans="2:16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7"/>
      <c r="M15" s="41"/>
      <c r="N15" s="41"/>
      <c r="O15" s="48"/>
      <c r="P15" s="49"/>
    </row>
    <row r="16" spans="2:16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7"/>
      <c r="M16" s="41"/>
      <c r="N16" s="41"/>
      <c r="O16" s="48"/>
      <c r="P16" s="49"/>
    </row>
    <row r="17" spans="2:16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7"/>
      <c r="M17" s="41"/>
      <c r="N17" s="41"/>
      <c r="O17" s="48"/>
      <c r="P17" s="49"/>
    </row>
    <row r="18" spans="2:16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7"/>
      <c r="M18" s="41"/>
      <c r="N18" s="41"/>
      <c r="O18" s="48"/>
      <c r="P18" s="49"/>
    </row>
    <row r="19" spans="2:16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7"/>
      <c r="M19" s="41"/>
      <c r="N19" s="41"/>
      <c r="O19" s="48"/>
      <c r="P19" s="49"/>
    </row>
    <row r="20" spans="2:16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7"/>
      <c r="M20" s="41"/>
      <c r="N20" s="41"/>
      <c r="O20" s="48"/>
      <c r="P20" s="49"/>
    </row>
    <row r="21" spans="2:16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7"/>
      <c r="M21" s="41"/>
      <c r="N21" s="41"/>
      <c r="O21" s="48"/>
      <c r="P21" s="49"/>
    </row>
    <row r="22" spans="2:16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7"/>
      <c r="M22" s="41"/>
      <c r="N22" s="41"/>
      <c r="O22" s="48"/>
      <c r="P22" s="49"/>
    </row>
    <row r="23" spans="2:16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7"/>
      <c r="M23" s="41"/>
      <c r="N23" s="41"/>
      <c r="O23" s="48"/>
      <c r="P23" s="49"/>
    </row>
    <row r="24" spans="2:16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7"/>
      <c r="M24" s="41"/>
      <c r="N24" s="41"/>
      <c r="O24" s="48"/>
      <c r="P24" s="49"/>
    </row>
    <row r="25" spans="2:16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7"/>
      <c r="M25" s="41"/>
      <c r="N25" s="41"/>
      <c r="O25" s="48"/>
      <c r="P25" s="49"/>
    </row>
    <row r="26" spans="2:16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7"/>
      <c r="M26" s="41"/>
      <c r="N26" s="41"/>
      <c r="O26" s="48"/>
      <c r="P26" s="49"/>
    </row>
    <row r="27" spans="2:16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7"/>
      <c r="M27" s="41"/>
      <c r="N27" s="41"/>
      <c r="O27" s="48"/>
      <c r="P27" s="49"/>
    </row>
    <row r="28" spans="2:16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7"/>
      <c r="M28" s="41"/>
      <c r="N28" s="41"/>
      <c r="O28" s="48"/>
      <c r="P28" s="49"/>
    </row>
    <row r="29" spans="2:16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7"/>
      <c r="M29" s="41"/>
      <c r="N29" s="41"/>
      <c r="O29" s="48"/>
      <c r="P29" s="49"/>
    </row>
    <row r="30" spans="2:16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9"/>
      <c r="M30" s="233"/>
      <c r="N30" s="233"/>
      <c r="O30" s="240"/>
      <c r="P30" s="241"/>
    </row>
    <row r="31" spans="2:16" x14ac:dyDescent="0.2">
      <c r="I31" s="36" t="s">
        <v>8</v>
      </c>
      <c r="J31" s="56">
        <f>SUM(J3:J30)</f>
        <v>7538.18</v>
      </c>
    </row>
    <row r="32" spans="2:16" x14ac:dyDescent="0.2">
      <c r="E32" s="421" t="s">
        <v>3139</v>
      </c>
      <c r="F32" s="422"/>
    </row>
    <row r="33" spans="2:6" x14ac:dyDescent="0.2">
      <c r="E33" s="427" t="s">
        <v>3141</v>
      </c>
      <c r="F33" s="422"/>
    </row>
    <row r="34" spans="2:6" x14ac:dyDescent="0.2">
      <c r="B34" s="399"/>
      <c r="C34" s="400"/>
      <c r="E34" s="425">
        <f>COUNTBLANK(N3:N30)-COUNTBLANK(D3:D30)</f>
        <v>4</v>
      </c>
      <c r="F34" s="426" t="s">
        <v>3250</v>
      </c>
    </row>
  </sheetData>
  <phoneticPr fontId="0" type="noConversion"/>
  <conditionalFormatting sqref="F3:F30">
    <cfRule type="expression" dxfId="1091" priority="1" stopIfTrue="1">
      <formula>AND(B3&lt;&gt;"",K3="",F3&lt;TODAY())</formula>
    </cfRule>
    <cfRule type="expression" dxfId="1090" priority="2">
      <formula>AND(B3&lt;&gt;"",K3="",F3&lt;(TODAY()+30))</formula>
    </cfRule>
  </conditionalFormatting>
  <dataValidations count="1">
    <dataValidation type="list" allowBlank="1" showInputMessage="1" showErrorMessage="1" sqref="H3:H30" xr:uid="{1C801C31-63CE-411B-9ADA-EECDF7193375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B36C5-0629-4FD8-82C1-F19858192077}">
  <sheetPr>
    <tabColor rgb="FF70AD47"/>
    <pageSetUpPr fitToPage="1"/>
  </sheetPr>
  <dimension ref="B2:P34"/>
  <sheetViews>
    <sheetView workbookViewId="0">
      <selection activeCell="H13" sqref="H13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1.140625" style="35" customWidth="1"/>
    <col min="6" max="6" width="25.140625" style="35" customWidth="1"/>
    <col min="7" max="7" width="9" style="34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2" width="5.85546875" style="57" customWidth="1"/>
    <col min="13" max="13" width="19.5703125" style="33" bestFit="1" customWidth="1"/>
    <col min="14" max="14" width="15.7109375" style="33" customWidth="1"/>
    <col min="15" max="15" width="5.42578125" style="38" customWidth="1"/>
    <col min="16" max="16" width="22.42578125" style="33" customWidth="1"/>
    <col min="17" max="17" width="2.7109375" style="50" customWidth="1"/>
    <col min="18" max="16384" width="9.140625" style="50"/>
  </cols>
  <sheetData>
    <row r="2" spans="2:16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6" t="s">
        <v>4016</v>
      </c>
      <c r="M2" s="2" t="s">
        <v>3251</v>
      </c>
      <c r="N2" s="2" t="s">
        <v>3252</v>
      </c>
      <c r="O2" s="7" t="s">
        <v>3107</v>
      </c>
      <c r="P2" s="8" t="s">
        <v>3253</v>
      </c>
    </row>
    <row r="3" spans="2:16" ht="15" customHeight="1" x14ac:dyDescent="0.2">
      <c r="B3" s="40" t="s">
        <v>1435</v>
      </c>
      <c r="C3" s="41" t="s">
        <v>5372</v>
      </c>
      <c r="D3" s="42" t="s">
        <v>5373</v>
      </c>
      <c r="E3" s="43">
        <v>44740</v>
      </c>
      <c r="F3" s="44">
        <f t="shared" ref="F3:F30" si="0">IF(E3&lt;&gt;"",E3+(G3*H3),"")</f>
        <v>44768</v>
      </c>
      <c r="G3" s="45">
        <v>1</v>
      </c>
      <c r="H3" s="45">
        <v>28</v>
      </c>
      <c r="I3" s="46">
        <f t="shared" ref="I3:I30" si="1">IF(G3&lt;&gt;"",(J3/G3),"")</f>
        <v>2071.2399999999998</v>
      </c>
      <c r="J3" s="46">
        <v>2071.2399999999998</v>
      </c>
      <c r="K3" s="47" t="s">
        <v>3198</v>
      </c>
      <c r="L3" s="47"/>
      <c r="M3" s="41"/>
      <c r="N3" s="41"/>
      <c r="O3" s="48"/>
      <c r="P3" s="49"/>
    </row>
    <row r="4" spans="2:16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7"/>
      <c r="M4" s="41"/>
      <c r="N4" s="41"/>
      <c r="O4" s="48"/>
      <c r="P4" s="49"/>
    </row>
    <row r="5" spans="2:16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7"/>
      <c r="M5" s="41"/>
      <c r="N5" s="41"/>
      <c r="O5" s="48"/>
      <c r="P5" s="49"/>
    </row>
    <row r="6" spans="2:16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7"/>
      <c r="M6" s="41"/>
      <c r="N6" s="41"/>
      <c r="O6" s="48"/>
      <c r="P6" s="49"/>
    </row>
    <row r="7" spans="2:16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7"/>
      <c r="M7" s="41"/>
      <c r="N7" s="41"/>
      <c r="O7" s="48"/>
      <c r="P7" s="49"/>
    </row>
    <row r="8" spans="2:16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7"/>
      <c r="M8" s="41"/>
      <c r="N8" s="41"/>
      <c r="O8" s="48"/>
      <c r="P8" s="49"/>
    </row>
    <row r="9" spans="2:16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7"/>
      <c r="M9" s="41"/>
      <c r="N9" s="41"/>
      <c r="O9" s="48"/>
      <c r="P9" s="49"/>
    </row>
    <row r="10" spans="2:16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7"/>
      <c r="M10" s="41"/>
      <c r="N10" s="41"/>
      <c r="O10" s="48"/>
      <c r="P10" s="49"/>
    </row>
    <row r="11" spans="2:16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7"/>
      <c r="M11" s="41"/>
      <c r="N11" s="41"/>
      <c r="O11" s="48"/>
      <c r="P11" s="49"/>
    </row>
    <row r="12" spans="2:16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7"/>
      <c r="M12" s="41"/>
      <c r="N12" s="41"/>
      <c r="O12" s="48"/>
      <c r="P12" s="49"/>
    </row>
    <row r="13" spans="2:16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7"/>
      <c r="M13" s="41"/>
      <c r="N13" s="41"/>
      <c r="O13" s="48"/>
      <c r="P13" s="49"/>
    </row>
    <row r="14" spans="2:16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7"/>
      <c r="M14" s="41"/>
      <c r="N14" s="41"/>
      <c r="O14" s="48"/>
      <c r="P14" s="49"/>
    </row>
    <row r="15" spans="2:16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7"/>
      <c r="M15" s="41"/>
      <c r="N15" s="41"/>
      <c r="O15" s="48"/>
      <c r="P15" s="49"/>
    </row>
    <row r="16" spans="2:16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7"/>
      <c r="M16" s="41"/>
      <c r="N16" s="41"/>
      <c r="O16" s="48"/>
      <c r="P16" s="49"/>
    </row>
    <row r="17" spans="2:16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7"/>
      <c r="M17" s="41"/>
      <c r="N17" s="41"/>
      <c r="O17" s="48"/>
      <c r="P17" s="49"/>
    </row>
    <row r="18" spans="2:16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7"/>
      <c r="M18" s="41"/>
      <c r="N18" s="41"/>
      <c r="O18" s="48"/>
      <c r="P18" s="49"/>
    </row>
    <row r="19" spans="2:16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7"/>
      <c r="M19" s="41"/>
      <c r="N19" s="41"/>
      <c r="O19" s="48"/>
      <c r="P19" s="49"/>
    </row>
    <row r="20" spans="2:16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7"/>
      <c r="M20" s="41"/>
      <c r="N20" s="41"/>
      <c r="O20" s="48"/>
      <c r="P20" s="49"/>
    </row>
    <row r="21" spans="2:16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7"/>
      <c r="M21" s="41"/>
      <c r="N21" s="41"/>
      <c r="O21" s="48"/>
      <c r="P21" s="49"/>
    </row>
    <row r="22" spans="2:16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7"/>
      <c r="M22" s="41"/>
      <c r="N22" s="41"/>
      <c r="O22" s="48"/>
      <c r="P22" s="49"/>
    </row>
    <row r="23" spans="2:16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7"/>
      <c r="M23" s="41"/>
      <c r="N23" s="41"/>
      <c r="O23" s="48"/>
      <c r="P23" s="49"/>
    </row>
    <row r="24" spans="2:16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7"/>
      <c r="M24" s="41"/>
      <c r="N24" s="41"/>
      <c r="O24" s="48"/>
      <c r="P24" s="49"/>
    </row>
    <row r="25" spans="2:16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7"/>
      <c r="M25" s="41"/>
      <c r="N25" s="41"/>
      <c r="O25" s="48"/>
      <c r="P25" s="49"/>
    </row>
    <row r="26" spans="2:16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7"/>
      <c r="M26" s="41"/>
      <c r="N26" s="41"/>
      <c r="O26" s="48"/>
      <c r="P26" s="49"/>
    </row>
    <row r="27" spans="2:16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7"/>
      <c r="M27" s="41"/>
      <c r="N27" s="41"/>
      <c r="O27" s="48"/>
      <c r="P27" s="49"/>
    </row>
    <row r="28" spans="2:16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7"/>
      <c r="M28" s="41"/>
      <c r="N28" s="41"/>
      <c r="O28" s="48"/>
      <c r="P28" s="49"/>
    </row>
    <row r="29" spans="2:16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7"/>
      <c r="M29" s="41"/>
      <c r="N29" s="41"/>
      <c r="O29" s="48"/>
      <c r="P29" s="49"/>
    </row>
    <row r="30" spans="2:16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9"/>
      <c r="M30" s="233"/>
      <c r="N30" s="233"/>
      <c r="O30" s="240"/>
      <c r="P30" s="241"/>
    </row>
    <row r="31" spans="2:16" x14ac:dyDescent="0.2">
      <c r="I31" s="36" t="s">
        <v>8</v>
      </c>
      <c r="J31" s="56">
        <f>SUM(J3:J30)</f>
        <v>2071.2399999999998</v>
      </c>
    </row>
    <row r="32" spans="2:16" x14ac:dyDescent="0.2">
      <c r="E32" s="421" t="s">
        <v>3139</v>
      </c>
      <c r="F32" s="422"/>
    </row>
    <row r="33" spans="2:6" x14ac:dyDescent="0.2">
      <c r="E33" s="427" t="s">
        <v>3141</v>
      </c>
      <c r="F33" s="422"/>
    </row>
    <row r="34" spans="2:6" x14ac:dyDescent="0.2">
      <c r="B34" s="399"/>
      <c r="C34" s="400"/>
      <c r="E34" s="425">
        <f>COUNTBLANK(N3:N30)-COUNTBLANK(D3:D30)</f>
        <v>1</v>
      </c>
      <c r="F34" s="426" t="s">
        <v>3250</v>
      </c>
    </row>
  </sheetData>
  <phoneticPr fontId="0" type="noConversion"/>
  <conditionalFormatting sqref="F3:F30">
    <cfRule type="expression" dxfId="1069" priority="1" stopIfTrue="1">
      <formula>AND(B3&lt;&gt;"",K3="",F3&lt;TODAY())</formula>
    </cfRule>
    <cfRule type="expression" dxfId="1068" priority="2">
      <formula>AND(B3&lt;&gt;"",K3="",F3&lt;(TODAY()+30))</formula>
    </cfRule>
  </conditionalFormatting>
  <dataValidations count="1">
    <dataValidation type="list" allowBlank="1" showInputMessage="1" showErrorMessage="1" sqref="H3:H30" xr:uid="{71750D84-000A-4D6E-A005-D51E0E5639E2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7DEAD-0332-42B4-B18A-5858A1CEFBB0}">
  <sheetPr>
    <tabColor rgb="FF70AD47"/>
    <pageSetUpPr fitToPage="1"/>
  </sheetPr>
  <dimension ref="B2:P34"/>
  <sheetViews>
    <sheetView workbookViewId="0">
      <selection activeCell="M20" sqref="M20"/>
    </sheetView>
  </sheetViews>
  <sheetFormatPr defaultColWidth="9.140625" defaultRowHeight="12.75" x14ac:dyDescent="0.2"/>
  <cols>
    <col min="1" max="1" width="1.7109375" style="50" customWidth="1"/>
    <col min="2" max="2" width="37.7109375" style="53" customWidth="1"/>
    <col min="3" max="3" width="15.42578125" style="54" customWidth="1"/>
    <col min="4" max="4" width="14.7109375" style="55" customWidth="1"/>
    <col min="5" max="5" width="11.140625" style="35" customWidth="1"/>
    <col min="6" max="6" width="25.140625" style="35" customWidth="1"/>
    <col min="7" max="7" width="9.5703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7.85546875" style="57" bestFit="1" customWidth="1"/>
    <col min="12" max="12" width="8.42578125" style="57" customWidth="1"/>
    <col min="13" max="13" width="19.5703125" style="33" bestFit="1" customWidth="1"/>
    <col min="14" max="14" width="21.28515625" style="33" customWidth="1"/>
    <col min="15" max="15" width="5.42578125" style="38" customWidth="1"/>
    <col min="16" max="16" width="22.42578125" style="33" customWidth="1"/>
    <col min="17" max="17" width="2.7109375" style="50" customWidth="1"/>
    <col min="18" max="16384" width="9.140625" style="50"/>
  </cols>
  <sheetData>
    <row r="2" spans="2:16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6" t="s">
        <v>4016</v>
      </c>
      <c r="M2" s="2" t="s">
        <v>3251</v>
      </c>
      <c r="N2" s="2" t="s">
        <v>3252</v>
      </c>
      <c r="O2" s="7" t="s">
        <v>3107</v>
      </c>
      <c r="P2" s="8" t="s">
        <v>3253</v>
      </c>
    </row>
    <row r="3" spans="2:16" ht="15" customHeight="1" x14ac:dyDescent="0.2">
      <c r="B3" s="603" t="s">
        <v>2047</v>
      </c>
      <c r="C3" s="604" t="s">
        <v>5391</v>
      </c>
      <c r="D3" s="42" t="s">
        <v>5392</v>
      </c>
      <c r="E3" s="606">
        <v>44767</v>
      </c>
      <c r="F3" s="607">
        <f t="shared" ref="F3:F30" si="0">IF(E3&lt;&gt;"",E3+(G3*H3),"")</f>
        <v>44797</v>
      </c>
      <c r="G3" s="608">
        <v>1</v>
      </c>
      <c r="H3" s="608">
        <v>30</v>
      </c>
      <c r="I3" s="609">
        <f t="shared" ref="I3:I30" si="1">IF(G3&lt;&gt;"",(J3/G3),"")</f>
        <v>1231.72</v>
      </c>
      <c r="J3" s="609">
        <v>1231.72</v>
      </c>
      <c r="K3" s="610" t="s">
        <v>3198</v>
      </c>
      <c r="L3" s="610"/>
      <c r="M3" s="510" t="s">
        <v>3327</v>
      </c>
      <c r="N3" s="510" t="s">
        <v>5393</v>
      </c>
      <c r="O3" s="48" t="s">
        <v>3258</v>
      </c>
      <c r="P3" s="509" t="s">
        <v>5394</v>
      </c>
    </row>
    <row r="4" spans="2:16" ht="15" customHeight="1" x14ac:dyDescent="0.2">
      <c r="B4" s="40" t="s">
        <v>2047</v>
      </c>
      <c r="C4" s="41" t="s">
        <v>5395</v>
      </c>
      <c r="D4" s="42" t="s">
        <v>5396</v>
      </c>
      <c r="E4" s="43">
        <v>44767</v>
      </c>
      <c r="F4" s="44">
        <f t="shared" si="0"/>
        <v>44797</v>
      </c>
      <c r="G4" s="45">
        <v>1</v>
      </c>
      <c r="H4" s="45">
        <v>30</v>
      </c>
      <c r="I4" s="46">
        <f t="shared" si="1"/>
        <v>1231.72</v>
      </c>
      <c r="J4" s="46">
        <v>1231.72</v>
      </c>
      <c r="K4" s="47" t="s">
        <v>3198</v>
      </c>
      <c r="L4" s="47"/>
      <c r="M4" s="510" t="s">
        <v>3327</v>
      </c>
      <c r="N4" s="510" t="s">
        <v>5393</v>
      </c>
      <c r="O4" s="48"/>
      <c r="P4" s="345" t="s">
        <v>5394</v>
      </c>
    </row>
    <row r="5" spans="2:16" ht="15" customHeight="1" x14ac:dyDescent="0.2">
      <c r="B5" s="58" t="s">
        <v>5397</v>
      </c>
      <c r="C5" s="59" t="s">
        <v>5398</v>
      </c>
      <c r="D5" s="60" t="s">
        <v>5399</v>
      </c>
      <c r="E5" s="13">
        <v>44781</v>
      </c>
      <c r="F5" s="14">
        <f t="shared" si="0"/>
        <v>44782</v>
      </c>
      <c r="G5" s="12">
        <v>1</v>
      </c>
      <c r="H5" s="12">
        <v>1</v>
      </c>
      <c r="I5" s="61">
        <f t="shared" si="1"/>
        <v>318</v>
      </c>
      <c r="J5" s="61">
        <v>318</v>
      </c>
      <c r="K5" s="62" t="s">
        <v>3214</v>
      </c>
      <c r="L5" s="62"/>
      <c r="M5" s="497" t="s">
        <v>3300</v>
      </c>
      <c r="N5" s="497" t="s">
        <v>5400</v>
      </c>
      <c r="O5" s="63"/>
      <c r="P5" s="64"/>
    </row>
    <row r="6" spans="2:16" ht="15" customHeight="1" x14ac:dyDescent="0.2">
      <c r="B6" s="40" t="s">
        <v>328</v>
      </c>
      <c r="C6" s="41" t="s">
        <v>5401</v>
      </c>
      <c r="D6" s="42" t="s">
        <v>5402</v>
      </c>
      <c r="E6" s="43">
        <v>44714</v>
      </c>
      <c r="F6" s="44">
        <f t="shared" si="0"/>
        <v>44882</v>
      </c>
      <c r="G6" s="45">
        <v>6</v>
      </c>
      <c r="H6" s="45">
        <v>28</v>
      </c>
      <c r="I6" s="46">
        <f t="shared" si="1"/>
        <v>317.07666666666665</v>
      </c>
      <c r="J6" s="46">
        <v>1902.46</v>
      </c>
      <c r="K6" s="47" t="s">
        <v>3208</v>
      </c>
      <c r="L6" s="47"/>
      <c r="M6" s="510"/>
      <c r="N6" s="510"/>
      <c r="O6" s="48"/>
      <c r="P6" s="49"/>
    </row>
    <row r="7" spans="2:16" ht="15" customHeight="1" x14ac:dyDescent="0.2">
      <c r="B7" s="40" t="s">
        <v>2047</v>
      </c>
      <c r="C7" s="41" t="s">
        <v>5403</v>
      </c>
      <c r="D7" s="42" t="s">
        <v>5404</v>
      </c>
      <c r="E7" s="43">
        <v>44812</v>
      </c>
      <c r="F7" s="44">
        <f t="shared" si="0"/>
        <v>44902</v>
      </c>
      <c r="G7" s="45">
        <v>3</v>
      </c>
      <c r="H7" s="45">
        <v>30</v>
      </c>
      <c r="I7" s="46">
        <f t="shared" si="1"/>
        <v>1095.3333333333333</v>
      </c>
      <c r="J7" s="46">
        <v>3286</v>
      </c>
      <c r="K7" s="47" t="s">
        <v>3214</v>
      </c>
      <c r="L7" s="47"/>
      <c r="M7" s="41"/>
      <c r="N7" s="41"/>
      <c r="O7" s="48"/>
      <c r="P7" s="49"/>
    </row>
    <row r="8" spans="2:16" ht="15" customHeight="1" x14ac:dyDescent="0.2">
      <c r="B8" s="40" t="s">
        <v>2047</v>
      </c>
      <c r="C8" s="41" t="s">
        <v>5405</v>
      </c>
      <c r="D8" s="42" t="s">
        <v>5406</v>
      </c>
      <c r="E8" s="43">
        <v>44812</v>
      </c>
      <c r="F8" s="44">
        <f t="shared" si="0"/>
        <v>44902</v>
      </c>
      <c r="G8" s="45">
        <v>3</v>
      </c>
      <c r="H8" s="45">
        <v>30</v>
      </c>
      <c r="I8" s="46">
        <f t="shared" si="1"/>
        <v>591.83333333333337</v>
      </c>
      <c r="J8" s="46">
        <v>1775.5</v>
      </c>
      <c r="K8" s="47" t="s">
        <v>3214</v>
      </c>
      <c r="L8" s="47"/>
      <c r="M8" s="41"/>
      <c r="N8" s="41"/>
      <c r="O8" s="48"/>
      <c r="P8" s="49"/>
    </row>
    <row r="9" spans="2:16" ht="15" customHeight="1" x14ac:dyDescent="0.2">
      <c r="B9" s="40" t="s">
        <v>242</v>
      </c>
      <c r="C9" s="41" t="s">
        <v>5407</v>
      </c>
      <c r="D9" s="42" t="s">
        <v>5408</v>
      </c>
      <c r="E9" s="43">
        <v>44826</v>
      </c>
      <c r="F9" s="44">
        <f t="shared" si="0"/>
        <v>44946</v>
      </c>
      <c r="G9" s="45">
        <v>4</v>
      </c>
      <c r="H9" s="45">
        <v>30</v>
      </c>
      <c r="I9" s="46">
        <f t="shared" si="1"/>
        <v>0</v>
      </c>
      <c r="J9" s="46"/>
      <c r="K9" s="47" t="s">
        <v>3214</v>
      </c>
      <c r="L9" s="47"/>
      <c r="M9" s="41"/>
      <c r="N9" s="41"/>
      <c r="O9" s="48"/>
      <c r="P9" s="49"/>
    </row>
    <row r="10" spans="2:16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7"/>
      <c r="M10" s="41"/>
      <c r="N10" s="41"/>
      <c r="O10" s="48"/>
      <c r="P10" s="49"/>
    </row>
    <row r="11" spans="2:16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7"/>
      <c r="M11" s="41"/>
      <c r="N11" s="41"/>
      <c r="O11" s="48"/>
      <c r="P11" s="49"/>
    </row>
    <row r="12" spans="2:16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7"/>
      <c r="M12" s="41"/>
      <c r="N12" s="41"/>
      <c r="O12" s="48"/>
      <c r="P12" s="49"/>
    </row>
    <row r="13" spans="2:16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7"/>
      <c r="M13" s="41"/>
      <c r="N13" s="41"/>
      <c r="O13" s="48"/>
      <c r="P13" s="49"/>
    </row>
    <row r="14" spans="2:16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7"/>
      <c r="M14" s="41"/>
      <c r="N14" s="41"/>
      <c r="O14" s="48"/>
      <c r="P14" s="49"/>
    </row>
    <row r="15" spans="2:16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7"/>
      <c r="M15" s="41"/>
      <c r="N15" s="41"/>
      <c r="O15" s="48"/>
      <c r="P15" s="49"/>
    </row>
    <row r="16" spans="2:16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7"/>
      <c r="M16" s="41"/>
      <c r="N16" s="41"/>
      <c r="O16" s="48"/>
      <c r="P16" s="49"/>
    </row>
    <row r="17" spans="2:16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7"/>
      <c r="M17" s="41"/>
      <c r="N17" s="41"/>
      <c r="O17" s="48"/>
      <c r="P17" s="49"/>
    </row>
    <row r="18" spans="2:16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7"/>
      <c r="M18" s="41"/>
      <c r="N18" s="41"/>
      <c r="O18" s="48"/>
      <c r="P18" s="49"/>
    </row>
    <row r="19" spans="2:16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7"/>
      <c r="M19" s="41"/>
      <c r="N19" s="41"/>
      <c r="O19" s="48"/>
      <c r="P19" s="49"/>
    </row>
    <row r="20" spans="2:16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7"/>
      <c r="M20" s="41"/>
      <c r="N20" s="41"/>
      <c r="O20" s="48"/>
      <c r="P20" s="49"/>
    </row>
    <row r="21" spans="2:16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7"/>
      <c r="M21" s="41"/>
      <c r="N21" s="41"/>
      <c r="O21" s="48"/>
      <c r="P21" s="49"/>
    </row>
    <row r="22" spans="2:16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7"/>
      <c r="M22" s="41"/>
      <c r="N22" s="41"/>
      <c r="O22" s="48"/>
      <c r="P22" s="49"/>
    </row>
    <row r="23" spans="2:16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7"/>
      <c r="M23" s="41"/>
      <c r="N23" s="41"/>
      <c r="O23" s="48"/>
      <c r="P23" s="49"/>
    </row>
    <row r="24" spans="2:16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7"/>
      <c r="M24" s="41"/>
      <c r="N24" s="41"/>
      <c r="O24" s="48"/>
      <c r="P24" s="49"/>
    </row>
    <row r="25" spans="2:16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7"/>
      <c r="M25" s="41"/>
      <c r="N25" s="41"/>
      <c r="O25" s="48"/>
      <c r="P25" s="49"/>
    </row>
    <row r="26" spans="2:16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7"/>
      <c r="M26" s="41"/>
      <c r="N26" s="41"/>
      <c r="O26" s="48"/>
      <c r="P26" s="49"/>
    </row>
    <row r="27" spans="2:16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7"/>
      <c r="M27" s="41"/>
      <c r="N27" s="41"/>
      <c r="O27" s="48"/>
      <c r="P27" s="49"/>
    </row>
    <row r="28" spans="2:16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7"/>
      <c r="M28" s="41"/>
      <c r="N28" s="41"/>
      <c r="O28" s="48"/>
      <c r="P28" s="49"/>
    </row>
    <row r="29" spans="2:16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7"/>
      <c r="M29" s="41"/>
      <c r="N29" s="41"/>
      <c r="O29" s="48"/>
      <c r="P29" s="49"/>
    </row>
    <row r="30" spans="2:16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9"/>
      <c r="M30" s="233"/>
      <c r="N30" s="233"/>
      <c r="O30" s="240"/>
      <c r="P30" s="241"/>
    </row>
    <row r="31" spans="2:16" x14ac:dyDescent="0.2">
      <c r="I31" s="36" t="s">
        <v>8</v>
      </c>
      <c r="J31" s="56">
        <f>SUM(J3:J30)</f>
        <v>9745.4</v>
      </c>
    </row>
    <row r="32" spans="2:16" x14ac:dyDescent="0.2">
      <c r="E32" s="421" t="s">
        <v>3139</v>
      </c>
      <c r="F32" s="422"/>
    </row>
    <row r="33" spans="2:6" x14ac:dyDescent="0.2">
      <c r="E33" s="427" t="s">
        <v>3141</v>
      </c>
      <c r="F33" s="422"/>
    </row>
    <row r="34" spans="2:6" x14ac:dyDescent="0.2">
      <c r="B34" s="399"/>
      <c r="C34" s="400"/>
      <c r="E34" s="425">
        <f>COUNTBLANK(N3:N30)-COUNTBLANK(D3:D30)</f>
        <v>4</v>
      </c>
      <c r="F34" s="426" t="s">
        <v>3250</v>
      </c>
    </row>
  </sheetData>
  <phoneticPr fontId="0" type="noConversion"/>
  <conditionalFormatting sqref="C1:E2 G1:H1048576 J1:K1048576 P1:P1048576 C4:E1048576 C3 E3 D3:D4">
    <cfRule type="expression" dxfId="1047" priority="1">
      <formula>AND($B1&lt;&gt;"",C1="")</formula>
    </cfRule>
  </conditionalFormatting>
  <conditionalFormatting sqref="B4:P30 B3:C3 E3:P3 D3:D4">
    <cfRule type="expression" dxfId="1046" priority="2" stopIfTrue="1">
      <formula>OR($M3&lt;&gt;"",$N3&lt;&gt;"")</formula>
    </cfRule>
    <cfRule type="expression" dxfId="1045" priority="3" stopIfTrue="1">
      <formula>AND($B3&lt;&gt;"",$K3="",$F3&lt;TODAY())</formula>
    </cfRule>
    <cfRule type="expression" dxfId="1044" priority="4">
      <formula>AND($B3&lt;&gt;"",$K3="",$F3&lt;(TODAY()+30))</formula>
    </cfRule>
  </conditionalFormatting>
  <dataValidations count="1">
    <dataValidation type="list" allowBlank="1" showInputMessage="1" showErrorMessage="1" sqref="H3:H30" xr:uid="{C9FE8FD2-FC9D-4241-8758-83883AA0CAC8}">
      <formula1>"1, 7, 28, 30"</formula1>
    </dataValidation>
  </dataValidations>
  <hyperlinks>
    <hyperlink ref="P3" r:id="rId1" xr:uid="{B0BF5134-E0BB-4372-8F1E-2D079FB825C9}"/>
    <hyperlink ref="P4" r:id="rId2" xr:uid="{48D453E9-71FE-43F2-A911-6F924A91CE72}"/>
  </hyperlink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3"/>
  <tableParts count="1">
    <tablePart r:id="rId4"/>
  </tableParts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308B0-C9F5-44E6-8718-AFF349D54E77}">
  <sheetPr>
    <tabColor rgb="FF70AD47"/>
    <pageSetUpPr fitToPage="1"/>
  </sheetPr>
  <dimension ref="B2:P34"/>
  <sheetViews>
    <sheetView workbookViewId="0">
      <selection activeCell="C18" sqref="C18"/>
    </sheetView>
  </sheetViews>
  <sheetFormatPr defaultColWidth="9.140625" defaultRowHeight="12.75" x14ac:dyDescent="0.2"/>
  <cols>
    <col min="1" max="1" width="1.7109375" style="50" customWidth="1"/>
    <col min="2" max="2" width="37.7109375" style="53" customWidth="1"/>
    <col min="3" max="3" width="16.7109375" style="54" customWidth="1"/>
    <col min="4" max="4" width="14.7109375" style="55" customWidth="1"/>
    <col min="5" max="5" width="11.140625" style="35" customWidth="1"/>
    <col min="6" max="6" width="26.7109375" style="35" customWidth="1"/>
    <col min="7" max="7" width="9.5703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7.85546875" style="57" bestFit="1" customWidth="1"/>
    <col min="12" max="12" width="8.42578125" style="57" customWidth="1"/>
    <col min="13" max="13" width="29" style="33" customWidth="1"/>
    <col min="14" max="14" width="27.5703125" style="33" customWidth="1"/>
    <col min="15" max="15" width="5.42578125" style="38" customWidth="1"/>
    <col min="16" max="16" width="25.85546875" style="33" customWidth="1"/>
    <col min="17" max="17" width="2.7109375" style="50" customWidth="1"/>
    <col min="18" max="16384" width="9.140625" style="50"/>
  </cols>
  <sheetData>
    <row r="2" spans="2:16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6" t="s">
        <v>4016</v>
      </c>
      <c r="M2" s="2" t="s">
        <v>3251</v>
      </c>
      <c r="N2" s="2" t="s">
        <v>3252</v>
      </c>
      <c r="O2" s="7" t="s">
        <v>3107</v>
      </c>
      <c r="P2" s="8" t="s">
        <v>3253</v>
      </c>
    </row>
    <row r="3" spans="2:16" ht="15" customHeight="1" x14ac:dyDescent="0.2">
      <c r="B3" s="603" t="s">
        <v>5409</v>
      </c>
      <c r="C3" s="604" t="s">
        <v>5410</v>
      </c>
      <c r="D3" s="605" t="s">
        <v>5411</v>
      </c>
      <c r="E3" s="606">
        <v>44770</v>
      </c>
      <c r="F3" s="607">
        <f t="shared" ref="F3:F30" si="0">IF(E3&lt;&gt;"",E3+(G3*H3),"")</f>
        <v>44798</v>
      </c>
      <c r="G3" s="608">
        <v>1</v>
      </c>
      <c r="H3" s="608">
        <v>28</v>
      </c>
      <c r="I3" s="609">
        <f t="shared" ref="I3:I30" si="1">IF(G3&lt;&gt;"",(J3/G3),"")</f>
        <v>0</v>
      </c>
      <c r="J3" s="609"/>
      <c r="K3" s="610" t="s">
        <v>3214</v>
      </c>
      <c r="L3" s="610"/>
      <c r="M3" s="510" t="s">
        <v>4776</v>
      </c>
      <c r="N3" s="510" t="s">
        <v>5412</v>
      </c>
      <c r="O3" s="48" t="s">
        <v>3258</v>
      </c>
      <c r="P3" s="416" t="s">
        <v>4461</v>
      </c>
    </row>
    <row r="4" spans="2:16" ht="15" customHeight="1" x14ac:dyDescent="0.2">
      <c r="B4" s="40" t="s">
        <v>5413</v>
      </c>
      <c r="C4" s="41" t="s">
        <v>5414</v>
      </c>
      <c r="D4" s="42" t="s">
        <v>5415</v>
      </c>
      <c r="E4" s="43">
        <v>44788</v>
      </c>
      <c r="F4" s="44">
        <f t="shared" si="0"/>
        <v>44872</v>
      </c>
      <c r="G4" s="45">
        <v>3</v>
      </c>
      <c r="H4" s="45">
        <v>28</v>
      </c>
      <c r="I4" s="46">
        <f t="shared" si="1"/>
        <v>475.58333333333331</v>
      </c>
      <c r="J4" s="46">
        <v>1426.75</v>
      </c>
      <c r="K4" s="47" t="s">
        <v>3214</v>
      </c>
      <c r="L4" s="47"/>
      <c r="M4" s="41">
        <v>20873415</v>
      </c>
      <c r="N4" s="41" t="s">
        <v>5416</v>
      </c>
      <c r="O4" s="48" t="s">
        <v>3258</v>
      </c>
      <c r="P4" s="415" t="s">
        <v>4461</v>
      </c>
    </row>
    <row r="5" spans="2:16" ht="15" customHeight="1" x14ac:dyDescent="0.2">
      <c r="B5" s="40" t="s">
        <v>888</v>
      </c>
      <c r="C5" s="41" t="s">
        <v>5417</v>
      </c>
      <c r="D5" s="42" t="s">
        <v>5418</v>
      </c>
      <c r="E5" s="43">
        <v>44818</v>
      </c>
      <c r="F5" s="44">
        <f t="shared" si="0"/>
        <v>44846</v>
      </c>
      <c r="G5" s="45">
        <v>1</v>
      </c>
      <c r="H5" s="45">
        <v>28</v>
      </c>
      <c r="I5" s="46">
        <f t="shared" si="1"/>
        <v>1114.3800000000001</v>
      </c>
      <c r="J5" s="46">
        <v>1114.3800000000001</v>
      </c>
      <c r="K5" s="47" t="s">
        <v>3198</v>
      </c>
      <c r="L5" s="47"/>
      <c r="M5" s="41" t="s">
        <v>3327</v>
      </c>
      <c r="N5" s="510" t="s">
        <v>5419</v>
      </c>
      <c r="O5" s="48" t="s">
        <v>3258</v>
      </c>
      <c r="P5" s="415"/>
    </row>
    <row r="6" spans="2:16" ht="15" customHeight="1" x14ac:dyDescent="0.2">
      <c r="B6" s="40" t="s">
        <v>3248</v>
      </c>
      <c r="C6" s="41" t="s">
        <v>5420</v>
      </c>
      <c r="D6" s="42" t="s">
        <v>5421</v>
      </c>
      <c r="E6" s="43">
        <v>44901</v>
      </c>
      <c r="F6" s="44">
        <f t="shared" si="0"/>
        <v>44985</v>
      </c>
      <c r="G6" s="45">
        <v>3</v>
      </c>
      <c r="H6" s="45">
        <v>28</v>
      </c>
      <c r="I6" s="46">
        <f t="shared" si="1"/>
        <v>2154.2733333333331</v>
      </c>
      <c r="J6" s="46">
        <v>6462.82</v>
      </c>
      <c r="K6" s="47" t="s">
        <v>3214</v>
      </c>
      <c r="L6" s="47"/>
      <c r="M6" s="41" t="s">
        <v>5422</v>
      </c>
      <c r="N6" s="41" t="s">
        <v>5416</v>
      </c>
      <c r="O6" s="48" t="s">
        <v>3258</v>
      </c>
      <c r="P6" s="415" t="s">
        <v>4461</v>
      </c>
    </row>
    <row r="7" spans="2:16" ht="15" customHeight="1" x14ac:dyDescent="0.2">
      <c r="B7" s="40" t="s">
        <v>5423</v>
      </c>
      <c r="C7" s="41" t="s">
        <v>5424</v>
      </c>
      <c r="D7" s="42" t="s">
        <v>5425</v>
      </c>
      <c r="E7" s="43">
        <v>44804</v>
      </c>
      <c r="F7" s="44">
        <f t="shared" si="0"/>
        <v>45000</v>
      </c>
      <c r="G7" s="45">
        <v>7</v>
      </c>
      <c r="H7" s="45">
        <v>28</v>
      </c>
      <c r="I7" s="46">
        <f t="shared" si="1"/>
        <v>115.84285714285714</v>
      </c>
      <c r="J7" s="46">
        <v>810.9</v>
      </c>
      <c r="K7" s="47" t="s">
        <v>3214</v>
      </c>
      <c r="L7" s="47"/>
      <c r="M7" s="41" t="s">
        <v>5426</v>
      </c>
      <c r="N7" s="41" t="s">
        <v>5427</v>
      </c>
      <c r="O7" s="48" t="s">
        <v>3258</v>
      </c>
      <c r="P7" s="415" t="s">
        <v>4461</v>
      </c>
    </row>
    <row r="8" spans="2:16" ht="15" customHeight="1" x14ac:dyDescent="0.2">
      <c r="B8" s="40" t="s">
        <v>5423</v>
      </c>
      <c r="C8" s="41" t="s">
        <v>5428</v>
      </c>
      <c r="D8" s="42" t="s">
        <v>5429</v>
      </c>
      <c r="E8" s="43">
        <v>44804</v>
      </c>
      <c r="F8" s="44">
        <f t="shared" si="0"/>
        <v>45028</v>
      </c>
      <c r="G8" s="45">
        <v>8</v>
      </c>
      <c r="H8" s="45">
        <v>28</v>
      </c>
      <c r="I8" s="46">
        <f t="shared" si="1"/>
        <v>101.3625</v>
      </c>
      <c r="J8" s="46">
        <v>810.9</v>
      </c>
      <c r="K8" s="47" t="s">
        <v>3214</v>
      </c>
      <c r="L8" s="47"/>
      <c r="M8" s="41"/>
      <c r="N8" s="41"/>
      <c r="O8" s="48"/>
      <c r="P8" s="415" t="s">
        <v>4461</v>
      </c>
    </row>
    <row r="9" spans="2:16" ht="15" customHeight="1" x14ac:dyDescent="0.2">
      <c r="B9" s="40" t="s">
        <v>4443</v>
      </c>
      <c r="C9" s="41" t="s">
        <v>5430</v>
      </c>
      <c r="D9" s="42" t="s">
        <v>5431</v>
      </c>
      <c r="E9" s="43">
        <v>44827</v>
      </c>
      <c r="F9" s="44">
        <f t="shared" si="0"/>
        <v>44911</v>
      </c>
      <c r="G9" s="45">
        <v>3</v>
      </c>
      <c r="H9" s="45">
        <v>28</v>
      </c>
      <c r="I9" s="46">
        <f t="shared" si="1"/>
        <v>0</v>
      </c>
      <c r="J9" s="46"/>
      <c r="K9" s="47" t="s">
        <v>3214</v>
      </c>
      <c r="L9" s="47"/>
      <c r="M9" s="41"/>
      <c r="N9" s="41"/>
      <c r="O9" s="48"/>
      <c r="P9" s="415" t="s">
        <v>4461</v>
      </c>
    </row>
    <row r="10" spans="2:16" ht="15" customHeight="1" x14ac:dyDescent="0.2">
      <c r="B10" s="40" t="s">
        <v>1435</v>
      </c>
      <c r="C10" s="41" t="s">
        <v>5432</v>
      </c>
      <c r="D10" s="42" t="s">
        <v>5433</v>
      </c>
      <c r="E10" s="43">
        <v>44851</v>
      </c>
      <c r="F10" s="44">
        <f t="shared" si="0"/>
        <v>44907</v>
      </c>
      <c r="G10" s="45">
        <v>2</v>
      </c>
      <c r="H10" s="45">
        <v>28</v>
      </c>
      <c r="I10" s="46">
        <f t="shared" si="1"/>
        <v>2427.9250000000002</v>
      </c>
      <c r="J10" s="46">
        <v>4855.8500000000004</v>
      </c>
      <c r="K10" s="47" t="s">
        <v>3214</v>
      </c>
      <c r="L10" s="47"/>
      <c r="M10" s="41" t="s">
        <v>5434</v>
      </c>
      <c r="N10" s="41" t="s">
        <v>5435</v>
      </c>
      <c r="O10" s="48"/>
      <c r="P10" s="415" t="s">
        <v>4461</v>
      </c>
    </row>
    <row r="11" spans="2:16" ht="15" customHeight="1" x14ac:dyDescent="0.2">
      <c r="B11" s="40" t="s">
        <v>5423</v>
      </c>
      <c r="C11" s="41" t="s">
        <v>5436</v>
      </c>
      <c r="D11" s="42" t="s">
        <v>5437</v>
      </c>
      <c r="E11" s="43">
        <v>44851</v>
      </c>
      <c r="F11" s="44">
        <f t="shared" si="0"/>
        <v>44907</v>
      </c>
      <c r="G11" s="45">
        <v>2</v>
      </c>
      <c r="H11" s="45">
        <v>28</v>
      </c>
      <c r="I11" s="46">
        <f t="shared" si="1"/>
        <v>0</v>
      </c>
      <c r="J11" s="46"/>
      <c r="K11" s="47" t="s">
        <v>3214</v>
      </c>
      <c r="L11" s="47"/>
      <c r="M11" s="41"/>
      <c r="N11" s="41"/>
      <c r="O11" s="48"/>
      <c r="P11" s="415" t="s">
        <v>4461</v>
      </c>
    </row>
    <row r="12" spans="2:16" ht="15" customHeight="1" x14ac:dyDescent="0.2">
      <c r="B12" s="40" t="s">
        <v>5423</v>
      </c>
      <c r="C12" s="41" t="s">
        <v>5438</v>
      </c>
      <c r="D12" s="42" t="s">
        <v>5439</v>
      </c>
      <c r="E12" s="43">
        <v>44851</v>
      </c>
      <c r="F12" s="44">
        <f t="shared" si="0"/>
        <v>44907</v>
      </c>
      <c r="G12" s="45">
        <v>2</v>
      </c>
      <c r="H12" s="45">
        <v>28</v>
      </c>
      <c r="I12" s="46">
        <f t="shared" si="1"/>
        <v>0</v>
      </c>
      <c r="J12" s="46"/>
      <c r="K12" s="47" t="s">
        <v>3214</v>
      </c>
      <c r="L12" s="47"/>
      <c r="M12" s="41" t="s">
        <v>5440</v>
      </c>
      <c r="N12" s="41" t="s">
        <v>5427</v>
      </c>
      <c r="O12" s="48"/>
      <c r="P12" s="415" t="s">
        <v>4461</v>
      </c>
    </row>
    <row r="13" spans="2:16" ht="15" customHeight="1" x14ac:dyDescent="0.2">
      <c r="B13" s="40" t="s">
        <v>992</v>
      </c>
      <c r="C13" s="41" t="s">
        <v>5441</v>
      </c>
      <c r="D13" s="42" t="s">
        <v>5442</v>
      </c>
      <c r="E13" s="43">
        <v>44841</v>
      </c>
      <c r="F13" s="44">
        <f t="shared" si="0"/>
        <v>44925</v>
      </c>
      <c r="G13" s="45">
        <v>3</v>
      </c>
      <c r="H13" s="45">
        <v>28</v>
      </c>
      <c r="I13" s="46">
        <f t="shared" si="1"/>
        <v>0</v>
      </c>
      <c r="J13" s="46"/>
      <c r="K13" s="47" t="s">
        <v>3214</v>
      </c>
      <c r="L13" s="47"/>
      <c r="M13" s="41" t="s">
        <v>5443</v>
      </c>
      <c r="N13" s="41" t="s">
        <v>5427</v>
      </c>
      <c r="O13" s="48"/>
      <c r="P13" s="415" t="s">
        <v>4461</v>
      </c>
    </row>
    <row r="14" spans="2:16" ht="15" customHeight="1" x14ac:dyDescent="0.2">
      <c r="B14" s="40" t="s">
        <v>5374</v>
      </c>
      <c r="C14" s="41" t="s">
        <v>781</v>
      </c>
      <c r="D14" s="42" t="s">
        <v>5444</v>
      </c>
      <c r="E14" s="43">
        <v>44841</v>
      </c>
      <c r="F14" s="44">
        <f t="shared" si="0"/>
        <v>45009</v>
      </c>
      <c r="G14" s="45">
        <v>6</v>
      </c>
      <c r="H14" s="45">
        <v>28</v>
      </c>
      <c r="I14" s="46">
        <f t="shared" si="1"/>
        <v>520.03666666666663</v>
      </c>
      <c r="J14" s="46">
        <v>3120.22</v>
      </c>
      <c r="K14" s="47" t="s">
        <v>3208</v>
      </c>
      <c r="L14" s="47"/>
      <c r="M14" s="41" t="s">
        <v>5445</v>
      </c>
      <c r="N14" s="41" t="s">
        <v>5446</v>
      </c>
      <c r="O14" s="48"/>
      <c r="P14" s="415" t="s">
        <v>4461</v>
      </c>
    </row>
    <row r="15" spans="2:16" ht="15" customHeight="1" x14ac:dyDescent="0.2">
      <c r="B15" s="40" t="s">
        <v>5447</v>
      </c>
      <c r="C15" s="41"/>
      <c r="D15" s="42" t="s">
        <v>5448</v>
      </c>
      <c r="E15" s="43">
        <v>45283</v>
      </c>
      <c r="F15" s="44">
        <f t="shared" si="0"/>
        <v>45339</v>
      </c>
      <c r="G15" s="45">
        <v>2</v>
      </c>
      <c r="H15" s="45">
        <v>28</v>
      </c>
      <c r="I15" s="46">
        <f t="shared" si="1"/>
        <v>1978.13</v>
      </c>
      <c r="J15" s="46">
        <v>3956.26</v>
      </c>
      <c r="K15" s="47" t="s">
        <v>3198</v>
      </c>
      <c r="L15" s="47"/>
      <c r="M15" s="41"/>
      <c r="N15" s="41"/>
      <c r="O15" s="48"/>
      <c r="P15" s="49" t="s">
        <v>5449</v>
      </c>
    </row>
    <row r="16" spans="2:16" ht="15" customHeight="1" x14ac:dyDescent="0.2">
      <c r="B16" s="40" t="s">
        <v>5450</v>
      </c>
      <c r="C16" s="41" t="s">
        <v>5451</v>
      </c>
      <c r="D16" s="42" t="s">
        <v>5452</v>
      </c>
      <c r="E16" s="43">
        <v>44929</v>
      </c>
      <c r="F16" s="44">
        <f t="shared" si="0"/>
        <v>44959</v>
      </c>
      <c r="G16" s="45">
        <v>1</v>
      </c>
      <c r="H16" s="45">
        <v>30</v>
      </c>
      <c r="I16" s="46">
        <f t="shared" si="1"/>
        <v>0</v>
      </c>
      <c r="J16" s="46"/>
      <c r="K16" s="47" t="s">
        <v>3214</v>
      </c>
      <c r="L16" s="47"/>
      <c r="M16" s="41"/>
      <c r="N16" s="41"/>
      <c r="O16" s="48"/>
      <c r="P16" s="415" t="s">
        <v>4461</v>
      </c>
    </row>
    <row r="17" spans="2:16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7"/>
      <c r="M17" s="41"/>
      <c r="N17" s="41"/>
      <c r="O17" s="48"/>
      <c r="P17" s="49"/>
    </row>
    <row r="18" spans="2:16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7"/>
      <c r="M18" s="41"/>
      <c r="N18" s="41"/>
      <c r="O18" s="48"/>
      <c r="P18" s="49"/>
    </row>
    <row r="19" spans="2:16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7"/>
      <c r="M19" s="41"/>
      <c r="N19" s="41"/>
      <c r="O19" s="48"/>
      <c r="P19" s="49"/>
    </row>
    <row r="20" spans="2:16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7"/>
      <c r="M20" s="41"/>
      <c r="N20" s="41"/>
      <c r="O20" s="48"/>
      <c r="P20" s="49"/>
    </row>
    <row r="21" spans="2:16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7"/>
      <c r="M21" s="41"/>
      <c r="N21" s="41"/>
      <c r="O21" s="48"/>
      <c r="P21" s="49"/>
    </row>
    <row r="22" spans="2:16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7"/>
      <c r="M22" s="41"/>
      <c r="N22" s="41"/>
      <c r="O22" s="48"/>
      <c r="P22" s="49"/>
    </row>
    <row r="23" spans="2:16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7"/>
      <c r="M23" s="41"/>
      <c r="N23" s="41"/>
      <c r="O23" s="48"/>
      <c r="P23" s="49"/>
    </row>
    <row r="24" spans="2:16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7"/>
      <c r="M24" s="41"/>
      <c r="N24" s="41"/>
      <c r="O24" s="48"/>
      <c r="P24" s="49"/>
    </row>
    <row r="25" spans="2:16" ht="15" customHeight="1" x14ac:dyDescent="0.2">
      <c r="B25" s="684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7"/>
      <c r="M25" s="41"/>
      <c r="N25" s="41"/>
      <c r="O25" s="48"/>
      <c r="P25" s="49"/>
    </row>
    <row r="26" spans="2:16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7"/>
      <c r="M26" s="41"/>
      <c r="N26" s="41"/>
      <c r="O26" s="48"/>
      <c r="P26" s="49"/>
    </row>
    <row r="27" spans="2:16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7"/>
      <c r="M27" s="41"/>
      <c r="N27" s="41"/>
      <c r="O27" s="48"/>
      <c r="P27" s="49"/>
    </row>
    <row r="28" spans="2:16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7"/>
      <c r="M28" s="41"/>
      <c r="N28" s="41"/>
      <c r="O28" s="48"/>
      <c r="P28" s="49"/>
    </row>
    <row r="29" spans="2:16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7"/>
      <c r="M29" s="41"/>
      <c r="N29" s="41"/>
      <c r="O29" s="48"/>
      <c r="P29" s="49"/>
    </row>
    <row r="30" spans="2:16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9"/>
      <c r="M30" s="233"/>
      <c r="N30" s="233"/>
      <c r="O30" s="240"/>
      <c r="P30" s="241"/>
    </row>
    <row r="31" spans="2:16" x14ac:dyDescent="0.2">
      <c r="I31" s="36" t="s">
        <v>8</v>
      </c>
      <c r="J31" s="56">
        <f>SUM(J3:J30)</f>
        <v>22558.080000000002</v>
      </c>
    </row>
    <row r="32" spans="2:16" x14ac:dyDescent="0.2">
      <c r="E32" s="421" t="s">
        <v>3139</v>
      </c>
      <c r="F32" s="422" t="s">
        <v>5453</v>
      </c>
    </row>
    <row r="33" spans="2:6" x14ac:dyDescent="0.2">
      <c r="E33" s="427" t="s">
        <v>3141</v>
      </c>
      <c r="F33" s="422" t="s">
        <v>5454</v>
      </c>
    </row>
    <row r="34" spans="2:6" x14ac:dyDescent="0.2">
      <c r="B34" s="399"/>
      <c r="C34" s="400"/>
      <c r="E34" s="425">
        <f>COUNTBLANK(N3:N30)-COUNTBLANK(D3:D30)</f>
        <v>5</v>
      </c>
      <c r="F34" s="426" t="s">
        <v>3250</v>
      </c>
    </row>
  </sheetData>
  <phoneticPr fontId="0" type="noConversion"/>
  <conditionalFormatting sqref="C1:E7 C10:E1048576 C8:C9 E8:E9 G1:H1048576 J1:K1048576 P1:P1048576">
    <cfRule type="expression" dxfId="1023" priority="5">
      <formula>AND($B1&lt;&gt;"",C1="")</formula>
    </cfRule>
  </conditionalFormatting>
  <conditionalFormatting sqref="B8:C9 E8:P9 B3:P7 B10:P24 B26:P30 C25:P25">
    <cfRule type="expression" dxfId="1022" priority="6" stopIfTrue="1">
      <formula>OR($M3&lt;&gt;"",$N3&lt;&gt;"")</formula>
    </cfRule>
    <cfRule type="expression" dxfId="1021" priority="7" stopIfTrue="1">
      <formula>AND($B3&lt;&gt;"",$K3="",$F3&lt;TODAY())</formula>
    </cfRule>
    <cfRule type="expression" dxfId="1020" priority="8">
      <formula>AND($B3&lt;&gt;"",$K3="",$F3&lt;(TODAY()+30))</formula>
    </cfRule>
  </conditionalFormatting>
  <conditionalFormatting sqref="D8">
    <cfRule type="expression" dxfId="1019" priority="52">
      <formula>AND($B9&lt;&gt;"",D8="")</formula>
    </cfRule>
  </conditionalFormatting>
  <conditionalFormatting sqref="D8">
    <cfRule type="expression" dxfId="1018" priority="59" stopIfTrue="1">
      <formula>OR($M9&lt;&gt;"",$N9&lt;&gt;"")</formula>
    </cfRule>
    <cfRule type="expression" dxfId="1017" priority="60" stopIfTrue="1">
      <formula>AND($B9&lt;&gt;"",$K9="",$F9&lt;TODAY())</formula>
    </cfRule>
    <cfRule type="expression" dxfId="1016" priority="61">
      <formula>AND($B9&lt;&gt;"",$K9="",$F9&lt;(TODAY()+30))</formula>
    </cfRule>
  </conditionalFormatting>
  <conditionalFormatting sqref="D9">
    <cfRule type="expression" dxfId="1015" priority="1">
      <formula>AND($B9&lt;&gt;"",D9="")</formula>
    </cfRule>
  </conditionalFormatting>
  <conditionalFormatting sqref="D9">
    <cfRule type="expression" dxfId="1014" priority="2" stopIfTrue="1">
      <formula>OR($M9&lt;&gt;"",$N9&lt;&gt;"")</formula>
    </cfRule>
    <cfRule type="expression" dxfId="1013" priority="3" stopIfTrue="1">
      <formula>AND($B9&lt;&gt;"",$K9="",$F9&lt;TODAY())</formula>
    </cfRule>
    <cfRule type="expression" dxfId="1012" priority="4">
      <formula>AND($B9&lt;&gt;"",$K9="",$F9&lt;(TODAY()+30))</formula>
    </cfRule>
  </conditionalFormatting>
  <dataValidations count="1">
    <dataValidation type="list" allowBlank="1" showInputMessage="1" showErrorMessage="1" sqref="H3:H30" xr:uid="{6B1B93EE-9E19-478C-80F2-15FAAC769D6D}">
      <formula1>"1, 7, 28, 30"</formula1>
    </dataValidation>
  </dataValidations>
  <hyperlinks>
    <hyperlink ref="P4" r:id="rId1" xr:uid="{C7281803-9DB5-45E4-B3CF-82E6192BEB14}"/>
    <hyperlink ref="P3" r:id="rId2" xr:uid="{3F6D7629-A5B3-456C-A12A-5FCD67339FDA}"/>
    <hyperlink ref="P7" r:id="rId3" xr:uid="{C434F5FD-7F89-4595-85C9-FA0D15006E4F}"/>
    <hyperlink ref="P8" r:id="rId4" xr:uid="{050ECC5E-5556-4B87-BF85-2BC280B967A3}"/>
    <hyperlink ref="P9" r:id="rId5" xr:uid="{F1DC0B94-39F9-4EEB-A466-BFE096A52EE5}"/>
    <hyperlink ref="P10" r:id="rId6" xr:uid="{5EE356BE-5335-4393-8D12-A0A6E451EB73}"/>
    <hyperlink ref="P11" r:id="rId7" xr:uid="{B458E8A0-6ECF-4E09-9C62-9B087BE9FC6C}"/>
    <hyperlink ref="P12" r:id="rId8" xr:uid="{81286FF0-7503-492E-A343-14E70C01E9ED}"/>
    <hyperlink ref="P13" r:id="rId9" xr:uid="{5AA8EAB4-0970-4F79-8698-40C40427B2CF}"/>
    <hyperlink ref="P14" r:id="rId10" xr:uid="{A90F1F0B-0596-4BED-8E04-F27F26E5A440}"/>
    <hyperlink ref="P6" r:id="rId11" xr:uid="{3A4189EF-6C63-401C-BA6D-FAF0E5FA1C89}"/>
    <hyperlink ref="P16" r:id="rId12" xr:uid="{6D102D70-CADE-4453-AA16-D6912701B49B}"/>
  </hyperlink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3"/>
  <tableParts count="1">
    <tablePart r:id="rId14"/>
  </tablePart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36DF6-34BE-48B5-9612-16F45AB26109}">
  <sheetPr>
    <tabColor rgb="FF70AD47"/>
    <pageSetUpPr fitToPage="1"/>
  </sheetPr>
  <dimension ref="B2:P34"/>
  <sheetViews>
    <sheetView workbookViewId="0">
      <selection activeCell="O10" sqref="O10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1.140625" style="35" customWidth="1"/>
    <col min="6" max="6" width="25.140625" style="35" customWidth="1"/>
    <col min="7" max="7" width="9" style="34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2" width="5.85546875" style="57" customWidth="1"/>
    <col min="13" max="13" width="19.5703125" style="33" bestFit="1" customWidth="1"/>
    <col min="14" max="14" width="17" style="33" customWidth="1"/>
    <col min="15" max="15" width="5.42578125" style="38" customWidth="1"/>
    <col min="16" max="16" width="22.42578125" style="33" customWidth="1"/>
    <col min="17" max="17" width="2.7109375" style="50" customWidth="1"/>
    <col min="18" max="16384" width="9.140625" style="50"/>
  </cols>
  <sheetData>
    <row r="2" spans="2:16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6" t="s">
        <v>4016</v>
      </c>
      <c r="M2" s="2" t="s">
        <v>3251</v>
      </c>
      <c r="N2" s="2" t="s">
        <v>3252</v>
      </c>
      <c r="O2" s="7" t="s">
        <v>3107</v>
      </c>
      <c r="P2" s="8" t="s">
        <v>3253</v>
      </c>
    </row>
    <row r="3" spans="2:16" ht="15" customHeight="1" x14ac:dyDescent="0.2">
      <c r="B3" s="58" t="s">
        <v>4943</v>
      </c>
      <c r="C3" s="59" t="s">
        <v>5455</v>
      </c>
      <c r="D3" s="60" t="s">
        <v>5456</v>
      </c>
      <c r="E3" s="13">
        <v>44739</v>
      </c>
      <c r="F3" s="14">
        <f t="shared" ref="F3:F30" si="0">IF(E3&lt;&gt;"",E3+(G3*H3),"")</f>
        <v>44879</v>
      </c>
      <c r="G3" s="12">
        <v>5</v>
      </c>
      <c r="H3" s="12">
        <v>28</v>
      </c>
      <c r="I3" s="61">
        <f t="shared" ref="I3:I30" si="1">IF(G3&lt;&gt;"",(J3/G3),"")</f>
        <v>470.64</v>
      </c>
      <c r="J3" s="61">
        <v>2353.1999999999998</v>
      </c>
      <c r="K3" s="62" t="s">
        <v>3214</v>
      </c>
      <c r="L3" s="62"/>
      <c r="M3" s="497" t="s">
        <v>5457</v>
      </c>
      <c r="N3" s="497" t="s">
        <v>5458</v>
      </c>
      <c r="O3" s="514"/>
      <c r="P3" s="517" t="s">
        <v>3408</v>
      </c>
    </row>
    <row r="4" spans="2:16" ht="15" customHeight="1" x14ac:dyDescent="0.2">
      <c r="B4" s="58" t="s">
        <v>4443</v>
      </c>
      <c r="C4" s="59" t="s">
        <v>3274</v>
      </c>
      <c r="D4" s="60" t="s">
        <v>5459</v>
      </c>
      <c r="E4" s="13">
        <v>44826</v>
      </c>
      <c r="F4" s="14">
        <f t="shared" si="0"/>
        <v>44854</v>
      </c>
      <c r="G4" s="12">
        <v>1</v>
      </c>
      <c r="H4" s="12">
        <v>28</v>
      </c>
      <c r="I4" s="61">
        <f t="shared" si="1"/>
        <v>0</v>
      </c>
      <c r="J4" s="61"/>
      <c r="K4" s="62" t="s">
        <v>3214</v>
      </c>
      <c r="L4" s="62">
        <v>20739091</v>
      </c>
      <c r="M4" s="497" t="s">
        <v>5457</v>
      </c>
      <c r="N4" s="497" t="s">
        <v>5460</v>
      </c>
      <c r="O4" s="514"/>
      <c r="P4" s="517" t="s">
        <v>3408</v>
      </c>
    </row>
    <row r="5" spans="2:16" ht="15" customHeight="1" x14ac:dyDescent="0.2">
      <c r="B5" s="58" t="s">
        <v>5461</v>
      </c>
      <c r="C5" s="59" t="s">
        <v>5462</v>
      </c>
      <c r="D5" s="60" t="s">
        <v>5463</v>
      </c>
      <c r="E5" s="13">
        <v>44826</v>
      </c>
      <c r="F5" s="14">
        <f t="shared" si="0"/>
        <v>44854</v>
      </c>
      <c r="G5" s="12">
        <v>1</v>
      </c>
      <c r="H5" s="12">
        <v>28</v>
      </c>
      <c r="I5" s="61">
        <f t="shared" si="1"/>
        <v>5914.8</v>
      </c>
      <c r="J5" s="61">
        <v>5914.8</v>
      </c>
      <c r="K5" s="62" t="s">
        <v>3214</v>
      </c>
      <c r="L5" s="62"/>
      <c r="M5" s="497" t="s">
        <v>5457</v>
      </c>
      <c r="N5" s="497" t="s">
        <v>5464</v>
      </c>
      <c r="O5" s="514"/>
      <c r="P5" s="517" t="s">
        <v>3408</v>
      </c>
    </row>
    <row r="6" spans="2:16" ht="15" customHeight="1" x14ac:dyDescent="0.2">
      <c r="B6" s="58" t="s">
        <v>4443</v>
      </c>
      <c r="C6" s="59" t="s">
        <v>5465</v>
      </c>
      <c r="D6" s="60" t="s">
        <v>5466</v>
      </c>
      <c r="E6" s="13">
        <v>44812</v>
      </c>
      <c r="F6" s="14">
        <f t="shared" si="0"/>
        <v>44896</v>
      </c>
      <c r="G6" s="12">
        <v>3</v>
      </c>
      <c r="H6" s="12">
        <v>28</v>
      </c>
      <c r="I6" s="61">
        <f t="shared" si="1"/>
        <v>480.5333333333333</v>
      </c>
      <c r="J6" s="61">
        <v>1441.6</v>
      </c>
      <c r="K6" s="62" t="s">
        <v>3214</v>
      </c>
      <c r="L6" s="62">
        <v>20739098</v>
      </c>
      <c r="M6" s="497" t="s">
        <v>5457</v>
      </c>
      <c r="N6" s="497" t="s">
        <v>5460</v>
      </c>
      <c r="O6" s="514"/>
      <c r="P6" s="517" t="s">
        <v>3408</v>
      </c>
    </row>
    <row r="7" spans="2:16" ht="15" customHeight="1" x14ac:dyDescent="0.2">
      <c r="B7" s="58" t="s">
        <v>5467</v>
      </c>
      <c r="C7" s="59" t="s">
        <v>5468</v>
      </c>
      <c r="D7" s="60" t="s">
        <v>5469</v>
      </c>
      <c r="E7" s="13">
        <v>44855</v>
      </c>
      <c r="F7" s="14">
        <f t="shared" si="0"/>
        <v>44883</v>
      </c>
      <c r="G7" s="12">
        <v>1</v>
      </c>
      <c r="H7" s="12">
        <v>28</v>
      </c>
      <c r="I7" s="61">
        <f t="shared" si="1"/>
        <v>694.3</v>
      </c>
      <c r="J7" s="61">
        <v>694.3</v>
      </c>
      <c r="K7" s="62" t="s">
        <v>3214</v>
      </c>
      <c r="L7" s="62"/>
      <c r="M7" s="497" t="s">
        <v>5457</v>
      </c>
      <c r="N7" s="497" t="s">
        <v>5470</v>
      </c>
      <c r="O7" s="514"/>
      <c r="P7" s="517" t="s">
        <v>3408</v>
      </c>
    </row>
    <row r="8" spans="2:16" ht="15" customHeight="1" x14ac:dyDescent="0.2">
      <c r="B8" s="58" t="s">
        <v>5467</v>
      </c>
      <c r="C8" s="59" t="s">
        <v>5468</v>
      </c>
      <c r="D8" s="60" t="s">
        <v>5471</v>
      </c>
      <c r="E8" s="13">
        <v>44855</v>
      </c>
      <c r="F8" s="14">
        <f t="shared" si="0"/>
        <v>44883</v>
      </c>
      <c r="G8" s="12">
        <v>1</v>
      </c>
      <c r="H8" s="12">
        <v>28</v>
      </c>
      <c r="I8" s="61">
        <f t="shared" si="1"/>
        <v>694.3</v>
      </c>
      <c r="J8" s="61">
        <v>694.3</v>
      </c>
      <c r="K8" s="62" t="s">
        <v>3214</v>
      </c>
      <c r="L8" s="62"/>
      <c r="M8" s="497" t="s">
        <v>5457</v>
      </c>
      <c r="N8" s="497" t="s">
        <v>5470</v>
      </c>
      <c r="O8" s="514"/>
      <c r="P8" s="517" t="s">
        <v>3408</v>
      </c>
    </row>
    <row r="9" spans="2:16" ht="15" customHeight="1" x14ac:dyDescent="0.2">
      <c r="B9" s="58" t="s">
        <v>5467</v>
      </c>
      <c r="C9" s="59" t="s">
        <v>5472</v>
      </c>
      <c r="D9" s="60" t="s">
        <v>5473</v>
      </c>
      <c r="E9" s="13">
        <v>44865</v>
      </c>
      <c r="F9" s="14">
        <f t="shared" si="0"/>
        <v>44949</v>
      </c>
      <c r="G9" s="12">
        <v>3</v>
      </c>
      <c r="H9" s="12">
        <v>28</v>
      </c>
      <c r="I9" s="61">
        <f t="shared" si="1"/>
        <v>0</v>
      </c>
      <c r="J9" s="61"/>
      <c r="K9" s="62" t="s">
        <v>3335</v>
      </c>
      <c r="L9" s="62"/>
      <c r="M9" s="497" t="s">
        <v>5474</v>
      </c>
      <c r="N9" s="497" t="s">
        <v>5475</v>
      </c>
      <c r="O9" s="514"/>
      <c r="P9" s="502" t="s">
        <v>5476</v>
      </c>
    </row>
    <row r="10" spans="2:16" ht="15" customHeight="1" x14ac:dyDescent="0.2">
      <c r="B10" s="58" t="s">
        <v>5467</v>
      </c>
      <c r="C10" s="358" t="s">
        <v>5477</v>
      </c>
      <c r="D10" s="60" t="s">
        <v>5478</v>
      </c>
      <c r="E10" s="13">
        <v>44865</v>
      </c>
      <c r="F10" s="14">
        <f t="shared" si="0"/>
        <v>44949</v>
      </c>
      <c r="G10" s="12">
        <v>3</v>
      </c>
      <c r="H10" s="12">
        <v>28</v>
      </c>
      <c r="I10" s="61">
        <f t="shared" si="1"/>
        <v>155.46666666666667</v>
      </c>
      <c r="J10" s="61">
        <v>466.4</v>
      </c>
      <c r="K10" s="62" t="s">
        <v>3335</v>
      </c>
      <c r="L10" s="62"/>
      <c r="M10" s="497" t="s">
        <v>5474</v>
      </c>
      <c r="N10" s="497" t="s">
        <v>5475</v>
      </c>
      <c r="O10" s="514"/>
      <c r="P10" s="502" t="s">
        <v>5476</v>
      </c>
    </row>
    <row r="11" spans="2:16" ht="15" customHeight="1" x14ac:dyDescent="0.2">
      <c r="B11" s="40" t="s">
        <v>5479</v>
      </c>
      <c r="C11" s="41" t="s">
        <v>5480</v>
      </c>
      <c r="D11" s="42" t="s">
        <v>5481</v>
      </c>
      <c r="E11" s="43">
        <v>44742</v>
      </c>
      <c r="F11" s="44">
        <f t="shared" si="0"/>
        <v>44798</v>
      </c>
      <c r="G11" s="45">
        <v>2</v>
      </c>
      <c r="H11" s="45">
        <v>28</v>
      </c>
      <c r="I11" s="46">
        <f t="shared" si="1"/>
        <v>782.28</v>
      </c>
      <c r="J11" s="46">
        <v>1564.56</v>
      </c>
      <c r="K11" s="47" t="s">
        <v>3214</v>
      </c>
      <c r="L11" s="47"/>
      <c r="M11" s="510"/>
      <c r="N11" s="510"/>
      <c r="O11" s="515"/>
      <c r="P11" s="518" t="s">
        <v>3408</v>
      </c>
    </row>
    <row r="12" spans="2:16" ht="15" customHeight="1" x14ac:dyDescent="0.2">
      <c r="B12" s="40" t="s">
        <v>4443</v>
      </c>
      <c r="C12" s="41" t="s">
        <v>5482</v>
      </c>
      <c r="D12" s="42" t="s">
        <v>5483</v>
      </c>
      <c r="E12" s="43">
        <v>44845</v>
      </c>
      <c r="F12" s="44">
        <f t="shared" si="0"/>
        <v>44929</v>
      </c>
      <c r="G12" s="45">
        <v>3</v>
      </c>
      <c r="H12" s="45">
        <v>28</v>
      </c>
      <c r="I12" s="46">
        <f t="shared" si="1"/>
        <v>0</v>
      </c>
      <c r="J12" s="46"/>
      <c r="K12" s="47" t="s">
        <v>3214</v>
      </c>
      <c r="L12" s="47"/>
      <c r="M12" s="510"/>
      <c r="N12" s="510"/>
      <c r="O12" s="515"/>
      <c r="P12" s="518"/>
    </row>
    <row r="13" spans="2:16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7"/>
      <c r="M13" s="510"/>
      <c r="N13" s="510"/>
      <c r="O13" s="515"/>
      <c r="P13" s="518"/>
    </row>
    <row r="14" spans="2:16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7"/>
      <c r="M14" s="510"/>
      <c r="N14" s="510"/>
      <c r="O14" s="515"/>
      <c r="P14" s="518"/>
    </row>
    <row r="15" spans="2:16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7"/>
      <c r="M15" s="510"/>
      <c r="N15" s="510"/>
      <c r="O15" s="515"/>
      <c r="P15" s="518"/>
    </row>
    <row r="16" spans="2:16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7"/>
      <c r="M16" s="41"/>
      <c r="N16" s="41"/>
      <c r="O16" s="48"/>
      <c r="P16" s="49"/>
    </row>
    <row r="17" spans="2:16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7"/>
      <c r="M17" s="41"/>
      <c r="N17" s="41"/>
      <c r="O17" s="48"/>
      <c r="P17" s="49"/>
    </row>
    <row r="18" spans="2:16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7"/>
      <c r="M18" s="41"/>
      <c r="N18" s="41"/>
      <c r="O18" s="48"/>
      <c r="P18" s="49"/>
    </row>
    <row r="19" spans="2:16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7"/>
      <c r="M19" s="41"/>
      <c r="N19" s="41"/>
      <c r="O19" s="48"/>
      <c r="P19" s="49"/>
    </row>
    <row r="20" spans="2:16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7"/>
      <c r="M20" s="41"/>
      <c r="N20" s="41"/>
      <c r="O20" s="48"/>
      <c r="P20" s="49"/>
    </row>
    <row r="21" spans="2:16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7"/>
      <c r="M21" s="41"/>
      <c r="N21" s="41"/>
      <c r="O21" s="48"/>
      <c r="P21" s="49"/>
    </row>
    <row r="22" spans="2:16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7"/>
      <c r="M22" s="41"/>
      <c r="N22" s="41"/>
      <c r="O22" s="48"/>
      <c r="P22" s="49"/>
    </row>
    <row r="23" spans="2:16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7"/>
      <c r="M23" s="41"/>
      <c r="N23" s="41"/>
      <c r="O23" s="48"/>
      <c r="P23" s="49"/>
    </row>
    <row r="24" spans="2:16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7"/>
      <c r="M24" s="41"/>
      <c r="N24" s="41"/>
      <c r="O24" s="48"/>
      <c r="P24" s="49"/>
    </row>
    <row r="25" spans="2:16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7"/>
      <c r="M25" s="41"/>
      <c r="N25" s="41"/>
      <c r="O25" s="48"/>
      <c r="P25" s="49"/>
    </row>
    <row r="26" spans="2:16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7"/>
      <c r="M26" s="41"/>
      <c r="N26" s="41"/>
      <c r="O26" s="48"/>
      <c r="P26" s="49"/>
    </row>
    <row r="27" spans="2:16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7"/>
      <c r="M27" s="41"/>
      <c r="N27" s="41"/>
      <c r="O27" s="48"/>
      <c r="P27" s="49"/>
    </row>
    <row r="28" spans="2:16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7"/>
      <c r="M28" s="41"/>
      <c r="N28" s="41"/>
      <c r="O28" s="48"/>
      <c r="P28" s="49"/>
    </row>
    <row r="29" spans="2:16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7"/>
      <c r="M29" s="41"/>
      <c r="N29" s="41"/>
      <c r="O29" s="48"/>
      <c r="P29" s="49"/>
    </row>
    <row r="30" spans="2:16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9"/>
      <c r="M30" s="233"/>
      <c r="N30" s="233"/>
      <c r="O30" s="240"/>
      <c r="P30" s="241"/>
    </row>
    <row r="31" spans="2:16" x14ac:dyDescent="0.2">
      <c r="I31" s="36" t="s">
        <v>8</v>
      </c>
      <c r="J31" s="56">
        <f>SUM(J3:J30)</f>
        <v>13129.159999999998</v>
      </c>
    </row>
    <row r="32" spans="2:16" x14ac:dyDescent="0.2">
      <c r="E32" s="421" t="s">
        <v>3139</v>
      </c>
      <c r="F32" s="422"/>
    </row>
    <row r="33" spans="2:6" x14ac:dyDescent="0.2">
      <c r="E33" s="427" t="s">
        <v>3141</v>
      </c>
      <c r="F33" s="422"/>
    </row>
    <row r="34" spans="2:6" x14ac:dyDescent="0.2">
      <c r="B34" s="399"/>
      <c r="C34" s="400"/>
      <c r="E34" s="425">
        <f>COUNTBLANK(N3:N30)-COUNTBLANK(D3:D30)</f>
        <v>2</v>
      </c>
      <c r="F34" s="426" t="s">
        <v>3250</v>
      </c>
    </row>
  </sheetData>
  <phoneticPr fontId="0" type="noConversion"/>
  <conditionalFormatting sqref="F3:F30">
    <cfRule type="expression" dxfId="990" priority="1" stopIfTrue="1">
      <formula>AND(B3&lt;&gt;"",K3="",F3&lt;TODAY())</formula>
    </cfRule>
    <cfRule type="expression" dxfId="989" priority="2">
      <formula>AND(B3&lt;&gt;"",K3="",F3&lt;(TODAY()+30))</formula>
    </cfRule>
  </conditionalFormatting>
  <dataValidations count="1">
    <dataValidation type="list" allowBlank="1" showInputMessage="1" showErrorMessage="1" sqref="H3:H30" xr:uid="{24156FE2-E035-4B4D-BA23-BF5C6F1DAFE6}">
      <formula1>"1, 7, 28, 30"</formula1>
    </dataValidation>
  </dataValidations>
  <hyperlinks>
    <hyperlink ref="P9" r:id="rId1" xr:uid="{DB0CF297-319F-4A60-AB2C-708035A18D88}"/>
    <hyperlink ref="P10" r:id="rId2" xr:uid="{F0AF2B7B-EBF0-4646-9C2B-1F5536010EB1}"/>
  </hyperlink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3"/>
  </tablePart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84754-4000-4911-9AF2-1BD902FF947C}">
  <sheetPr>
    <tabColor rgb="FF70AD47"/>
    <pageSetUpPr fitToPage="1"/>
  </sheetPr>
  <dimension ref="B2:P34"/>
  <sheetViews>
    <sheetView workbookViewId="0">
      <selection activeCell="B7" sqref="B7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4.140625" style="54" customWidth="1"/>
    <col min="4" max="4" width="14.7109375" style="55" customWidth="1"/>
    <col min="5" max="5" width="11.140625" style="35" customWidth="1"/>
    <col min="6" max="6" width="25.140625" style="35" customWidth="1"/>
    <col min="7" max="7" width="9" style="34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2" width="5.85546875" style="57" customWidth="1"/>
    <col min="13" max="13" width="19.5703125" style="33" bestFit="1" customWidth="1"/>
    <col min="14" max="14" width="24.28515625" style="33" customWidth="1"/>
    <col min="15" max="15" width="5.42578125" style="38" customWidth="1"/>
    <col min="16" max="16" width="22.42578125" style="33" customWidth="1"/>
    <col min="17" max="17" width="2.7109375" style="50" customWidth="1"/>
    <col min="18" max="16384" width="9.140625" style="50"/>
  </cols>
  <sheetData>
    <row r="2" spans="2:16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6" t="s">
        <v>4016</v>
      </c>
      <c r="M2" s="2" t="s">
        <v>3251</v>
      </c>
      <c r="N2" s="2" t="s">
        <v>3252</v>
      </c>
      <c r="O2" s="7" t="s">
        <v>3107</v>
      </c>
      <c r="P2" s="8" t="s">
        <v>3253</v>
      </c>
    </row>
    <row r="3" spans="2:16" ht="15" customHeight="1" x14ac:dyDescent="0.2">
      <c r="B3" s="58" t="s">
        <v>490</v>
      </c>
      <c r="C3" s="59" t="s">
        <v>5484</v>
      </c>
      <c r="D3" s="60" t="s">
        <v>5485</v>
      </c>
      <c r="E3" s="13">
        <v>44757</v>
      </c>
      <c r="F3" s="14">
        <f t="shared" ref="F3:F30" si="0">IF(E3&lt;&gt;"",E3+(G3*H3),"")</f>
        <v>44925</v>
      </c>
      <c r="G3" s="12">
        <v>6</v>
      </c>
      <c r="H3" s="12">
        <v>28</v>
      </c>
      <c r="I3" s="61">
        <f t="shared" ref="I3:I30" si="1">IF(G3&lt;&gt;"",(J3/G3),"")</f>
        <v>189.51666666666665</v>
      </c>
      <c r="J3" s="61">
        <v>1137.0999999999999</v>
      </c>
      <c r="K3" s="62" t="s">
        <v>3208</v>
      </c>
      <c r="L3" s="62"/>
      <c r="M3" s="497" t="s">
        <v>5486</v>
      </c>
      <c r="N3" s="497" t="s">
        <v>5487</v>
      </c>
      <c r="O3" s="63"/>
      <c r="P3" s="64"/>
    </row>
    <row r="4" spans="2:16" ht="15" customHeight="1" x14ac:dyDescent="0.2">
      <c r="B4" s="58" t="s">
        <v>5488</v>
      </c>
      <c r="C4" s="59" t="s">
        <v>5489</v>
      </c>
      <c r="D4" s="60" t="s">
        <v>5490</v>
      </c>
      <c r="E4" s="13">
        <v>44749</v>
      </c>
      <c r="F4" s="14">
        <f t="shared" si="0"/>
        <v>44777</v>
      </c>
      <c r="G4" s="12">
        <v>1</v>
      </c>
      <c r="H4" s="12">
        <v>28</v>
      </c>
      <c r="I4" s="61">
        <f t="shared" si="1"/>
        <v>3006.16</v>
      </c>
      <c r="J4" s="61">
        <v>3006.16</v>
      </c>
      <c r="K4" s="62" t="s">
        <v>3198</v>
      </c>
      <c r="L4" s="62"/>
      <c r="M4" s="497" t="s">
        <v>3327</v>
      </c>
      <c r="N4" s="497" t="s">
        <v>5487</v>
      </c>
      <c r="O4" s="63"/>
      <c r="P4" s="64"/>
    </row>
    <row r="5" spans="2:16" ht="15" customHeight="1" x14ac:dyDescent="0.2">
      <c r="B5" s="58" t="s">
        <v>5488</v>
      </c>
      <c r="C5" s="59" t="s">
        <v>5491</v>
      </c>
      <c r="D5" s="60" t="s">
        <v>5492</v>
      </c>
      <c r="E5" s="13">
        <v>44778</v>
      </c>
      <c r="F5" s="14">
        <f t="shared" si="0"/>
        <v>44806</v>
      </c>
      <c r="G5" s="12">
        <v>1</v>
      </c>
      <c r="H5" s="12">
        <v>28</v>
      </c>
      <c r="I5" s="61">
        <f t="shared" si="1"/>
        <v>0</v>
      </c>
      <c r="J5" s="61"/>
      <c r="K5" s="62" t="s">
        <v>3214</v>
      </c>
      <c r="L5" s="62"/>
      <c r="M5" s="497" t="s">
        <v>3300</v>
      </c>
      <c r="N5" s="497" t="s">
        <v>5493</v>
      </c>
      <c r="O5" s="63"/>
      <c r="P5" s="64"/>
    </row>
    <row r="6" spans="2:16" ht="15" customHeight="1" x14ac:dyDescent="0.2">
      <c r="B6" s="40" t="s">
        <v>5494</v>
      </c>
      <c r="C6" s="41" t="s">
        <v>5495</v>
      </c>
      <c r="D6" s="42" t="s">
        <v>5496</v>
      </c>
      <c r="E6" s="43">
        <v>44837</v>
      </c>
      <c r="F6" s="44">
        <f t="shared" si="0"/>
        <v>44865</v>
      </c>
      <c r="G6" s="45">
        <v>1</v>
      </c>
      <c r="H6" s="45">
        <v>28</v>
      </c>
      <c r="I6" s="46">
        <f t="shared" si="1"/>
        <v>2118.94</v>
      </c>
      <c r="J6" s="46">
        <v>2118.94</v>
      </c>
      <c r="K6" s="47" t="s">
        <v>3214</v>
      </c>
      <c r="L6" s="47"/>
      <c r="M6" s="510"/>
      <c r="N6" s="510"/>
      <c r="O6" s="48"/>
      <c r="P6" s="49"/>
    </row>
    <row r="7" spans="2:16" ht="15" customHeight="1" x14ac:dyDescent="0.2">
      <c r="B7" s="40" t="s">
        <v>490</v>
      </c>
      <c r="C7" s="41" t="s">
        <v>5484</v>
      </c>
      <c r="D7" s="42" t="s">
        <v>5497</v>
      </c>
      <c r="E7" s="43">
        <v>44859</v>
      </c>
      <c r="F7" s="44">
        <f t="shared" si="0"/>
        <v>44915</v>
      </c>
      <c r="G7" s="45">
        <v>2</v>
      </c>
      <c r="H7" s="45">
        <v>28</v>
      </c>
      <c r="I7" s="46">
        <f t="shared" si="1"/>
        <v>568.54999999999995</v>
      </c>
      <c r="J7" s="46">
        <v>1137.0999999999999</v>
      </c>
      <c r="K7" s="47" t="s">
        <v>3208</v>
      </c>
      <c r="L7" s="47"/>
      <c r="M7" s="510"/>
      <c r="N7" s="510"/>
      <c r="O7" s="48"/>
      <c r="P7" s="49"/>
    </row>
    <row r="8" spans="2:16" ht="15" customHeight="1" x14ac:dyDescent="0.2">
      <c r="B8" s="58" t="s">
        <v>5498</v>
      </c>
      <c r="C8" s="59" t="s">
        <v>5499</v>
      </c>
      <c r="D8" s="60" t="s">
        <v>5500</v>
      </c>
      <c r="E8" s="13">
        <v>44869</v>
      </c>
      <c r="F8" s="14">
        <f t="shared" si="0"/>
        <v>44876</v>
      </c>
      <c r="G8" s="12">
        <v>1</v>
      </c>
      <c r="H8" s="12">
        <v>7</v>
      </c>
      <c r="I8" s="61">
        <f t="shared" si="1"/>
        <v>6788.36</v>
      </c>
      <c r="J8" s="61">
        <v>6788.36</v>
      </c>
      <c r="K8" s="62" t="s">
        <v>3214</v>
      </c>
      <c r="L8" s="62"/>
      <c r="M8" s="497" t="s">
        <v>3300</v>
      </c>
      <c r="N8" s="497" t="s">
        <v>5493</v>
      </c>
      <c r="O8" s="63"/>
      <c r="P8" s="64"/>
    </row>
    <row r="9" spans="2:16" ht="15" customHeight="1" x14ac:dyDescent="0.2">
      <c r="B9" s="58" t="s">
        <v>5501</v>
      </c>
      <c r="C9" s="59" t="s">
        <v>5502</v>
      </c>
      <c r="D9" s="60" t="s">
        <v>5503</v>
      </c>
      <c r="E9" s="13">
        <v>44873</v>
      </c>
      <c r="F9" s="14">
        <f t="shared" si="0"/>
        <v>44901</v>
      </c>
      <c r="G9" s="12">
        <v>1</v>
      </c>
      <c r="H9" s="12">
        <v>28</v>
      </c>
      <c r="I9" s="61">
        <f t="shared" si="1"/>
        <v>3925.71</v>
      </c>
      <c r="J9" s="61">
        <v>3925.71</v>
      </c>
      <c r="K9" s="62" t="s">
        <v>3214</v>
      </c>
      <c r="L9" s="62"/>
      <c r="M9" s="497" t="s">
        <v>3300</v>
      </c>
      <c r="N9" s="497" t="s">
        <v>5493</v>
      </c>
      <c r="O9" s="63"/>
      <c r="P9" s="64"/>
    </row>
    <row r="10" spans="2:16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7"/>
      <c r="M10" s="510"/>
      <c r="N10" s="510"/>
      <c r="O10" s="48"/>
      <c r="P10" s="49"/>
    </row>
    <row r="11" spans="2:16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7"/>
      <c r="M11" s="510"/>
      <c r="N11" s="510"/>
      <c r="O11" s="48"/>
      <c r="P11" s="49"/>
    </row>
    <row r="12" spans="2:16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7"/>
      <c r="M12" s="510"/>
      <c r="N12" s="510"/>
      <c r="O12" s="48"/>
      <c r="P12" s="49"/>
    </row>
    <row r="13" spans="2:16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7"/>
      <c r="M13" s="510"/>
      <c r="N13" s="510"/>
      <c r="O13" s="48"/>
      <c r="P13" s="49"/>
    </row>
    <row r="14" spans="2:16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7"/>
      <c r="M14" s="510"/>
      <c r="N14" s="510"/>
      <c r="O14" s="48"/>
      <c r="P14" s="49"/>
    </row>
    <row r="15" spans="2:16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7"/>
      <c r="M15" s="510"/>
      <c r="N15" s="510"/>
      <c r="O15" s="48"/>
      <c r="P15" s="49"/>
    </row>
    <row r="16" spans="2:16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7"/>
      <c r="M16" s="510"/>
      <c r="N16" s="510"/>
      <c r="O16" s="48"/>
      <c r="P16" s="49"/>
    </row>
    <row r="17" spans="2:16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7"/>
      <c r="M17" s="510"/>
      <c r="N17" s="510"/>
      <c r="O17" s="48"/>
      <c r="P17" s="49"/>
    </row>
    <row r="18" spans="2:16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7"/>
      <c r="M18" s="510"/>
      <c r="N18" s="510"/>
      <c r="O18" s="48"/>
      <c r="P18" s="49"/>
    </row>
    <row r="19" spans="2:16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7"/>
      <c r="M19" s="510"/>
      <c r="N19" s="510"/>
      <c r="O19" s="48"/>
      <c r="P19" s="49"/>
    </row>
    <row r="20" spans="2:16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7"/>
      <c r="M20" s="510"/>
      <c r="N20" s="510"/>
      <c r="O20" s="48"/>
      <c r="P20" s="49"/>
    </row>
    <row r="21" spans="2:16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7"/>
      <c r="M21" s="510"/>
      <c r="N21" s="510"/>
      <c r="O21" s="48"/>
      <c r="P21" s="49"/>
    </row>
    <row r="22" spans="2:16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7"/>
      <c r="M22" s="510"/>
      <c r="N22" s="510"/>
      <c r="O22" s="48"/>
      <c r="P22" s="49"/>
    </row>
    <row r="23" spans="2:16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7"/>
      <c r="M23" s="510"/>
      <c r="N23" s="510"/>
      <c r="O23" s="48"/>
      <c r="P23" s="49"/>
    </row>
    <row r="24" spans="2:16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7"/>
      <c r="M24" s="510"/>
      <c r="N24" s="510"/>
      <c r="O24" s="48"/>
      <c r="P24" s="49"/>
    </row>
    <row r="25" spans="2:16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7"/>
      <c r="M25" s="510"/>
      <c r="N25" s="510"/>
      <c r="O25" s="48"/>
      <c r="P25" s="49"/>
    </row>
    <row r="26" spans="2:16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7"/>
      <c r="M26" s="510"/>
      <c r="N26" s="510"/>
      <c r="O26" s="48"/>
      <c r="P26" s="49"/>
    </row>
    <row r="27" spans="2:16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7"/>
      <c r="M27" s="510"/>
      <c r="N27" s="510"/>
      <c r="O27" s="48"/>
      <c r="P27" s="49"/>
    </row>
    <row r="28" spans="2:16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7"/>
      <c r="M28" s="510"/>
      <c r="N28" s="510"/>
      <c r="O28" s="48"/>
      <c r="P28" s="49"/>
    </row>
    <row r="29" spans="2:16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7"/>
      <c r="M29" s="510"/>
      <c r="N29" s="510"/>
      <c r="O29" s="48"/>
      <c r="P29" s="49"/>
    </row>
    <row r="30" spans="2:16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9"/>
      <c r="M30" s="233"/>
      <c r="N30" s="233"/>
      <c r="O30" s="240"/>
      <c r="P30" s="241"/>
    </row>
    <row r="31" spans="2:16" x14ac:dyDescent="0.2">
      <c r="I31" s="36" t="s">
        <v>8</v>
      </c>
      <c r="J31" s="56">
        <f>SUM(J3:J30)</f>
        <v>18113.37</v>
      </c>
    </row>
    <row r="32" spans="2:16" x14ac:dyDescent="0.2">
      <c r="E32" s="421" t="s">
        <v>3139</v>
      </c>
      <c r="F32" s="422"/>
    </row>
    <row r="33" spans="2:6" x14ac:dyDescent="0.2">
      <c r="E33" s="427" t="s">
        <v>3141</v>
      </c>
      <c r="F33" s="422"/>
    </row>
    <row r="34" spans="2:6" x14ac:dyDescent="0.2">
      <c r="B34" s="399"/>
      <c r="C34" s="400"/>
      <c r="E34" s="425">
        <f>COUNTBLANK(N3:N30)-COUNTBLANK(D3:D30)</f>
        <v>2</v>
      </c>
      <c r="F34" s="426" t="s">
        <v>3250</v>
      </c>
    </row>
  </sheetData>
  <phoneticPr fontId="0" type="noConversion"/>
  <conditionalFormatting sqref="F3:F30">
    <cfRule type="expression" dxfId="967" priority="1" stopIfTrue="1">
      <formula>AND(B3&lt;&gt;"",K3="",F3&lt;TODAY())</formula>
    </cfRule>
    <cfRule type="expression" dxfId="966" priority="2">
      <formula>AND(B3&lt;&gt;"",K3="",F3&lt;(TODAY()+30))</formula>
    </cfRule>
  </conditionalFormatting>
  <dataValidations count="1">
    <dataValidation type="list" allowBlank="1" showInputMessage="1" showErrorMessage="1" sqref="H3:H30" xr:uid="{4041E38F-22EE-4E9C-A4C7-07185257CADF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AC004-9939-41DD-A30D-E2BFDCAFAB8C}">
  <sheetPr>
    <tabColor rgb="FF70AD47"/>
    <pageSetUpPr fitToPage="1"/>
  </sheetPr>
  <dimension ref="B2:P34"/>
  <sheetViews>
    <sheetView tabSelected="1" workbookViewId="0">
      <selection activeCell="B28" sqref="B28"/>
    </sheetView>
  </sheetViews>
  <sheetFormatPr defaultColWidth="9.140625" defaultRowHeight="12.75" x14ac:dyDescent="0.2"/>
  <cols>
    <col min="1" max="1" width="1.7109375" style="50" customWidth="1"/>
    <col min="2" max="2" width="37.7109375" style="53" customWidth="1"/>
    <col min="3" max="3" width="12.85546875" style="54" customWidth="1"/>
    <col min="4" max="4" width="14.7109375" style="55" customWidth="1"/>
    <col min="5" max="5" width="11.140625" style="35" customWidth="1"/>
    <col min="6" max="6" width="25.140625" style="35" customWidth="1"/>
    <col min="7" max="7" width="9.5703125" style="34" bestFit="1" customWidth="1"/>
    <col min="8" max="8" width="8.140625" style="34" bestFit="1" customWidth="1"/>
    <col min="9" max="9" width="15.28515625" style="39" customWidth="1"/>
    <col min="10" max="10" width="14.140625" style="39" customWidth="1"/>
    <col min="11" max="11" width="7.85546875" style="57" bestFit="1" customWidth="1"/>
    <col min="12" max="12" width="8.42578125" style="57" customWidth="1"/>
    <col min="13" max="13" width="29" style="33" customWidth="1"/>
    <col min="14" max="14" width="22.5703125" style="33" customWidth="1"/>
    <col min="15" max="15" width="5.42578125" style="38" customWidth="1"/>
    <col min="16" max="16" width="25.42578125" style="33" customWidth="1"/>
    <col min="17" max="17" width="2.7109375" style="50" customWidth="1"/>
    <col min="18" max="16384" width="9.140625" style="50"/>
  </cols>
  <sheetData>
    <row r="2" spans="2:16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6" t="s">
        <v>4016</v>
      </c>
      <c r="M2" s="2" t="s">
        <v>3251</v>
      </c>
      <c r="N2" s="2" t="s">
        <v>3252</v>
      </c>
      <c r="O2" s="7" t="s">
        <v>3107</v>
      </c>
      <c r="P2" s="8" t="s">
        <v>3253</v>
      </c>
    </row>
    <row r="3" spans="2:16" ht="15" customHeight="1" x14ac:dyDescent="0.2">
      <c r="B3" s="40" t="s">
        <v>122</v>
      </c>
      <c r="C3" s="41" t="s">
        <v>5504</v>
      </c>
      <c r="D3" s="42" t="s">
        <v>5505</v>
      </c>
      <c r="E3" s="43">
        <v>44830</v>
      </c>
      <c r="F3" s="44">
        <f t="shared" ref="F3:F30" si="0">IF(E3&lt;&gt;"",E3+(G3*H3),"")</f>
        <v>44860</v>
      </c>
      <c r="G3" s="45">
        <v>1</v>
      </c>
      <c r="H3" s="45">
        <v>30</v>
      </c>
      <c r="I3" s="46">
        <f t="shared" ref="I3:I30" si="1">IF(G3&lt;&gt;"",(J3/G3),"")</f>
        <v>530</v>
      </c>
      <c r="J3" s="46">
        <v>530</v>
      </c>
      <c r="K3" s="47" t="s">
        <v>3198</v>
      </c>
      <c r="L3" s="47"/>
      <c r="M3" s="510" t="s">
        <v>5506</v>
      </c>
      <c r="N3" s="510" t="s">
        <v>5507</v>
      </c>
      <c r="O3" s="48" t="s">
        <v>3258</v>
      </c>
      <c r="P3" s="345" t="s">
        <v>5508</v>
      </c>
    </row>
    <row r="4" spans="2:16" ht="15" customHeight="1" x14ac:dyDescent="0.2">
      <c r="B4" s="40" t="s">
        <v>87</v>
      </c>
      <c r="C4" s="41" t="s">
        <v>5509</v>
      </c>
      <c r="D4" s="42" t="s">
        <v>5510</v>
      </c>
      <c r="E4" s="43">
        <v>44861</v>
      </c>
      <c r="F4" s="44">
        <f t="shared" si="0"/>
        <v>44921</v>
      </c>
      <c r="G4" s="45">
        <v>2</v>
      </c>
      <c r="H4" s="45">
        <v>30</v>
      </c>
      <c r="I4" s="46">
        <f t="shared" si="1"/>
        <v>2606.54</v>
      </c>
      <c r="J4" s="46">
        <v>5213.08</v>
      </c>
      <c r="K4" s="47" t="s">
        <v>3198</v>
      </c>
      <c r="L4" s="47"/>
      <c r="M4" s="510" t="s">
        <v>3300</v>
      </c>
      <c r="N4" s="510" t="s">
        <v>3301</v>
      </c>
      <c r="O4" s="48" t="s">
        <v>3258</v>
      </c>
      <c r="P4" s="345" t="s">
        <v>5508</v>
      </c>
    </row>
    <row r="5" spans="2:16" ht="15" customHeight="1" x14ac:dyDescent="0.2">
      <c r="B5" s="40" t="s">
        <v>373</v>
      </c>
      <c r="C5" s="41" t="s">
        <v>5511</v>
      </c>
      <c r="D5" s="42" t="s">
        <v>5512</v>
      </c>
      <c r="E5" s="43">
        <v>44861</v>
      </c>
      <c r="F5" s="44">
        <f t="shared" si="0"/>
        <v>44921</v>
      </c>
      <c r="G5" s="45">
        <v>2</v>
      </c>
      <c r="H5" s="45">
        <v>30</v>
      </c>
      <c r="I5" s="46">
        <f t="shared" si="1"/>
        <v>4539.1850000000004</v>
      </c>
      <c r="J5" s="46">
        <v>9078.3700000000008</v>
      </c>
      <c r="K5" s="47" t="s">
        <v>3198</v>
      </c>
      <c r="L5" s="47"/>
      <c r="M5" s="510" t="s">
        <v>3300</v>
      </c>
      <c r="N5" s="510" t="s">
        <v>3301</v>
      </c>
      <c r="O5" s="48" t="s">
        <v>3258</v>
      </c>
      <c r="P5" s="345" t="s">
        <v>5508</v>
      </c>
    </row>
    <row r="6" spans="2:16" ht="15" customHeight="1" x14ac:dyDescent="0.2">
      <c r="B6" s="40" t="s">
        <v>242</v>
      </c>
      <c r="C6" s="41" t="s">
        <v>5513</v>
      </c>
      <c r="D6" s="42" t="s">
        <v>5514</v>
      </c>
      <c r="E6" s="43">
        <v>44858</v>
      </c>
      <c r="F6" s="44">
        <f t="shared" si="0"/>
        <v>44978</v>
      </c>
      <c r="G6" s="45">
        <v>4</v>
      </c>
      <c r="H6" s="45">
        <v>30</v>
      </c>
      <c r="I6" s="46">
        <f t="shared" si="1"/>
        <v>3629.4524999999999</v>
      </c>
      <c r="J6" s="46">
        <v>14517.81</v>
      </c>
      <c r="K6" s="47" t="s">
        <v>3198</v>
      </c>
      <c r="L6" s="47"/>
      <c r="M6" s="510" t="s">
        <v>5506</v>
      </c>
      <c r="N6" s="510" t="s">
        <v>5515</v>
      </c>
      <c r="O6" s="48" t="s">
        <v>3258</v>
      </c>
      <c r="P6" s="345" t="s">
        <v>5508</v>
      </c>
    </row>
    <row r="7" spans="2:16" ht="15" customHeight="1" x14ac:dyDescent="0.2">
      <c r="B7" s="40" t="s">
        <v>5516</v>
      </c>
      <c r="C7" s="41" t="s">
        <v>5517</v>
      </c>
      <c r="D7" s="42" t="s">
        <v>5518</v>
      </c>
      <c r="E7" s="43">
        <v>44888</v>
      </c>
      <c r="F7" s="44">
        <f t="shared" si="0"/>
        <v>44918</v>
      </c>
      <c r="G7" s="45">
        <v>1</v>
      </c>
      <c r="H7" s="45">
        <v>30</v>
      </c>
      <c r="I7" s="46">
        <f t="shared" si="1"/>
        <v>1751.12</v>
      </c>
      <c r="J7" s="46">
        <v>1751.12</v>
      </c>
      <c r="K7" s="47" t="s">
        <v>3198</v>
      </c>
      <c r="L7" s="47"/>
      <c r="M7" s="510" t="s">
        <v>5519</v>
      </c>
      <c r="N7" s="510" t="s">
        <v>5520</v>
      </c>
      <c r="O7" s="48" t="s">
        <v>3258</v>
      </c>
      <c r="P7" s="345" t="s">
        <v>5508</v>
      </c>
    </row>
    <row r="8" spans="2:16" ht="15" customHeight="1" x14ac:dyDescent="0.2">
      <c r="B8" s="58" t="s">
        <v>5521</v>
      </c>
      <c r="C8" s="59" t="s">
        <v>5522</v>
      </c>
      <c r="D8" s="60" t="s">
        <v>5523</v>
      </c>
      <c r="E8" s="13">
        <v>44883</v>
      </c>
      <c r="F8" s="14">
        <f t="shared" si="0"/>
        <v>44913</v>
      </c>
      <c r="G8" s="12">
        <v>1</v>
      </c>
      <c r="H8" s="12">
        <v>30</v>
      </c>
      <c r="I8" s="61">
        <f t="shared" si="1"/>
        <v>228.96</v>
      </c>
      <c r="J8" s="61">
        <v>228.96</v>
      </c>
      <c r="K8" s="62" t="s">
        <v>3198</v>
      </c>
      <c r="L8" s="62"/>
      <c r="M8" s="497" t="s">
        <v>3300</v>
      </c>
      <c r="N8" s="497" t="s">
        <v>3301</v>
      </c>
      <c r="O8" s="63" t="s">
        <v>3258</v>
      </c>
      <c r="P8" s="350" t="s">
        <v>5508</v>
      </c>
    </row>
    <row r="9" spans="2:16" ht="15" customHeight="1" x14ac:dyDescent="0.2">
      <c r="B9" s="40" t="s">
        <v>242</v>
      </c>
      <c r="C9" s="41" t="s">
        <v>5524</v>
      </c>
      <c r="D9" s="42" t="s">
        <v>5525</v>
      </c>
      <c r="E9" s="43">
        <v>44573</v>
      </c>
      <c r="F9" s="44">
        <f t="shared" si="0"/>
        <v>44603</v>
      </c>
      <c r="G9" s="45">
        <v>1</v>
      </c>
      <c r="H9" s="45">
        <v>30</v>
      </c>
      <c r="I9" s="46">
        <f t="shared" si="1"/>
        <v>2708.83</v>
      </c>
      <c r="J9" s="46">
        <v>2708.83</v>
      </c>
      <c r="K9" s="47" t="s">
        <v>3198</v>
      </c>
      <c r="L9" s="47"/>
      <c r="M9" s="510" t="s">
        <v>5519</v>
      </c>
      <c r="N9" s="510" t="s">
        <v>5526</v>
      </c>
      <c r="O9" s="48" t="s">
        <v>3258</v>
      </c>
      <c r="P9" s="345" t="s">
        <v>5508</v>
      </c>
    </row>
    <row r="10" spans="2:16" ht="15" customHeight="1" x14ac:dyDescent="0.2">
      <c r="B10" s="40" t="s">
        <v>5527</v>
      </c>
      <c r="C10" s="41" t="s">
        <v>3301</v>
      </c>
      <c r="D10" s="42" t="s">
        <v>5528</v>
      </c>
      <c r="E10" s="43">
        <v>44945</v>
      </c>
      <c r="F10" s="44">
        <f t="shared" si="0"/>
        <v>44975</v>
      </c>
      <c r="G10" s="45">
        <v>1</v>
      </c>
      <c r="H10" s="45">
        <v>30</v>
      </c>
      <c r="I10" s="46">
        <f t="shared" si="1"/>
        <v>3213.92</v>
      </c>
      <c r="J10" s="46">
        <v>3213.92</v>
      </c>
      <c r="K10" s="47" t="s">
        <v>3198</v>
      </c>
      <c r="L10" s="47"/>
      <c r="M10" s="510" t="s">
        <v>5506</v>
      </c>
      <c r="N10" s="510" t="s">
        <v>5529</v>
      </c>
      <c r="O10" s="48" t="s">
        <v>3258</v>
      </c>
      <c r="P10" s="345" t="s">
        <v>5508</v>
      </c>
    </row>
    <row r="11" spans="2:16" ht="15" customHeight="1" x14ac:dyDescent="0.2">
      <c r="B11" s="603" t="s">
        <v>5530</v>
      </c>
      <c r="C11" s="604" t="s">
        <v>5531</v>
      </c>
      <c r="D11" s="605" t="s">
        <v>5532</v>
      </c>
      <c r="E11" s="606">
        <v>44826</v>
      </c>
      <c r="F11" s="607">
        <f t="shared" si="0"/>
        <v>45078</v>
      </c>
      <c r="G11" s="608">
        <v>9</v>
      </c>
      <c r="H11" s="608">
        <v>28</v>
      </c>
      <c r="I11" s="609">
        <f t="shared" si="1"/>
        <v>1602.8466666666668</v>
      </c>
      <c r="J11" s="609">
        <v>14425.62</v>
      </c>
      <c r="K11" s="610" t="s">
        <v>3225</v>
      </c>
      <c r="L11" s="610"/>
      <c r="M11" s="510"/>
      <c r="N11" s="510"/>
      <c r="O11" s="48"/>
      <c r="P11" s="509" t="s">
        <v>5533</v>
      </c>
    </row>
    <row r="12" spans="2:16" ht="15" customHeight="1" x14ac:dyDescent="0.2">
      <c r="B12" s="40" t="s">
        <v>434</v>
      </c>
      <c r="C12" s="41" t="s">
        <v>5534</v>
      </c>
      <c r="D12" s="42" t="s">
        <v>5535</v>
      </c>
      <c r="E12" s="43">
        <v>44837</v>
      </c>
      <c r="F12" s="44">
        <f t="shared" si="0"/>
        <v>45017</v>
      </c>
      <c r="G12" s="45">
        <v>6</v>
      </c>
      <c r="H12" s="45">
        <v>30</v>
      </c>
      <c r="I12" s="46">
        <f t="shared" si="1"/>
        <v>1007</v>
      </c>
      <c r="J12" s="46">
        <v>6042</v>
      </c>
      <c r="K12" s="47" t="s">
        <v>3198</v>
      </c>
      <c r="L12" s="47"/>
      <c r="M12" s="510"/>
      <c r="N12" s="510"/>
      <c r="O12" s="48"/>
      <c r="P12" s="345" t="s">
        <v>5508</v>
      </c>
    </row>
    <row r="13" spans="2:16" ht="15" customHeight="1" x14ac:dyDescent="0.2">
      <c r="B13" s="40" t="s">
        <v>5536</v>
      </c>
      <c r="C13" s="41" t="s">
        <v>3301</v>
      </c>
      <c r="D13" s="42" t="s">
        <v>5537</v>
      </c>
      <c r="E13" s="43">
        <v>44838</v>
      </c>
      <c r="F13" s="44">
        <f t="shared" si="0"/>
        <v>45090</v>
      </c>
      <c r="G13" s="45">
        <v>9</v>
      </c>
      <c r="H13" s="45">
        <v>28</v>
      </c>
      <c r="I13" s="46">
        <f t="shared" si="1"/>
        <v>196.99333333333334</v>
      </c>
      <c r="J13" s="46">
        <v>1772.94</v>
      </c>
      <c r="K13" s="47" t="s">
        <v>5538</v>
      </c>
      <c r="L13" s="47"/>
      <c r="M13" s="510"/>
      <c r="N13" s="510"/>
      <c r="O13" s="48"/>
      <c r="P13" s="345" t="s">
        <v>5508</v>
      </c>
    </row>
    <row r="14" spans="2:16" ht="15" customHeight="1" x14ac:dyDescent="0.2">
      <c r="B14" s="40" t="s">
        <v>3279</v>
      </c>
      <c r="C14" s="41" t="s">
        <v>5539</v>
      </c>
      <c r="D14" s="42" t="s">
        <v>5540</v>
      </c>
      <c r="E14" s="43">
        <v>44868</v>
      </c>
      <c r="F14" s="44">
        <f t="shared" si="0"/>
        <v>44928</v>
      </c>
      <c r="G14" s="45">
        <v>2</v>
      </c>
      <c r="H14" s="45">
        <v>30</v>
      </c>
      <c r="I14" s="46">
        <f t="shared" si="1"/>
        <v>3278.58</v>
      </c>
      <c r="J14" s="46">
        <v>6557.16</v>
      </c>
      <c r="K14" s="47" t="s">
        <v>3198</v>
      </c>
      <c r="L14" s="47"/>
      <c r="M14" s="510"/>
      <c r="N14" s="510"/>
      <c r="O14" s="48"/>
      <c r="P14" s="345" t="s">
        <v>5508</v>
      </c>
    </row>
    <row r="15" spans="2:16" ht="15" customHeight="1" x14ac:dyDescent="0.2">
      <c r="B15" s="40" t="s">
        <v>328</v>
      </c>
      <c r="C15" s="41" t="s">
        <v>5541</v>
      </c>
      <c r="D15" s="42" t="s">
        <v>5542</v>
      </c>
      <c r="E15" s="43">
        <v>44874</v>
      </c>
      <c r="F15" s="44">
        <f t="shared" si="0"/>
        <v>45042</v>
      </c>
      <c r="G15" s="45">
        <v>6</v>
      </c>
      <c r="H15" s="45">
        <v>28</v>
      </c>
      <c r="I15" s="46">
        <f t="shared" si="1"/>
        <v>398.94</v>
      </c>
      <c r="J15" s="46">
        <v>2393.64</v>
      </c>
      <c r="K15" s="47" t="s">
        <v>3208</v>
      </c>
      <c r="L15" s="47"/>
      <c r="M15" s="510"/>
      <c r="N15" s="510"/>
      <c r="O15" s="48"/>
      <c r="P15" s="345" t="s">
        <v>5543</v>
      </c>
    </row>
    <row r="16" spans="2:16" ht="15" customHeight="1" x14ac:dyDescent="0.2">
      <c r="B16" s="40" t="s">
        <v>1435</v>
      </c>
      <c r="C16" s="41" t="s">
        <v>5234</v>
      </c>
      <c r="D16" s="42" t="s">
        <v>5544</v>
      </c>
      <c r="E16" s="43">
        <v>44883</v>
      </c>
      <c r="F16" s="44">
        <f t="shared" si="0"/>
        <v>45063</v>
      </c>
      <c r="G16" s="45">
        <v>6</v>
      </c>
      <c r="H16" s="45">
        <v>30</v>
      </c>
      <c r="I16" s="46">
        <f t="shared" si="1"/>
        <v>2037.5</v>
      </c>
      <c r="J16" s="46">
        <v>12225</v>
      </c>
      <c r="K16" s="47" t="s">
        <v>3198</v>
      </c>
      <c r="L16" s="47"/>
      <c r="M16" s="510"/>
      <c r="N16" s="510"/>
      <c r="O16" s="48"/>
      <c r="P16" s="509" t="s">
        <v>5508</v>
      </c>
    </row>
    <row r="17" spans="2:16" ht="15" customHeight="1" x14ac:dyDescent="0.2">
      <c r="B17" s="40" t="s">
        <v>1435</v>
      </c>
      <c r="C17" s="41" t="s">
        <v>5545</v>
      </c>
      <c r="D17" s="42" t="s">
        <v>5546</v>
      </c>
      <c r="E17" s="43">
        <v>44883</v>
      </c>
      <c r="F17" s="44">
        <f t="shared" si="0"/>
        <v>45063</v>
      </c>
      <c r="G17" s="45">
        <v>6</v>
      </c>
      <c r="H17" s="45">
        <v>30</v>
      </c>
      <c r="I17" s="46">
        <f t="shared" si="1"/>
        <v>1989.5</v>
      </c>
      <c r="J17" s="46">
        <v>11937</v>
      </c>
      <c r="K17" s="47" t="s">
        <v>3198</v>
      </c>
      <c r="L17" s="47"/>
      <c r="M17" s="510"/>
      <c r="N17" s="510"/>
      <c r="O17" s="48"/>
      <c r="P17" s="345" t="s">
        <v>5508</v>
      </c>
    </row>
    <row r="18" spans="2:16" ht="15" customHeight="1" x14ac:dyDescent="0.2">
      <c r="B18" s="40" t="s">
        <v>419</v>
      </c>
      <c r="C18" s="41" t="s">
        <v>5547</v>
      </c>
      <c r="D18" s="42" t="s">
        <v>5548</v>
      </c>
      <c r="E18" s="43">
        <v>44897</v>
      </c>
      <c r="F18" s="44">
        <f t="shared" si="0"/>
        <v>45077</v>
      </c>
      <c r="G18" s="45">
        <v>6</v>
      </c>
      <c r="H18" s="45">
        <v>30</v>
      </c>
      <c r="I18" s="46">
        <f t="shared" si="1"/>
        <v>1435.24</v>
      </c>
      <c r="J18" s="46">
        <v>8611.44</v>
      </c>
      <c r="K18" s="47" t="s">
        <v>3198</v>
      </c>
      <c r="L18" s="47"/>
      <c r="M18" s="510"/>
      <c r="N18" s="510"/>
      <c r="O18" s="48"/>
      <c r="P18" s="345" t="s">
        <v>5508</v>
      </c>
    </row>
    <row r="19" spans="2:16" ht="15" customHeight="1" x14ac:dyDescent="0.2">
      <c r="B19" s="40" t="s">
        <v>122</v>
      </c>
      <c r="C19" s="41" t="s">
        <v>5549</v>
      </c>
      <c r="D19" s="42" t="s">
        <v>5550</v>
      </c>
      <c r="E19" s="43">
        <v>44938</v>
      </c>
      <c r="F19" s="44">
        <f t="shared" si="0"/>
        <v>44998</v>
      </c>
      <c r="G19" s="45">
        <v>2</v>
      </c>
      <c r="H19" s="45">
        <v>30</v>
      </c>
      <c r="I19" s="46">
        <f t="shared" si="1"/>
        <v>583</v>
      </c>
      <c r="J19" s="46">
        <v>1166</v>
      </c>
      <c r="K19" s="47" t="s">
        <v>3198</v>
      </c>
      <c r="L19" s="47"/>
      <c r="M19" s="510"/>
      <c r="N19" s="510"/>
      <c r="O19" s="48"/>
      <c r="P19" s="345" t="s">
        <v>5508</v>
      </c>
    </row>
    <row r="20" spans="2:16" ht="15" customHeight="1" x14ac:dyDescent="0.2">
      <c r="B20" s="40" t="s">
        <v>122</v>
      </c>
      <c r="C20" s="41" t="s">
        <v>5551</v>
      </c>
      <c r="D20" s="42" t="s">
        <v>5552</v>
      </c>
      <c r="E20" s="43">
        <v>44938</v>
      </c>
      <c r="F20" s="44">
        <f t="shared" si="0"/>
        <v>44998</v>
      </c>
      <c r="G20" s="45">
        <v>2</v>
      </c>
      <c r="H20" s="45">
        <v>30</v>
      </c>
      <c r="I20" s="46">
        <f t="shared" si="1"/>
        <v>583</v>
      </c>
      <c r="J20" s="46">
        <v>1166</v>
      </c>
      <c r="K20" s="47" t="s">
        <v>3198</v>
      </c>
      <c r="L20" s="47"/>
      <c r="M20" s="510"/>
      <c r="N20" s="510"/>
      <c r="O20" s="48"/>
      <c r="P20" s="345" t="s">
        <v>5508</v>
      </c>
    </row>
    <row r="21" spans="2:16" ht="15" customHeight="1" x14ac:dyDescent="0.2">
      <c r="B21" s="40" t="s">
        <v>373</v>
      </c>
      <c r="C21" s="41" t="s">
        <v>5553</v>
      </c>
      <c r="D21" s="42" t="s">
        <v>5554</v>
      </c>
      <c r="E21" s="43">
        <v>44938</v>
      </c>
      <c r="F21" s="44">
        <f t="shared" si="0"/>
        <v>44968</v>
      </c>
      <c r="G21" s="45">
        <v>1</v>
      </c>
      <c r="H21" s="45">
        <v>30</v>
      </c>
      <c r="I21" s="46">
        <f t="shared" si="1"/>
        <v>2019.94</v>
      </c>
      <c r="J21" s="46">
        <v>2019.94</v>
      </c>
      <c r="K21" s="47" t="s">
        <v>3198</v>
      </c>
      <c r="L21" s="47"/>
      <c r="M21" s="510" t="s">
        <v>5555</v>
      </c>
      <c r="N21" s="510" t="s">
        <v>5556</v>
      </c>
      <c r="O21" s="48" t="s">
        <v>3297</v>
      </c>
      <c r="P21" s="345" t="s">
        <v>5508</v>
      </c>
    </row>
    <row r="22" spans="2:16" ht="15" customHeight="1" x14ac:dyDescent="0.2">
      <c r="B22" s="40" t="s">
        <v>87</v>
      </c>
      <c r="C22" s="41" t="s">
        <v>5509</v>
      </c>
      <c r="D22" s="42" t="s">
        <v>5557</v>
      </c>
      <c r="E22" s="43">
        <v>44938</v>
      </c>
      <c r="F22" s="44">
        <f t="shared" si="0"/>
        <v>44998</v>
      </c>
      <c r="G22" s="45">
        <v>2</v>
      </c>
      <c r="H22" s="45">
        <v>30</v>
      </c>
      <c r="I22" s="46">
        <f t="shared" si="1"/>
        <v>2708.3</v>
      </c>
      <c r="J22" s="46">
        <v>5416.6</v>
      </c>
      <c r="K22" s="47" t="s">
        <v>3198</v>
      </c>
      <c r="L22" s="47"/>
      <c r="M22" s="510" t="s">
        <v>5555</v>
      </c>
      <c r="N22" s="510" t="s">
        <v>5556</v>
      </c>
      <c r="O22" s="48" t="s">
        <v>3297</v>
      </c>
      <c r="P22" s="345" t="s">
        <v>5508</v>
      </c>
    </row>
    <row r="23" spans="2:16" ht="15" customHeight="1" x14ac:dyDescent="0.2">
      <c r="B23" s="40" t="s">
        <v>983</v>
      </c>
      <c r="C23" s="41" t="s">
        <v>5558</v>
      </c>
      <c r="D23" s="42" t="s">
        <v>5559</v>
      </c>
      <c r="E23" s="43">
        <v>44995</v>
      </c>
      <c r="F23" s="44">
        <f t="shared" si="0"/>
        <v>44998</v>
      </c>
      <c r="G23" s="45">
        <v>3</v>
      </c>
      <c r="H23" s="45">
        <v>1</v>
      </c>
      <c r="I23" s="46">
        <f t="shared" si="1"/>
        <v>210.92</v>
      </c>
      <c r="J23" s="46">
        <v>632.76</v>
      </c>
      <c r="K23" s="47" t="s">
        <v>3198</v>
      </c>
      <c r="L23" s="47"/>
      <c r="M23" s="510" t="s">
        <v>3300</v>
      </c>
      <c r="N23" s="510" t="s">
        <v>3301</v>
      </c>
      <c r="O23" s="48" t="s">
        <v>3297</v>
      </c>
      <c r="P23" s="345" t="s">
        <v>5508</v>
      </c>
    </row>
    <row r="24" spans="2:16" ht="15" customHeight="1" x14ac:dyDescent="0.2">
      <c r="B24" s="40" t="s">
        <v>3279</v>
      </c>
      <c r="C24" s="41"/>
      <c r="D24" s="42" t="s">
        <v>5560</v>
      </c>
      <c r="E24" s="43">
        <v>45013</v>
      </c>
      <c r="F24" s="44">
        <f t="shared" si="0"/>
        <v>45043</v>
      </c>
      <c r="G24" s="45">
        <v>1</v>
      </c>
      <c r="H24" s="45">
        <v>30</v>
      </c>
      <c r="I24" s="46">
        <f t="shared" si="1"/>
        <v>0</v>
      </c>
      <c r="J24" s="46"/>
      <c r="K24" s="47" t="s">
        <v>3198</v>
      </c>
      <c r="L24" s="47"/>
      <c r="M24" s="510"/>
      <c r="N24" s="510"/>
      <c r="O24" s="48"/>
      <c r="P24" s="345" t="s">
        <v>5508</v>
      </c>
    </row>
    <row r="25" spans="2:16" ht="15" customHeight="1" x14ac:dyDescent="0.2">
      <c r="B25" s="40" t="s">
        <v>3279</v>
      </c>
      <c r="C25" s="41"/>
      <c r="D25" s="42" t="s">
        <v>5561</v>
      </c>
      <c r="E25" s="43">
        <v>45013</v>
      </c>
      <c r="F25" s="44">
        <f t="shared" si="0"/>
        <v>45043</v>
      </c>
      <c r="G25" s="45">
        <v>1</v>
      </c>
      <c r="H25" s="45">
        <v>30</v>
      </c>
      <c r="I25" s="46">
        <f t="shared" si="1"/>
        <v>0</v>
      </c>
      <c r="J25" s="46"/>
      <c r="K25" s="47" t="s">
        <v>3198</v>
      </c>
      <c r="L25" s="47"/>
      <c r="M25" s="510"/>
      <c r="N25" s="510"/>
      <c r="O25" s="48"/>
      <c r="P25" s="345" t="s">
        <v>5508</v>
      </c>
    </row>
    <row r="26" spans="2:16" ht="15" customHeight="1" x14ac:dyDescent="0.2">
      <c r="B26" s="40" t="s">
        <v>5562</v>
      </c>
      <c r="C26" s="41" t="s">
        <v>5563</v>
      </c>
      <c r="D26" s="42" t="s">
        <v>5564</v>
      </c>
      <c r="E26" s="43">
        <v>45013</v>
      </c>
      <c r="F26" s="44">
        <f t="shared" si="0"/>
        <v>45014</v>
      </c>
      <c r="G26" s="45">
        <v>1</v>
      </c>
      <c r="H26" s="45">
        <v>1</v>
      </c>
      <c r="I26" s="46">
        <f t="shared" si="1"/>
        <v>1554.67</v>
      </c>
      <c r="J26" s="46">
        <v>1554.67</v>
      </c>
      <c r="K26" s="47" t="s">
        <v>3198</v>
      </c>
      <c r="L26" s="47"/>
      <c r="M26" s="510" t="s">
        <v>3300</v>
      </c>
      <c r="N26" s="510" t="s">
        <v>3301</v>
      </c>
      <c r="O26" s="48" t="s">
        <v>3297</v>
      </c>
      <c r="P26" s="345" t="s">
        <v>5508</v>
      </c>
    </row>
    <row r="27" spans="2:16" ht="15" customHeight="1" x14ac:dyDescent="0.2">
      <c r="B27" s="40" t="s">
        <v>5565</v>
      </c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7"/>
      <c r="M27" s="510"/>
      <c r="N27" s="510"/>
      <c r="O27" s="48"/>
      <c r="P27" s="49"/>
    </row>
    <row r="28" spans="2:16" ht="15" customHeight="1" x14ac:dyDescent="0.2">
      <c r="B28" s="40"/>
      <c r="C28" s="41"/>
      <c r="D28" s="42" t="s">
        <v>5566</v>
      </c>
      <c r="E28" s="43">
        <v>45021</v>
      </c>
      <c r="F28" s="44">
        <f t="shared" si="0"/>
        <v>45021</v>
      </c>
      <c r="G28" s="45"/>
      <c r="H28" s="45"/>
      <c r="I28" s="46" t="str">
        <f t="shared" si="1"/>
        <v/>
      </c>
      <c r="J28" s="46"/>
      <c r="K28" s="47"/>
      <c r="L28" s="47"/>
      <c r="M28" s="510"/>
      <c r="N28" s="510"/>
      <c r="O28" s="48"/>
      <c r="P28" s="49"/>
    </row>
    <row r="29" spans="2:16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7"/>
      <c r="M29" s="510"/>
      <c r="N29" s="510"/>
      <c r="O29" s="48"/>
      <c r="P29" s="49"/>
    </row>
    <row r="30" spans="2:16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9"/>
      <c r="M30" s="511"/>
      <c r="N30" s="511"/>
      <c r="O30" s="240"/>
      <c r="P30" s="241"/>
    </row>
    <row r="31" spans="2:16" x14ac:dyDescent="0.2">
      <c r="I31" s="36" t="s">
        <v>8</v>
      </c>
      <c r="J31" s="56">
        <f>SUM(J3:J30)</f>
        <v>113162.86</v>
      </c>
    </row>
    <row r="32" spans="2:16" x14ac:dyDescent="0.2">
      <c r="E32" s="421" t="s">
        <v>3139</v>
      </c>
      <c r="F32" s="422"/>
    </row>
    <row r="33" spans="2:6" x14ac:dyDescent="0.2">
      <c r="E33" s="427" t="s">
        <v>3141</v>
      </c>
      <c r="F33" s="422"/>
    </row>
    <row r="34" spans="2:6" x14ac:dyDescent="0.2">
      <c r="B34" s="399"/>
      <c r="C34" s="400"/>
      <c r="E34" s="425">
        <f>COUNTBLANK(N3:N30)-COUNTBLANK(D3:D30)</f>
        <v>13</v>
      </c>
      <c r="F34" s="426" t="s">
        <v>3250</v>
      </c>
    </row>
  </sheetData>
  <phoneticPr fontId="0" type="noConversion"/>
  <conditionalFormatting sqref="C1:E1048576 G1:H1048576 J1:K1048576 P1:P1048576">
    <cfRule type="expression" dxfId="945" priority="1">
      <formula>AND($B1&lt;&gt;"",C1="")</formula>
    </cfRule>
  </conditionalFormatting>
  <conditionalFormatting sqref="B3:P30">
    <cfRule type="expression" dxfId="944" priority="2" stopIfTrue="1">
      <formula>OR($M3&lt;&gt;"",$N3&lt;&gt;"")</formula>
    </cfRule>
    <cfRule type="expression" dxfId="943" priority="3" stopIfTrue="1">
      <formula>AND($B3&lt;&gt;"",$K3="",$F3&lt;TODAY())</formula>
    </cfRule>
    <cfRule type="expression" dxfId="942" priority="4">
      <formula>AND($B3&lt;&gt;"",$K3="",$F3&lt;(TODAY()+30))</formula>
    </cfRule>
  </conditionalFormatting>
  <dataValidations count="1">
    <dataValidation type="list" allowBlank="1" showInputMessage="1" showErrorMessage="1" sqref="H3:H30" xr:uid="{D0C714BB-C8CB-451B-8BB6-C241E943D6F1}">
      <formula1>"1, 7, 28, 30"</formula1>
    </dataValidation>
  </dataValidations>
  <hyperlinks>
    <hyperlink ref="P11" r:id="rId1" xr:uid="{EC6FDC6D-DC5D-40F3-897D-F3913B2E46DC}"/>
    <hyperlink ref="P12" r:id="rId2" xr:uid="{F642D31B-48C6-4241-8DA2-6DE71356A144}"/>
    <hyperlink ref="P6" r:id="rId3" xr:uid="{B1240AB9-450E-4F75-9039-1352B5CE5FA0}"/>
    <hyperlink ref="P4" r:id="rId4" xr:uid="{615C9820-2462-4882-9A90-63697CC61A0B}"/>
    <hyperlink ref="P5" r:id="rId5" xr:uid="{C683AA7A-A5D1-46FA-A612-381AB530426A}"/>
    <hyperlink ref="P14" r:id="rId6" xr:uid="{E3972DE5-80EC-46E7-A554-449C4472E08F}"/>
    <hyperlink ref="P15" r:id="rId7" xr:uid="{C6E82185-2C34-4D62-9573-E8053CE74050}"/>
    <hyperlink ref="P7" r:id="rId8" xr:uid="{B55F3230-0DF7-4853-AD86-883161E0AE0B}"/>
    <hyperlink ref="P16" r:id="rId9" xr:uid="{BE8374EF-1EA1-4C71-9452-9B5836652F82}"/>
    <hyperlink ref="P17" r:id="rId10" xr:uid="{CE987037-E73E-4CBC-8D58-46DC7D600340}"/>
    <hyperlink ref="P15:P19" r:id="rId11" display="fbrey@mobilemini.com" xr:uid="{6FB6F6EE-0C07-404F-81FF-1E88D3D7E1BC}"/>
    <hyperlink ref="P10" r:id="rId12" xr:uid="{350BB147-6F72-4BFA-9540-ADF143C4D0D1}"/>
    <hyperlink ref="P21" r:id="rId13" xr:uid="{24EBA9B6-B5E5-439F-B5C1-7D4EDF0689E6}"/>
    <hyperlink ref="P22" r:id="rId14" xr:uid="{2C52B6E9-1F4A-4529-AC3A-ADEF06B0F632}"/>
    <hyperlink ref="P3" r:id="rId15" xr:uid="{4D8CD2D3-FAFC-4874-83B1-5E54D253D2E6}"/>
    <hyperlink ref="P23" r:id="rId16" xr:uid="{AA6F625C-2A3E-4474-8F94-8BBED062317E}"/>
    <hyperlink ref="P24" r:id="rId17" xr:uid="{80357B6B-9A80-46DF-8DFE-58EE1025E254}"/>
    <hyperlink ref="P25" r:id="rId18" xr:uid="{EBE4CECE-D310-47B9-875F-31AC886DD8C9}"/>
    <hyperlink ref="P26" r:id="rId19" xr:uid="{559A7B30-BD37-40DA-93B1-BB907E343ED0}"/>
  </hyperlink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20"/>
  <tableParts count="1">
    <tablePart r:id="rId21"/>
  </tableParts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8D1E5-8040-4DF9-88CA-67921CBF0B02}">
  <sheetPr>
    <tabColor rgb="FF70AD47"/>
    <pageSetUpPr fitToPage="1"/>
  </sheetPr>
  <dimension ref="B2:P34"/>
  <sheetViews>
    <sheetView workbookViewId="0">
      <selection activeCell="G20" sqref="G20"/>
    </sheetView>
  </sheetViews>
  <sheetFormatPr defaultColWidth="9.140625" defaultRowHeight="12.75" x14ac:dyDescent="0.2"/>
  <cols>
    <col min="1" max="1" width="1.7109375" style="50" customWidth="1"/>
    <col min="2" max="2" width="37.7109375" style="53" customWidth="1"/>
    <col min="3" max="3" width="12.85546875" style="54" customWidth="1"/>
    <col min="4" max="4" width="14.7109375" style="55" customWidth="1"/>
    <col min="5" max="5" width="11.140625" style="35" customWidth="1"/>
    <col min="6" max="6" width="25.140625" style="35" customWidth="1"/>
    <col min="7" max="7" width="9.5703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7.85546875" style="57" bestFit="1" customWidth="1"/>
    <col min="12" max="12" width="8.42578125" style="57" customWidth="1"/>
    <col min="13" max="13" width="19.5703125" style="33" bestFit="1" customWidth="1"/>
    <col min="14" max="14" width="15.7109375" style="33" customWidth="1"/>
    <col min="15" max="15" width="5.42578125" style="38" customWidth="1"/>
    <col min="16" max="16" width="24" style="33" customWidth="1"/>
    <col min="17" max="17" width="2.7109375" style="50" customWidth="1"/>
    <col min="18" max="16384" width="9.140625" style="50"/>
  </cols>
  <sheetData>
    <row r="2" spans="2:16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6" t="s">
        <v>4016</v>
      </c>
      <c r="M2" s="2" t="s">
        <v>3251</v>
      </c>
      <c r="N2" s="2" t="s">
        <v>3252</v>
      </c>
      <c r="O2" s="7" t="s">
        <v>3107</v>
      </c>
      <c r="P2" s="8" t="s">
        <v>3253</v>
      </c>
    </row>
    <row r="3" spans="2:16" ht="15" customHeight="1" x14ac:dyDescent="0.2">
      <c r="B3" s="603" t="s">
        <v>2155</v>
      </c>
      <c r="C3" s="604"/>
      <c r="D3" s="605" t="s">
        <v>5567</v>
      </c>
      <c r="E3" s="606">
        <v>44784</v>
      </c>
      <c r="F3" s="607">
        <f t="shared" ref="F3:F30" si="0">IF(E3&lt;&gt;"",E3+(G3*H3),"")</f>
        <v>44924</v>
      </c>
      <c r="G3" s="608">
        <v>5</v>
      </c>
      <c r="H3" s="608">
        <v>28</v>
      </c>
      <c r="I3" s="609">
        <f t="shared" ref="I3:I30" si="1">IF(G3&lt;&gt;"",(J3/G3),"")</f>
        <v>2365.4960000000001</v>
      </c>
      <c r="J3" s="609">
        <v>11827.48</v>
      </c>
      <c r="K3" s="610" t="s">
        <v>5568</v>
      </c>
      <c r="L3" s="610"/>
      <c r="M3" s="41"/>
      <c r="N3" s="41"/>
      <c r="O3" s="48"/>
      <c r="P3" s="416" t="s">
        <v>5569</v>
      </c>
    </row>
    <row r="4" spans="2:16" ht="15" customHeight="1" x14ac:dyDescent="0.2">
      <c r="B4" s="40" t="s">
        <v>1435</v>
      </c>
      <c r="C4" s="41"/>
      <c r="D4" s="42" t="s">
        <v>5570</v>
      </c>
      <c r="E4" s="43">
        <v>44784</v>
      </c>
      <c r="F4" s="44">
        <f t="shared" si="0"/>
        <v>44868</v>
      </c>
      <c r="G4" s="45">
        <v>3</v>
      </c>
      <c r="H4" s="45">
        <v>28</v>
      </c>
      <c r="I4" s="46">
        <f t="shared" si="1"/>
        <v>1951.46</v>
      </c>
      <c r="J4" s="46">
        <v>5854.38</v>
      </c>
      <c r="K4" s="47" t="s">
        <v>5568</v>
      </c>
      <c r="L4" s="47"/>
      <c r="M4" s="41"/>
      <c r="N4" s="41"/>
      <c r="O4" s="48"/>
      <c r="P4" s="415" t="s">
        <v>5569</v>
      </c>
    </row>
    <row r="5" spans="2:16" ht="15" customHeight="1" x14ac:dyDescent="0.2">
      <c r="B5" s="40" t="s">
        <v>1435</v>
      </c>
      <c r="C5" s="41"/>
      <c r="D5" s="42" t="s">
        <v>5571</v>
      </c>
      <c r="E5" s="43">
        <v>44784</v>
      </c>
      <c r="F5" s="44">
        <f t="shared" si="0"/>
        <v>44868</v>
      </c>
      <c r="G5" s="45">
        <v>3</v>
      </c>
      <c r="H5" s="45">
        <v>28</v>
      </c>
      <c r="I5" s="46">
        <f t="shared" si="1"/>
        <v>1951.46</v>
      </c>
      <c r="J5" s="46">
        <v>5854.38</v>
      </c>
      <c r="K5" s="47" t="s">
        <v>5568</v>
      </c>
      <c r="L5" s="47"/>
      <c r="M5" s="41"/>
      <c r="N5" s="41"/>
      <c r="O5" s="48"/>
      <c r="P5" s="415" t="s">
        <v>5569</v>
      </c>
    </row>
    <row r="6" spans="2:16" ht="15" customHeight="1" x14ac:dyDescent="0.2">
      <c r="B6" s="40" t="s">
        <v>5572</v>
      </c>
      <c r="C6" s="41"/>
      <c r="D6" s="42" t="s">
        <v>5573</v>
      </c>
      <c r="E6" s="43">
        <v>44784</v>
      </c>
      <c r="F6" s="44">
        <f t="shared" si="0"/>
        <v>44924</v>
      </c>
      <c r="G6" s="45">
        <v>5</v>
      </c>
      <c r="H6" s="45">
        <v>28</v>
      </c>
      <c r="I6" s="46">
        <f t="shared" si="1"/>
        <v>402.37600000000003</v>
      </c>
      <c r="J6" s="46">
        <v>2011.88</v>
      </c>
      <c r="K6" s="47" t="s">
        <v>5568</v>
      </c>
      <c r="L6" s="47"/>
      <c r="M6" s="41"/>
      <c r="N6" s="41"/>
      <c r="O6" s="48"/>
      <c r="P6" s="415" t="s">
        <v>5569</v>
      </c>
    </row>
    <row r="7" spans="2:16" ht="15" customHeight="1" x14ac:dyDescent="0.2">
      <c r="B7" s="40" t="s">
        <v>5574</v>
      </c>
      <c r="C7" s="41"/>
      <c r="D7" s="42" t="s">
        <v>5575</v>
      </c>
      <c r="E7" s="43">
        <v>44785</v>
      </c>
      <c r="F7" s="44">
        <f t="shared" si="0"/>
        <v>44925</v>
      </c>
      <c r="G7" s="45">
        <v>5</v>
      </c>
      <c r="H7" s="45">
        <v>28</v>
      </c>
      <c r="I7" s="46">
        <f t="shared" si="1"/>
        <v>0</v>
      </c>
      <c r="J7" s="46"/>
      <c r="K7" s="47" t="s">
        <v>3225</v>
      </c>
      <c r="L7" s="47"/>
      <c r="M7" s="41"/>
      <c r="N7" s="41"/>
      <c r="O7" s="48"/>
      <c r="P7" s="415" t="s">
        <v>5576</v>
      </c>
    </row>
    <row r="8" spans="2:16" ht="15" customHeight="1" x14ac:dyDescent="0.2">
      <c r="B8" s="40" t="s">
        <v>5450</v>
      </c>
      <c r="C8" s="41" t="s">
        <v>5577</v>
      </c>
      <c r="D8" s="42" t="s">
        <v>5578</v>
      </c>
      <c r="E8" s="43">
        <v>44805</v>
      </c>
      <c r="F8" s="44">
        <f t="shared" si="0"/>
        <v>44806</v>
      </c>
      <c r="G8" s="45">
        <v>1</v>
      </c>
      <c r="H8" s="45">
        <v>1</v>
      </c>
      <c r="I8" s="46">
        <f t="shared" si="1"/>
        <v>258.39999999999998</v>
      </c>
      <c r="J8" s="46">
        <v>258.39999999999998</v>
      </c>
      <c r="K8" s="47" t="s">
        <v>5568</v>
      </c>
      <c r="L8" s="47"/>
      <c r="M8" s="41" t="s">
        <v>5579</v>
      </c>
      <c r="N8" s="41" t="s">
        <v>3196</v>
      </c>
      <c r="O8" s="48"/>
      <c r="P8" s="518" t="s">
        <v>3301</v>
      </c>
    </row>
    <row r="9" spans="2:16" ht="15" customHeight="1" x14ac:dyDescent="0.2">
      <c r="B9" s="40" t="s">
        <v>5580</v>
      </c>
      <c r="C9" s="41" t="s">
        <v>5581</v>
      </c>
      <c r="D9" s="42" t="s">
        <v>5582</v>
      </c>
      <c r="E9" s="43">
        <v>44881</v>
      </c>
      <c r="F9" s="44">
        <f t="shared" si="0"/>
        <v>44965</v>
      </c>
      <c r="G9" s="45">
        <v>3</v>
      </c>
      <c r="H9" s="45">
        <v>28</v>
      </c>
      <c r="I9" s="46">
        <f t="shared" si="1"/>
        <v>79.5</v>
      </c>
      <c r="J9" s="46">
        <v>238.5</v>
      </c>
      <c r="K9" s="47" t="s">
        <v>5583</v>
      </c>
      <c r="L9" s="47"/>
      <c r="M9" s="41"/>
      <c r="N9" s="41"/>
      <c r="O9" s="48"/>
      <c r="P9" s="518"/>
    </row>
    <row r="10" spans="2:16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7"/>
      <c r="M10" s="41"/>
      <c r="N10" s="41"/>
      <c r="O10" s="48"/>
      <c r="P10" s="518"/>
    </row>
    <row r="11" spans="2:16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7"/>
      <c r="M11" s="41"/>
      <c r="N11" s="41"/>
      <c r="O11" s="48"/>
      <c r="P11" s="518"/>
    </row>
    <row r="12" spans="2:16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7"/>
      <c r="M12" s="41"/>
      <c r="N12" s="41"/>
      <c r="O12" s="48"/>
      <c r="P12" s="518"/>
    </row>
    <row r="13" spans="2:16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7"/>
      <c r="M13" s="41"/>
      <c r="N13" s="41"/>
      <c r="O13" s="48"/>
      <c r="P13" s="518"/>
    </row>
    <row r="14" spans="2:16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7"/>
      <c r="M14" s="41"/>
      <c r="N14" s="41"/>
      <c r="O14" s="48"/>
      <c r="P14" s="518"/>
    </row>
    <row r="15" spans="2:16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7"/>
      <c r="M15" s="41"/>
      <c r="N15" s="41"/>
      <c r="O15" s="48"/>
      <c r="P15" s="518"/>
    </row>
    <row r="16" spans="2:16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7"/>
      <c r="M16" s="41"/>
      <c r="N16" s="41"/>
      <c r="O16" s="48"/>
      <c r="P16" s="518"/>
    </row>
    <row r="17" spans="2:16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7"/>
      <c r="M17" s="41"/>
      <c r="N17" s="41"/>
      <c r="O17" s="48"/>
      <c r="P17" s="518"/>
    </row>
    <row r="18" spans="2:16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7"/>
      <c r="M18" s="41"/>
      <c r="N18" s="41"/>
      <c r="O18" s="48"/>
      <c r="P18" s="518"/>
    </row>
    <row r="19" spans="2:16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7"/>
      <c r="M19" s="41"/>
      <c r="N19" s="41"/>
      <c r="O19" s="48"/>
      <c r="P19" s="518"/>
    </row>
    <row r="20" spans="2:16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7"/>
      <c r="M20" s="41"/>
      <c r="N20" s="41"/>
      <c r="O20" s="48"/>
      <c r="P20" s="518"/>
    </row>
    <row r="21" spans="2:16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7"/>
      <c r="M21" s="41"/>
      <c r="N21" s="41"/>
      <c r="O21" s="48"/>
      <c r="P21" s="518"/>
    </row>
    <row r="22" spans="2:16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7"/>
      <c r="M22" s="41"/>
      <c r="N22" s="41"/>
      <c r="O22" s="48"/>
      <c r="P22" s="518"/>
    </row>
    <row r="23" spans="2:16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7"/>
      <c r="M23" s="41"/>
      <c r="N23" s="41"/>
      <c r="O23" s="48"/>
      <c r="P23" s="518"/>
    </row>
    <row r="24" spans="2:16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7"/>
      <c r="M24" s="41"/>
      <c r="N24" s="41"/>
      <c r="O24" s="48"/>
      <c r="P24" s="518"/>
    </row>
    <row r="25" spans="2:16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7"/>
      <c r="M25" s="41"/>
      <c r="N25" s="41"/>
      <c r="O25" s="48"/>
      <c r="P25" s="518"/>
    </row>
    <row r="26" spans="2:16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7"/>
      <c r="M26" s="41"/>
      <c r="N26" s="41"/>
      <c r="O26" s="48"/>
      <c r="P26" s="49"/>
    </row>
    <row r="27" spans="2:16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7"/>
      <c r="M27" s="41"/>
      <c r="N27" s="41"/>
      <c r="O27" s="48"/>
      <c r="P27" s="49"/>
    </row>
    <row r="28" spans="2:16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7"/>
      <c r="M28" s="41"/>
      <c r="N28" s="41"/>
      <c r="O28" s="48"/>
      <c r="P28" s="49"/>
    </row>
    <row r="29" spans="2:16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7"/>
      <c r="M29" s="41"/>
      <c r="N29" s="41"/>
      <c r="O29" s="48"/>
      <c r="P29" s="49"/>
    </row>
    <row r="30" spans="2:16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9"/>
      <c r="M30" s="233"/>
      <c r="N30" s="233"/>
      <c r="O30" s="240"/>
      <c r="P30" s="241"/>
    </row>
    <row r="31" spans="2:16" x14ac:dyDescent="0.2">
      <c r="I31" s="36" t="s">
        <v>8</v>
      </c>
      <c r="J31" s="56">
        <f>SUM(J3:J30)</f>
        <v>26045.020000000004</v>
      </c>
    </row>
    <row r="32" spans="2:16" x14ac:dyDescent="0.2">
      <c r="E32" s="421" t="s">
        <v>3139</v>
      </c>
      <c r="F32" s="422" t="s">
        <v>5584</v>
      </c>
    </row>
    <row r="33" spans="2:6" x14ac:dyDescent="0.2">
      <c r="E33" s="427" t="s">
        <v>3141</v>
      </c>
      <c r="F33" s="422" t="s">
        <v>5585</v>
      </c>
    </row>
    <row r="34" spans="2:6" x14ac:dyDescent="0.2">
      <c r="B34" s="399"/>
      <c r="C34" s="400"/>
      <c r="E34" s="425">
        <f>COUNTBLANK(N3:N30)-COUNTBLANK(D3:D30)</f>
        <v>6</v>
      </c>
      <c r="F34" s="426" t="s">
        <v>3250</v>
      </c>
    </row>
  </sheetData>
  <phoneticPr fontId="0" type="noConversion"/>
  <conditionalFormatting sqref="C1:E1048576 G1:H1048576 J1:K1048576 P1:P1048576">
    <cfRule type="expression" dxfId="920" priority="1">
      <formula>AND($B1&lt;&gt;"",C1="")</formula>
    </cfRule>
  </conditionalFormatting>
  <conditionalFormatting sqref="B3:P30">
    <cfRule type="expression" dxfId="919" priority="2" stopIfTrue="1">
      <formula>OR($M3&lt;&gt;"",$N3&lt;&gt;"")</formula>
    </cfRule>
    <cfRule type="expression" dxfId="918" priority="3" stopIfTrue="1">
      <formula>AND($B3&lt;&gt;"",$K3="",$F3&lt;TODAY())</formula>
    </cfRule>
    <cfRule type="expression" dxfId="917" priority="4">
      <formula>AND($B3&lt;&gt;"",$K3="",$F3&lt;(TODAY()+30))</formula>
    </cfRule>
  </conditionalFormatting>
  <dataValidations count="1">
    <dataValidation type="list" allowBlank="1" showInputMessage="1" showErrorMessage="1" sqref="H3:H30" xr:uid="{4B65618C-4908-447C-89F3-89E69F1DE50F}">
      <formula1>"1, 7, 28, 30"</formula1>
    </dataValidation>
  </dataValidations>
  <hyperlinks>
    <hyperlink ref="P7" r:id="rId1" xr:uid="{F2FAA748-AA16-43BB-AB7E-5F641A12BC3D}"/>
    <hyperlink ref="P3" r:id="rId2" xr:uid="{3B634A11-C60A-4BDB-BD62-10E1CB7BAEEF}"/>
    <hyperlink ref="P4" r:id="rId3" xr:uid="{063328D5-D707-451F-BE5C-200990624DAD}"/>
    <hyperlink ref="P5" r:id="rId4" xr:uid="{6F4950D1-711F-464C-B236-7A9EFC7CE8C9}"/>
    <hyperlink ref="P6" r:id="rId5" xr:uid="{7BEA858B-0A29-4755-9F4D-4C78E70AAD4C}"/>
  </hyperlink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6"/>
  </tableParts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E3977-7D6A-454A-91E9-0D4E0801E094}">
  <sheetPr>
    <tabColor rgb="FF70AD47"/>
    <pageSetUpPr fitToPage="1"/>
  </sheetPr>
  <dimension ref="B1:P36"/>
  <sheetViews>
    <sheetView workbookViewId="0">
      <selection activeCell="C27" sqref="C27"/>
    </sheetView>
  </sheetViews>
  <sheetFormatPr defaultColWidth="9.140625" defaultRowHeight="12.75" x14ac:dyDescent="0.2"/>
  <cols>
    <col min="1" max="1" width="1.7109375" style="50" customWidth="1"/>
    <col min="2" max="2" width="37.7109375" style="53" customWidth="1"/>
    <col min="3" max="3" width="12.85546875" style="54" customWidth="1"/>
    <col min="4" max="4" width="14.7109375" style="55" customWidth="1"/>
    <col min="5" max="5" width="11.140625" style="35" customWidth="1"/>
    <col min="6" max="6" width="25.140625" style="35" customWidth="1"/>
    <col min="7" max="7" width="9.5703125" style="34" bestFit="1" customWidth="1"/>
    <col min="8" max="8" width="8.140625" style="34" bestFit="1" customWidth="1"/>
    <col min="9" max="9" width="12.7109375" style="39" customWidth="1"/>
    <col min="10" max="10" width="12.7109375" style="39" bestFit="1" customWidth="1"/>
    <col min="11" max="11" width="7.85546875" style="57" bestFit="1" customWidth="1"/>
    <col min="12" max="12" width="11.85546875" style="57" customWidth="1"/>
    <col min="13" max="13" width="19.5703125" style="33" bestFit="1" customWidth="1"/>
    <col min="14" max="14" width="23.85546875" style="33" bestFit="1" customWidth="1"/>
    <col min="15" max="15" width="5.42578125" style="38" customWidth="1"/>
    <col min="16" max="16" width="22.42578125" style="33" customWidth="1"/>
    <col min="17" max="17" width="2.7109375" style="50" customWidth="1"/>
    <col min="18" max="16384" width="9.140625" style="50"/>
  </cols>
  <sheetData>
    <row r="1" spans="2:16" x14ac:dyDescent="0.2">
      <c r="C1" s="54" t="s">
        <v>5586</v>
      </c>
    </row>
    <row r="2" spans="2:16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6" t="s">
        <v>4016</v>
      </c>
      <c r="M2" s="2" t="s">
        <v>3251</v>
      </c>
      <c r="N2" s="2" t="s">
        <v>3252</v>
      </c>
      <c r="O2" s="7" t="s">
        <v>3107</v>
      </c>
      <c r="P2" s="8" t="s">
        <v>3253</v>
      </c>
    </row>
    <row r="3" spans="2:16" s="9" customFormat="1" ht="15" customHeight="1" x14ac:dyDescent="0.2">
      <c r="B3" s="41" t="s">
        <v>362</v>
      </c>
      <c r="C3" s="41" t="s">
        <v>5587</v>
      </c>
      <c r="D3" s="42" t="s">
        <v>5588</v>
      </c>
      <c r="E3" s="43">
        <v>44796</v>
      </c>
      <c r="F3" s="44">
        <f t="shared" ref="F3:F32" si="0">IF(E3&lt;&gt;"",E3+(G3*H3),"")</f>
        <v>44976</v>
      </c>
      <c r="G3" s="45">
        <v>6</v>
      </c>
      <c r="H3" s="45">
        <v>30</v>
      </c>
      <c r="I3" s="46">
        <f t="shared" ref="I3:I32" si="1">IF(G3&lt;&gt;"",(J3/G3),"")</f>
        <v>2837.9966666666664</v>
      </c>
      <c r="J3" s="46">
        <v>17027.98</v>
      </c>
      <c r="K3" s="47" t="s">
        <v>3198</v>
      </c>
      <c r="L3" s="47">
        <v>38844812</v>
      </c>
      <c r="M3" s="41" t="s">
        <v>3327</v>
      </c>
      <c r="N3" s="41" t="s">
        <v>5589</v>
      </c>
      <c r="O3" s="48"/>
      <c r="P3" s="49" t="s">
        <v>5449</v>
      </c>
    </row>
    <row r="4" spans="2:16" ht="15" customHeight="1" x14ac:dyDescent="0.2">
      <c r="B4" s="40" t="s">
        <v>373</v>
      </c>
      <c r="C4" s="41" t="s">
        <v>5590</v>
      </c>
      <c r="D4" s="42" t="s">
        <v>5591</v>
      </c>
      <c r="E4" s="43">
        <v>44795</v>
      </c>
      <c r="F4" s="44">
        <f t="shared" si="0"/>
        <v>44885</v>
      </c>
      <c r="G4" s="45">
        <v>3</v>
      </c>
      <c r="H4" s="45">
        <v>30</v>
      </c>
      <c r="I4" s="46">
        <f t="shared" si="1"/>
        <v>1548.3333333333333</v>
      </c>
      <c r="J4" s="46">
        <v>4645</v>
      </c>
      <c r="K4" s="47" t="s">
        <v>3198</v>
      </c>
      <c r="L4" s="47"/>
      <c r="M4" s="41" t="s">
        <v>3300</v>
      </c>
      <c r="N4" s="41"/>
      <c r="O4" s="48"/>
      <c r="P4" s="49" t="s">
        <v>5449</v>
      </c>
    </row>
    <row r="5" spans="2:16" ht="15" customHeight="1" x14ac:dyDescent="0.2">
      <c r="B5" s="40" t="s">
        <v>5592</v>
      </c>
      <c r="C5" s="41" t="s">
        <v>5593</v>
      </c>
      <c r="D5" s="42" t="s">
        <v>5594</v>
      </c>
      <c r="E5" s="43">
        <v>44830</v>
      </c>
      <c r="F5" s="44">
        <f t="shared" si="0"/>
        <v>45010</v>
      </c>
      <c r="G5" s="45">
        <v>6</v>
      </c>
      <c r="H5" s="45">
        <v>30</v>
      </c>
      <c r="I5" s="46">
        <f t="shared" si="1"/>
        <v>0</v>
      </c>
      <c r="J5" s="46"/>
      <c r="K5" s="47" t="s">
        <v>3198</v>
      </c>
      <c r="L5" s="47">
        <v>38844776</v>
      </c>
      <c r="M5" s="41" t="s">
        <v>3327</v>
      </c>
      <c r="N5" s="41" t="s">
        <v>5589</v>
      </c>
      <c r="O5" s="48"/>
      <c r="P5" s="49" t="s">
        <v>5449</v>
      </c>
    </row>
    <row r="6" spans="2:16" ht="15" customHeight="1" x14ac:dyDescent="0.2">
      <c r="B6" s="685" t="s">
        <v>5595</v>
      </c>
      <c r="C6" s="331" t="s">
        <v>5596</v>
      </c>
      <c r="D6" s="332" t="s">
        <v>5597</v>
      </c>
      <c r="E6" s="333">
        <v>44785</v>
      </c>
      <c r="F6" s="334">
        <f t="shared" si="0"/>
        <v>45145</v>
      </c>
      <c r="G6" s="335">
        <v>12</v>
      </c>
      <c r="H6" s="335">
        <v>30</v>
      </c>
      <c r="I6" s="336">
        <f t="shared" si="1"/>
        <v>1826.29</v>
      </c>
      <c r="J6" s="336">
        <v>21915.48</v>
      </c>
      <c r="K6" s="337" t="s">
        <v>3225</v>
      </c>
      <c r="L6" s="47"/>
      <c r="M6" s="331"/>
      <c r="N6" s="331"/>
      <c r="O6" s="338"/>
      <c r="P6" s="339" t="s">
        <v>5598</v>
      </c>
    </row>
    <row r="7" spans="2:16" ht="15" customHeight="1" x14ac:dyDescent="0.2">
      <c r="B7" s="603" t="s">
        <v>242</v>
      </c>
      <c r="C7" s="604" t="s">
        <v>5599</v>
      </c>
      <c r="D7" s="605" t="s">
        <v>5600</v>
      </c>
      <c r="E7" s="606">
        <v>44788</v>
      </c>
      <c r="F7" s="607">
        <f t="shared" si="0"/>
        <v>45068</v>
      </c>
      <c r="G7" s="608">
        <v>10</v>
      </c>
      <c r="H7" s="608">
        <v>28</v>
      </c>
      <c r="I7" s="609">
        <f t="shared" si="1"/>
        <v>2133.33</v>
      </c>
      <c r="J7" s="609">
        <v>21333.3</v>
      </c>
      <c r="K7" s="610" t="s">
        <v>5601</v>
      </c>
      <c r="L7" s="610"/>
      <c r="M7" s="41"/>
      <c r="N7" s="41"/>
      <c r="O7" s="48"/>
      <c r="P7" s="509" t="s">
        <v>5602</v>
      </c>
    </row>
    <row r="8" spans="2:16" ht="15" customHeight="1" x14ac:dyDescent="0.2">
      <c r="B8" s="40" t="s">
        <v>394</v>
      </c>
      <c r="C8" s="41" t="s">
        <v>5603</v>
      </c>
      <c r="D8" s="42" t="s">
        <v>5604</v>
      </c>
      <c r="E8" s="43">
        <v>44796</v>
      </c>
      <c r="F8" s="44">
        <f t="shared" si="0"/>
        <v>45006</v>
      </c>
      <c r="G8" s="45">
        <v>7</v>
      </c>
      <c r="H8" s="45">
        <v>30</v>
      </c>
      <c r="I8" s="46">
        <f t="shared" si="1"/>
        <v>1353.55</v>
      </c>
      <c r="J8" s="46">
        <v>9474.85</v>
      </c>
      <c r="K8" s="47" t="s">
        <v>3198</v>
      </c>
      <c r="L8" s="47"/>
      <c r="M8" s="41"/>
      <c r="N8" s="41" t="s">
        <v>5605</v>
      </c>
      <c r="O8" s="48"/>
      <c r="P8" s="49" t="s">
        <v>5449</v>
      </c>
    </row>
    <row r="9" spans="2:16" ht="15" customHeight="1" x14ac:dyDescent="0.2">
      <c r="B9" s="40" t="s">
        <v>87</v>
      </c>
      <c r="C9" s="41" t="s">
        <v>5606</v>
      </c>
      <c r="D9" s="42" t="s">
        <v>5607</v>
      </c>
      <c r="E9" s="43">
        <v>44795</v>
      </c>
      <c r="F9" s="44">
        <f t="shared" si="0"/>
        <v>45005</v>
      </c>
      <c r="G9" s="45">
        <v>7</v>
      </c>
      <c r="H9" s="45">
        <v>30</v>
      </c>
      <c r="I9" s="46">
        <f t="shared" si="1"/>
        <v>1559.1428571428571</v>
      </c>
      <c r="J9" s="46">
        <v>10914</v>
      </c>
      <c r="K9" s="47" t="s">
        <v>3198</v>
      </c>
      <c r="L9" s="47"/>
      <c r="M9" s="41"/>
      <c r="N9" s="41"/>
      <c r="O9" s="48"/>
      <c r="P9" s="49" t="s">
        <v>5449</v>
      </c>
    </row>
    <row r="10" spans="2:16" ht="15" customHeight="1" x14ac:dyDescent="0.2">
      <c r="B10" s="40" t="s">
        <v>51</v>
      </c>
      <c r="C10" s="41" t="s">
        <v>5608</v>
      </c>
      <c r="D10" s="42" t="s">
        <v>5609</v>
      </c>
      <c r="E10" s="43">
        <v>44795</v>
      </c>
      <c r="F10" s="44">
        <f t="shared" si="0"/>
        <v>45035</v>
      </c>
      <c r="G10" s="45">
        <v>8</v>
      </c>
      <c r="H10" s="45">
        <v>30</v>
      </c>
      <c r="I10" s="46">
        <f t="shared" si="1"/>
        <v>400</v>
      </c>
      <c r="J10" s="46">
        <v>3200</v>
      </c>
      <c r="K10" s="47" t="s">
        <v>3198</v>
      </c>
      <c r="L10" s="47"/>
      <c r="M10" s="41"/>
      <c r="N10" s="41"/>
      <c r="O10" s="48"/>
      <c r="P10" s="49" t="s">
        <v>5449</v>
      </c>
    </row>
    <row r="11" spans="2:16" ht="15" customHeight="1" x14ac:dyDescent="0.2">
      <c r="B11" s="40" t="s">
        <v>51</v>
      </c>
      <c r="C11" s="41" t="s">
        <v>5610</v>
      </c>
      <c r="D11" s="42" t="s">
        <v>5611</v>
      </c>
      <c r="E11" s="43">
        <v>44795</v>
      </c>
      <c r="F11" s="44">
        <f t="shared" si="0"/>
        <v>45035</v>
      </c>
      <c r="G11" s="45">
        <v>8</v>
      </c>
      <c r="H11" s="45">
        <v>30</v>
      </c>
      <c r="I11" s="46">
        <f t="shared" si="1"/>
        <v>400</v>
      </c>
      <c r="J11" s="46">
        <v>3200</v>
      </c>
      <c r="K11" s="47" t="s">
        <v>3198</v>
      </c>
      <c r="L11" s="47"/>
      <c r="M11" s="41"/>
      <c r="N11" s="41"/>
      <c r="O11" s="48"/>
      <c r="P11" s="49" t="s">
        <v>5449</v>
      </c>
    </row>
    <row r="12" spans="2:16" ht="15" customHeight="1" x14ac:dyDescent="0.2">
      <c r="B12" s="41" t="s">
        <v>3872</v>
      </c>
      <c r="C12" s="41" t="s">
        <v>5612</v>
      </c>
      <c r="D12" s="42" t="s">
        <v>5613</v>
      </c>
      <c r="E12" s="43">
        <v>44790</v>
      </c>
      <c r="F12" s="44">
        <f t="shared" si="0"/>
        <v>44790</v>
      </c>
      <c r="G12" s="45"/>
      <c r="H12" s="45"/>
      <c r="I12" s="46" t="str">
        <f t="shared" si="1"/>
        <v/>
      </c>
      <c r="J12" s="46"/>
      <c r="K12" s="47"/>
      <c r="L12" s="47"/>
      <c r="M12" s="41"/>
      <c r="N12" s="41"/>
      <c r="O12" s="48"/>
      <c r="P12" s="49"/>
    </row>
    <row r="13" spans="2:16" ht="15" customHeight="1" x14ac:dyDescent="0.2">
      <c r="B13" s="657" t="s">
        <v>5374</v>
      </c>
      <c r="C13" s="331" t="s">
        <v>5614</v>
      </c>
      <c r="D13" s="332" t="s">
        <v>5615</v>
      </c>
      <c r="E13" s="333">
        <v>44812</v>
      </c>
      <c r="F13" s="334">
        <f t="shared" si="0"/>
        <v>45232</v>
      </c>
      <c r="G13" s="335">
        <v>14</v>
      </c>
      <c r="H13" s="335">
        <v>30</v>
      </c>
      <c r="I13" s="336">
        <f t="shared" si="1"/>
        <v>319.39857142857142</v>
      </c>
      <c r="J13" s="336">
        <v>4471.58</v>
      </c>
      <c r="K13" s="337" t="s">
        <v>3198</v>
      </c>
      <c r="L13" s="47"/>
      <c r="M13" s="331"/>
      <c r="N13" s="331"/>
      <c r="O13" s="338"/>
      <c r="P13" s="339" t="s">
        <v>5449</v>
      </c>
    </row>
    <row r="14" spans="2:16" ht="15" customHeight="1" x14ac:dyDescent="0.2">
      <c r="B14" s="40" t="s">
        <v>394</v>
      </c>
      <c r="C14" s="41" t="s">
        <v>5616</v>
      </c>
      <c r="D14" s="42" t="s">
        <v>5617</v>
      </c>
      <c r="E14" s="43">
        <v>44813</v>
      </c>
      <c r="F14" s="44">
        <f t="shared" si="0"/>
        <v>45023</v>
      </c>
      <c r="G14" s="45">
        <v>7</v>
      </c>
      <c r="H14" s="45">
        <v>30</v>
      </c>
      <c r="I14" s="46">
        <f t="shared" si="1"/>
        <v>1734.9285714285713</v>
      </c>
      <c r="J14" s="46">
        <v>12144.5</v>
      </c>
      <c r="K14" s="47" t="s">
        <v>3198</v>
      </c>
      <c r="L14" s="47"/>
      <c r="M14" s="41"/>
      <c r="N14" s="41"/>
      <c r="O14" s="48"/>
      <c r="P14" s="49" t="s">
        <v>5449</v>
      </c>
    </row>
    <row r="15" spans="2:16" ht="15" customHeight="1" x14ac:dyDescent="0.2">
      <c r="B15" s="40" t="s">
        <v>5374</v>
      </c>
      <c r="C15" s="41" t="s">
        <v>5618</v>
      </c>
      <c r="D15" s="42" t="s">
        <v>5619</v>
      </c>
      <c r="E15" s="43">
        <v>44816</v>
      </c>
      <c r="F15" s="44">
        <f t="shared" si="0"/>
        <v>44996</v>
      </c>
      <c r="G15" s="45">
        <v>6</v>
      </c>
      <c r="H15" s="45">
        <v>30</v>
      </c>
      <c r="I15" s="46">
        <f t="shared" si="1"/>
        <v>467.06333333333333</v>
      </c>
      <c r="J15" s="46">
        <v>2802.38</v>
      </c>
      <c r="K15" s="47" t="s">
        <v>3198</v>
      </c>
      <c r="L15" s="47"/>
      <c r="M15" s="41"/>
      <c r="N15" s="41"/>
      <c r="O15" s="48"/>
      <c r="P15" s="49" t="s">
        <v>5449</v>
      </c>
    </row>
    <row r="16" spans="2:16" ht="15" customHeight="1" x14ac:dyDescent="0.2">
      <c r="B16" s="40" t="s">
        <v>5620</v>
      </c>
      <c r="C16" s="41" t="s">
        <v>5621</v>
      </c>
      <c r="D16" s="42" t="s">
        <v>5622</v>
      </c>
      <c r="E16" s="43">
        <v>44828</v>
      </c>
      <c r="F16" s="44">
        <f t="shared" si="0"/>
        <v>44978</v>
      </c>
      <c r="G16" s="45">
        <v>5</v>
      </c>
      <c r="H16" s="45">
        <v>30</v>
      </c>
      <c r="I16" s="46">
        <f t="shared" si="1"/>
        <v>550.16999999999996</v>
      </c>
      <c r="J16" s="46">
        <v>2750.85</v>
      </c>
      <c r="K16" s="47" t="s">
        <v>5623</v>
      </c>
      <c r="L16" s="47"/>
      <c r="M16" s="41"/>
      <c r="N16" s="41"/>
      <c r="O16" s="48"/>
      <c r="P16" s="49"/>
    </row>
    <row r="17" spans="2:16" ht="15" customHeight="1" x14ac:dyDescent="0.2">
      <c r="B17" s="40" t="s">
        <v>5374</v>
      </c>
      <c r="C17" s="41"/>
      <c r="D17" s="42" t="s">
        <v>5624</v>
      </c>
      <c r="E17" s="43">
        <v>44867</v>
      </c>
      <c r="F17" s="44">
        <f t="shared" si="0"/>
        <v>45227</v>
      </c>
      <c r="G17" s="45">
        <v>12</v>
      </c>
      <c r="H17" s="45">
        <v>30</v>
      </c>
      <c r="I17" s="46">
        <f t="shared" si="1"/>
        <v>348.69166666666666</v>
      </c>
      <c r="J17" s="46">
        <v>4184.3</v>
      </c>
      <c r="K17" s="47" t="s">
        <v>3198</v>
      </c>
      <c r="L17" s="47">
        <v>39228006</v>
      </c>
      <c r="M17" s="41" t="s">
        <v>3327</v>
      </c>
      <c r="N17" s="41" t="s">
        <v>5625</v>
      </c>
      <c r="O17" s="48"/>
      <c r="P17" s="49" t="s">
        <v>5449</v>
      </c>
    </row>
    <row r="18" spans="2:16" ht="15" customHeight="1" x14ac:dyDescent="0.2">
      <c r="B18" s="40" t="s">
        <v>5626</v>
      </c>
      <c r="C18" s="41" t="s">
        <v>5627</v>
      </c>
      <c r="D18" s="42" t="s">
        <v>5628</v>
      </c>
      <c r="E18" s="43">
        <v>45258</v>
      </c>
      <c r="F18" s="44">
        <f t="shared" si="0"/>
        <v>45408</v>
      </c>
      <c r="G18" s="45">
        <v>5</v>
      </c>
      <c r="H18" s="45">
        <v>30</v>
      </c>
      <c r="I18" s="46">
        <f t="shared" si="1"/>
        <v>1575.04</v>
      </c>
      <c r="J18" s="46">
        <v>7875.2</v>
      </c>
      <c r="K18" s="47" t="s">
        <v>3198</v>
      </c>
      <c r="L18" s="47"/>
      <c r="M18" s="41"/>
      <c r="N18" s="41"/>
      <c r="O18" s="48"/>
      <c r="P18" s="49" t="s">
        <v>5449</v>
      </c>
    </row>
    <row r="19" spans="2:16" ht="15" customHeight="1" x14ac:dyDescent="0.2">
      <c r="B19" s="40" t="s">
        <v>5629</v>
      </c>
      <c r="C19" s="41" t="s">
        <v>5630</v>
      </c>
      <c r="D19" s="42" t="s">
        <v>5631</v>
      </c>
      <c r="E19" s="43">
        <v>45258</v>
      </c>
      <c r="F19" s="44">
        <f t="shared" si="0"/>
        <v>45408</v>
      </c>
      <c r="G19" s="45">
        <v>5</v>
      </c>
      <c r="H19" s="45">
        <v>30</v>
      </c>
      <c r="I19" s="46">
        <f t="shared" si="1"/>
        <v>1575.04</v>
      </c>
      <c r="J19" s="46">
        <v>7875.2</v>
      </c>
      <c r="K19" s="47" t="s">
        <v>3198</v>
      </c>
      <c r="L19" s="47"/>
      <c r="M19" s="41" t="s">
        <v>5632</v>
      </c>
      <c r="N19" s="41" t="s">
        <v>5633</v>
      </c>
      <c r="O19" s="48"/>
      <c r="P19" s="49" t="s">
        <v>5449</v>
      </c>
    </row>
    <row r="20" spans="2:16" ht="15" customHeight="1" x14ac:dyDescent="0.2">
      <c r="B20" s="40" t="s">
        <v>117</v>
      </c>
      <c r="C20" s="41" t="s">
        <v>5634</v>
      </c>
      <c r="D20" s="42" t="s">
        <v>5635</v>
      </c>
      <c r="E20" s="43">
        <v>44914</v>
      </c>
      <c r="F20" s="44">
        <f t="shared" si="0"/>
        <v>44921</v>
      </c>
      <c r="G20" s="45">
        <v>1</v>
      </c>
      <c r="H20" s="45">
        <v>7</v>
      </c>
      <c r="I20" s="46">
        <f t="shared" si="1"/>
        <v>398.04</v>
      </c>
      <c r="J20" s="46">
        <v>398.04</v>
      </c>
      <c r="K20" s="47" t="s">
        <v>3198</v>
      </c>
      <c r="L20" s="47"/>
      <c r="M20" s="41"/>
      <c r="N20" s="41"/>
      <c r="O20" s="48"/>
      <c r="P20" s="49" t="s">
        <v>5449</v>
      </c>
    </row>
    <row r="21" spans="2:16" ht="15" customHeight="1" x14ac:dyDescent="0.2">
      <c r="B21" s="40" t="s">
        <v>5629</v>
      </c>
      <c r="C21" s="41" t="s">
        <v>5636</v>
      </c>
      <c r="D21" s="42" t="s">
        <v>5637</v>
      </c>
      <c r="E21" s="43">
        <v>44932</v>
      </c>
      <c r="F21" s="44">
        <f t="shared" si="0"/>
        <v>45022</v>
      </c>
      <c r="G21" s="45">
        <v>3</v>
      </c>
      <c r="H21" s="45">
        <v>30</v>
      </c>
      <c r="I21" s="46">
        <f t="shared" si="1"/>
        <v>0</v>
      </c>
      <c r="J21" s="46"/>
      <c r="K21" s="47" t="s">
        <v>3198</v>
      </c>
      <c r="L21" s="47"/>
      <c r="M21" s="41"/>
      <c r="N21" s="41"/>
      <c r="O21" s="48"/>
      <c r="P21" s="49" t="s">
        <v>5449</v>
      </c>
    </row>
    <row r="22" spans="2:16" ht="15" customHeight="1" x14ac:dyDescent="0.2">
      <c r="B22" s="40" t="s">
        <v>5629</v>
      </c>
      <c r="C22" s="41" t="s">
        <v>5638</v>
      </c>
      <c r="D22" s="42" t="s">
        <v>5639</v>
      </c>
      <c r="E22" s="43">
        <v>44981</v>
      </c>
      <c r="F22" s="44">
        <f t="shared" si="0"/>
        <v>45011</v>
      </c>
      <c r="G22" s="45">
        <v>1</v>
      </c>
      <c r="H22" s="45">
        <v>30</v>
      </c>
      <c r="I22" s="46">
        <f t="shared" si="1"/>
        <v>1952.41</v>
      </c>
      <c r="J22" s="46">
        <v>1952.41</v>
      </c>
      <c r="K22" s="47" t="s">
        <v>3198</v>
      </c>
      <c r="L22" s="47"/>
      <c r="M22" s="41"/>
      <c r="N22" s="41" t="s">
        <v>5605</v>
      </c>
      <c r="O22" s="48"/>
      <c r="P22" s="49" t="s">
        <v>5449</v>
      </c>
    </row>
    <row r="23" spans="2:16" ht="15" customHeight="1" x14ac:dyDescent="0.2">
      <c r="B23" s="40" t="s">
        <v>3072</v>
      </c>
      <c r="C23" s="41"/>
      <c r="D23" s="42" t="s">
        <v>5640</v>
      </c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 t="s">
        <v>3198</v>
      </c>
      <c r="L23" s="47"/>
      <c r="M23" s="41"/>
      <c r="N23" s="41"/>
      <c r="O23" s="48"/>
      <c r="P23" s="49" t="s">
        <v>5449</v>
      </c>
    </row>
    <row r="24" spans="2:16" ht="15" customHeight="1" x14ac:dyDescent="0.2">
      <c r="B24" s="40" t="s">
        <v>3072</v>
      </c>
      <c r="C24" s="41" t="s">
        <v>5641</v>
      </c>
      <c r="D24" s="42" t="s">
        <v>5642</v>
      </c>
      <c r="E24" s="43">
        <v>45014</v>
      </c>
      <c r="F24" s="44">
        <f t="shared" si="0"/>
        <v>45074</v>
      </c>
      <c r="G24" s="45">
        <v>2</v>
      </c>
      <c r="H24" s="45">
        <v>30</v>
      </c>
      <c r="I24" s="46">
        <f t="shared" si="1"/>
        <v>0</v>
      </c>
      <c r="J24" s="46"/>
      <c r="K24" s="47" t="s">
        <v>3198</v>
      </c>
      <c r="L24" s="47"/>
      <c r="M24" s="41"/>
      <c r="N24" s="41"/>
      <c r="O24" s="48"/>
      <c r="P24" s="49"/>
    </row>
    <row r="25" spans="2:16" ht="15" customHeight="1" x14ac:dyDescent="0.2">
      <c r="B25" s="40" t="s">
        <v>2971</v>
      </c>
      <c r="C25" s="41" t="s">
        <v>5643</v>
      </c>
      <c r="D25" s="42" t="s">
        <v>5644</v>
      </c>
      <c r="E25" s="43">
        <v>44977</v>
      </c>
      <c r="F25" s="44">
        <f t="shared" si="0"/>
        <v>45067</v>
      </c>
      <c r="G25" s="45">
        <v>3</v>
      </c>
      <c r="H25" s="45">
        <v>30</v>
      </c>
      <c r="I25" s="46">
        <f t="shared" si="1"/>
        <v>1277.5766666666666</v>
      </c>
      <c r="J25" s="46">
        <v>3832.73</v>
      </c>
      <c r="K25" s="47" t="s">
        <v>3198</v>
      </c>
      <c r="L25" s="47"/>
      <c r="M25" s="41"/>
      <c r="N25" s="41"/>
      <c r="O25" s="48"/>
      <c r="P25" s="49" t="s">
        <v>5449</v>
      </c>
    </row>
    <row r="26" spans="2:16" ht="15" customHeight="1" x14ac:dyDescent="0.2">
      <c r="B26" s="40" t="s">
        <v>5645</v>
      </c>
      <c r="C26" s="41" t="s">
        <v>5646</v>
      </c>
      <c r="D26" s="42" t="s">
        <v>5647</v>
      </c>
      <c r="E26" s="43">
        <v>44929</v>
      </c>
      <c r="F26" s="44">
        <f t="shared" si="0"/>
        <v>45109</v>
      </c>
      <c r="G26" s="45">
        <v>6</v>
      </c>
      <c r="H26" s="45">
        <v>30</v>
      </c>
      <c r="I26" s="46">
        <f t="shared" si="1"/>
        <v>1373.1949999999999</v>
      </c>
      <c r="J26" s="46">
        <v>8239.17</v>
      </c>
      <c r="K26" s="47" t="s">
        <v>3198</v>
      </c>
      <c r="L26" s="47"/>
      <c r="M26" s="41"/>
      <c r="N26" s="41"/>
      <c r="O26" s="48"/>
      <c r="P26" s="49" t="s">
        <v>5449</v>
      </c>
    </row>
    <row r="27" spans="2:16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7"/>
      <c r="M27" s="41"/>
      <c r="N27" s="41"/>
      <c r="O27" s="48"/>
      <c r="P27" s="49"/>
    </row>
    <row r="28" spans="2:16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7"/>
      <c r="M28" s="41"/>
      <c r="N28" s="41"/>
      <c r="O28" s="48"/>
      <c r="P28" s="49"/>
    </row>
    <row r="29" spans="2:16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7"/>
      <c r="M29" s="41"/>
      <c r="N29" s="41"/>
      <c r="O29" s="48"/>
      <c r="P29" s="49"/>
    </row>
    <row r="30" spans="2:16" ht="15" customHeight="1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47"/>
      <c r="L30" s="47"/>
      <c r="M30" s="41"/>
      <c r="N30" s="41"/>
      <c r="O30" s="48"/>
      <c r="P30" s="49"/>
    </row>
    <row r="31" spans="2:16" ht="15" customHeight="1" x14ac:dyDescent="0.2">
      <c r="B31" s="40"/>
      <c r="C31" s="41"/>
      <c r="D31" s="42"/>
      <c r="E31" s="43"/>
      <c r="F31" s="44" t="str">
        <f t="shared" si="0"/>
        <v/>
      </c>
      <c r="G31" s="45"/>
      <c r="H31" s="45"/>
      <c r="I31" s="46" t="str">
        <f t="shared" si="1"/>
        <v/>
      </c>
      <c r="J31" s="46"/>
      <c r="K31" s="47"/>
      <c r="L31" s="47"/>
      <c r="M31" s="41"/>
      <c r="N31" s="41"/>
      <c r="O31" s="48"/>
      <c r="P31" s="49"/>
    </row>
    <row r="32" spans="2:16" ht="15" customHeight="1" x14ac:dyDescent="0.2">
      <c r="B32" s="40"/>
      <c r="C32" s="41"/>
      <c r="D32" s="42"/>
      <c r="E32" s="43"/>
      <c r="F32" s="44" t="str">
        <f t="shared" si="0"/>
        <v/>
      </c>
      <c r="G32" s="45"/>
      <c r="H32" s="45"/>
      <c r="I32" s="46" t="str">
        <f t="shared" si="1"/>
        <v/>
      </c>
      <c r="J32" s="46"/>
      <c r="K32" s="239"/>
      <c r="L32" s="239"/>
      <c r="M32" s="233"/>
      <c r="N32" s="233"/>
      <c r="O32" s="240"/>
      <c r="P32" s="241"/>
    </row>
    <row r="33" spans="2:10" ht="15" customHeight="1" x14ac:dyDescent="0.2">
      <c r="I33" s="36" t="s">
        <v>8</v>
      </c>
      <c r="J33" s="291">
        <f>SUM(J3:J32)</f>
        <v>148236.97000000006</v>
      </c>
    </row>
    <row r="34" spans="2:10" x14ac:dyDescent="0.2">
      <c r="E34" s="421" t="s">
        <v>3139</v>
      </c>
      <c r="F34" s="422"/>
    </row>
    <row r="35" spans="2:10" x14ac:dyDescent="0.2">
      <c r="E35" s="427" t="s">
        <v>3141</v>
      </c>
      <c r="F35" s="422"/>
    </row>
    <row r="36" spans="2:10" x14ac:dyDescent="0.2">
      <c r="B36" s="399"/>
      <c r="C36" s="400"/>
      <c r="E36" s="665">
        <f>COUNTBLANK(N3:N32)-COUNTBLANK(D3:D32)</f>
        <v>18</v>
      </c>
      <c r="F36" s="426" t="s">
        <v>3250</v>
      </c>
    </row>
  </sheetData>
  <phoneticPr fontId="0" type="noConversion"/>
  <conditionalFormatting sqref="C1:E1048576 G1:H1048576 J1:K1048576 P1:P1048576">
    <cfRule type="expression" dxfId="896" priority="1">
      <formula>AND($B1&lt;&gt;"",C1="")</formula>
    </cfRule>
  </conditionalFormatting>
  <conditionalFormatting sqref="B3:P32">
    <cfRule type="expression" dxfId="895" priority="2" stopIfTrue="1">
      <formula>OR($M3&lt;&gt;"",$N3&lt;&gt;"")</formula>
    </cfRule>
    <cfRule type="expression" dxfId="894" priority="3" stopIfTrue="1">
      <formula>AND($B3&lt;&gt;"",$M3="",$F3&lt;TODAY())</formula>
    </cfRule>
    <cfRule type="expression" dxfId="893" priority="4">
      <formula>AND($B3&lt;&gt;"",$M3="",$F3&lt;(TODAY()+30))</formula>
    </cfRule>
  </conditionalFormatting>
  <dataValidations count="1">
    <dataValidation type="list" allowBlank="1" showInputMessage="1" showErrorMessage="1" sqref="H3:H32" xr:uid="{A4255183-45A3-486B-8F06-C681C88839B2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5F7FA-149C-4A92-9598-80DDBC3DE849}">
  <sheetPr>
    <tabColor rgb="FF70AD47"/>
    <pageSetUpPr fitToPage="1"/>
  </sheetPr>
  <dimension ref="B2:P34"/>
  <sheetViews>
    <sheetView workbookViewId="0">
      <selection activeCell="C6" sqref="C6"/>
    </sheetView>
  </sheetViews>
  <sheetFormatPr defaultColWidth="9.140625" defaultRowHeight="12.75" x14ac:dyDescent="0.2"/>
  <cols>
    <col min="1" max="1" width="1.7109375" style="50" customWidth="1"/>
    <col min="2" max="2" width="37.7109375" style="53" customWidth="1"/>
    <col min="3" max="3" width="12.85546875" style="54" customWidth="1"/>
    <col min="4" max="4" width="14.7109375" style="55" customWidth="1"/>
    <col min="5" max="5" width="11.140625" style="35" customWidth="1"/>
    <col min="6" max="6" width="25.140625" style="35" customWidth="1"/>
    <col min="7" max="7" width="9.5703125" style="34" bestFit="1" customWidth="1"/>
    <col min="8" max="8" width="8.140625" style="34" bestFit="1" customWidth="1"/>
    <col min="9" max="9" width="12.7109375" style="39" customWidth="1"/>
    <col min="10" max="10" width="12.5703125" style="39" customWidth="1"/>
    <col min="11" max="11" width="7.85546875" style="57" bestFit="1" customWidth="1"/>
    <col min="12" max="12" width="8.42578125" style="57" customWidth="1"/>
    <col min="13" max="13" width="19.5703125" style="33" bestFit="1" customWidth="1"/>
    <col min="14" max="14" width="15.7109375" style="33" customWidth="1"/>
    <col min="15" max="15" width="5.42578125" style="38" customWidth="1"/>
    <col min="16" max="16" width="22.42578125" style="33" customWidth="1"/>
    <col min="17" max="17" width="2.7109375" style="50" customWidth="1"/>
    <col min="18" max="16384" width="9.140625" style="50"/>
  </cols>
  <sheetData>
    <row r="2" spans="2:16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6" t="s">
        <v>4016</v>
      </c>
      <c r="M2" s="2" t="s">
        <v>3251</v>
      </c>
      <c r="N2" s="2" t="s">
        <v>3252</v>
      </c>
      <c r="O2" s="7" t="s">
        <v>3107</v>
      </c>
      <c r="P2" s="8" t="s">
        <v>3253</v>
      </c>
    </row>
    <row r="3" spans="2:16" ht="15" customHeight="1" x14ac:dyDescent="0.2">
      <c r="B3" s="603" t="s">
        <v>5648</v>
      </c>
      <c r="C3" s="604"/>
      <c r="D3" s="605" t="s">
        <v>5649</v>
      </c>
      <c r="E3" s="606">
        <v>45014</v>
      </c>
      <c r="F3" s="607">
        <f t="shared" ref="F3:F30" si="0">IF(E3&lt;&gt;"",E3+(G3*H3),"")</f>
        <v>45518</v>
      </c>
      <c r="G3" s="608">
        <v>18</v>
      </c>
      <c r="H3" s="608">
        <v>28</v>
      </c>
      <c r="I3" s="609">
        <f t="shared" ref="I3:I30" si="1">IF(G3&lt;&gt;"",(J3/G3),"")</f>
        <v>3606.3266666666664</v>
      </c>
      <c r="J3" s="609">
        <v>64913.88</v>
      </c>
      <c r="K3" s="610" t="s">
        <v>3225</v>
      </c>
      <c r="L3" s="610"/>
      <c r="M3" s="510"/>
      <c r="N3" s="510"/>
      <c r="O3" s="48"/>
      <c r="P3" s="416" t="s">
        <v>5650</v>
      </c>
    </row>
    <row r="4" spans="2:16" ht="15" customHeight="1" x14ac:dyDescent="0.2">
      <c r="B4" s="40" t="s">
        <v>5651</v>
      </c>
      <c r="C4" s="41"/>
      <c r="D4" s="42" t="s">
        <v>5652</v>
      </c>
      <c r="E4" s="43">
        <v>45070</v>
      </c>
      <c r="F4" s="44">
        <f t="shared" si="0"/>
        <v>45518</v>
      </c>
      <c r="G4" s="45">
        <v>16</v>
      </c>
      <c r="H4" s="45">
        <v>28</v>
      </c>
      <c r="I4" s="46">
        <f t="shared" si="1"/>
        <v>922.58</v>
      </c>
      <c r="J4" s="46">
        <v>14761.28</v>
      </c>
      <c r="K4" s="47" t="s">
        <v>3225</v>
      </c>
      <c r="L4" s="47"/>
      <c r="M4" s="510"/>
      <c r="N4" s="510"/>
      <c r="O4" s="48"/>
      <c r="P4" s="415" t="s">
        <v>5650</v>
      </c>
    </row>
    <row r="5" spans="2:16" ht="15" customHeight="1" x14ac:dyDescent="0.2">
      <c r="B5" s="40" t="s">
        <v>242</v>
      </c>
      <c r="C5" s="41"/>
      <c r="D5" s="42" t="s">
        <v>5653</v>
      </c>
      <c r="E5" s="43">
        <v>45012</v>
      </c>
      <c r="F5" s="44">
        <f t="shared" si="0"/>
        <v>45026</v>
      </c>
      <c r="G5" s="45">
        <v>2</v>
      </c>
      <c r="H5" s="45">
        <v>7</v>
      </c>
      <c r="I5" s="46">
        <f t="shared" si="1"/>
        <v>0</v>
      </c>
      <c r="J5" s="46"/>
      <c r="K5" s="47" t="s">
        <v>3198</v>
      </c>
      <c r="L5" s="47"/>
      <c r="M5" s="510"/>
      <c r="N5" s="510"/>
      <c r="O5" s="48"/>
      <c r="P5" s="49"/>
    </row>
    <row r="6" spans="2:16" ht="15" customHeight="1" x14ac:dyDescent="0.2">
      <c r="B6" s="40" t="s">
        <v>373</v>
      </c>
      <c r="C6" s="41"/>
      <c r="D6" s="42" t="s">
        <v>5654</v>
      </c>
      <c r="E6" s="43">
        <v>45012</v>
      </c>
      <c r="F6" s="44">
        <f t="shared" si="0"/>
        <v>45026</v>
      </c>
      <c r="G6" s="45">
        <v>2</v>
      </c>
      <c r="H6" s="45">
        <v>7</v>
      </c>
      <c r="I6" s="46">
        <f t="shared" si="1"/>
        <v>0</v>
      </c>
      <c r="J6" s="46"/>
      <c r="K6" s="47" t="s">
        <v>3198</v>
      </c>
      <c r="L6" s="47"/>
      <c r="M6" s="510"/>
      <c r="N6" s="510"/>
      <c r="O6" s="48"/>
      <c r="P6" s="49"/>
    </row>
    <row r="7" spans="2:16" ht="15" customHeight="1" x14ac:dyDescent="0.2">
      <c r="B7" s="40" t="s">
        <v>1582</v>
      </c>
      <c r="C7" s="41"/>
      <c r="D7" s="42" t="s">
        <v>5655</v>
      </c>
      <c r="E7" s="43">
        <v>45019</v>
      </c>
      <c r="F7" s="44">
        <f t="shared" si="0"/>
        <v>45033</v>
      </c>
      <c r="G7" s="45">
        <v>2</v>
      </c>
      <c r="H7" s="45">
        <v>7</v>
      </c>
      <c r="I7" s="46">
        <f t="shared" si="1"/>
        <v>0</v>
      </c>
      <c r="J7" s="46"/>
      <c r="K7" s="47" t="s">
        <v>3198</v>
      </c>
      <c r="L7" s="47"/>
      <c r="M7" s="510"/>
      <c r="N7" s="510"/>
      <c r="O7" s="48"/>
      <c r="P7" s="49"/>
    </row>
    <row r="8" spans="2:16" ht="15" customHeight="1" x14ac:dyDescent="0.2">
      <c r="B8" s="40" t="s">
        <v>5656</v>
      </c>
      <c r="C8" s="41"/>
      <c r="D8" s="42" t="s">
        <v>5657</v>
      </c>
      <c r="E8" s="43">
        <v>45019</v>
      </c>
      <c r="F8" s="44">
        <f t="shared" si="0"/>
        <v>45026</v>
      </c>
      <c r="G8" s="45">
        <v>1</v>
      </c>
      <c r="H8" s="45">
        <v>7</v>
      </c>
      <c r="I8" s="46">
        <f t="shared" si="1"/>
        <v>0</v>
      </c>
      <c r="J8" s="46"/>
      <c r="K8" s="47" t="s">
        <v>3204</v>
      </c>
      <c r="L8" s="47"/>
      <c r="M8" s="510"/>
      <c r="N8" s="510"/>
      <c r="O8" s="48"/>
      <c r="P8" s="49"/>
    </row>
    <row r="9" spans="2:16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7"/>
      <c r="M9" s="510"/>
      <c r="N9" s="510"/>
      <c r="O9" s="48"/>
      <c r="P9" s="49"/>
    </row>
    <row r="10" spans="2:16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7"/>
      <c r="M10" s="510"/>
      <c r="N10" s="510"/>
      <c r="O10" s="48"/>
      <c r="P10" s="49"/>
    </row>
    <row r="11" spans="2:16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7"/>
      <c r="M11" s="510"/>
      <c r="N11" s="510"/>
      <c r="O11" s="48"/>
      <c r="P11" s="49"/>
    </row>
    <row r="12" spans="2:16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7"/>
      <c r="M12" s="510"/>
      <c r="N12" s="510"/>
      <c r="O12" s="48"/>
      <c r="P12" s="49"/>
    </row>
    <row r="13" spans="2:16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7"/>
      <c r="M13" s="510"/>
      <c r="N13" s="510"/>
      <c r="O13" s="48"/>
      <c r="P13" s="49"/>
    </row>
    <row r="14" spans="2:16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7"/>
      <c r="M14" s="510"/>
      <c r="N14" s="510"/>
      <c r="O14" s="48"/>
      <c r="P14" s="49"/>
    </row>
    <row r="15" spans="2:16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7"/>
      <c r="M15" s="510"/>
      <c r="N15" s="510"/>
      <c r="O15" s="48"/>
      <c r="P15" s="49"/>
    </row>
    <row r="16" spans="2:16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7"/>
      <c r="M16" s="510"/>
      <c r="N16" s="510"/>
      <c r="O16" s="48"/>
      <c r="P16" s="49"/>
    </row>
    <row r="17" spans="2:16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7"/>
      <c r="M17" s="510"/>
      <c r="N17" s="510"/>
      <c r="O17" s="48"/>
      <c r="P17" s="49"/>
    </row>
    <row r="18" spans="2:16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7"/>
      <c r="M18" s="510"/>
      <c r="N18" s="510"/>
      <c r="O18" s="48"/>
      <c r="P18" s="49"/>
    </row>
    <row r="19" spans="2:16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7"/>
      <c r="M19" s="510"/>
      <c r="N19" s="510"/>
      <c r="O19" s="48"/>
      <c r="P19" s="49"/>
    </row>
    <row r="20" spans="2:16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7"/>
      <c r="M20" s="510"/>
      <c r="N20" s="510"/>
      <c r="O20" s="48"/>
      <c r="P20" s="49"/>
    </row>
    <row r="21" spans="2:16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7"/>
      <c r="M21" s="510"/>
      <c r="N21" s="510"/>
      <c r="O21" s="48"/>
      <c r="P21" s="49"/>
    </row>
    <row r="22" spans="2:16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7"/>
      <c r="M22" s="510"/>
      <c r="N22" s="510"/>
      <c r="O22" s="48"/>
      <c r="P22" s="49"/>
    </row>
    <row r="23" spans="2:16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7"/>
      <c r="M23" s="510"/>
      <c r="N23" s="510"/>
      <c r="O23" s="48"/>
      <c r="P23" s="49"/>
    </row>
    <row r="24" spans="2:16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7"/>
      <c r="M24" s="510"/>
      <c r="N24" s="510"/>
      <c r="O24" s="48"/>
      <c r="P24" s="49"/>
    </row>
    <row r="25" spans="2:16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7"/>
      <c r="M25" s="510"/>
      <c r="N25" s="510"/>
      <c r="O25" s="48"/>
      <c r="P25" s="49"/>
    </row>
    <row r="26" spans="2:16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7"/>
      <c r="M26" s="510"/>
      <c r="N26" s="510"/>
      <c r="O26" s="48"/>
      <c r="P26" s="49"/>
    </row>
    <row r="27" spans="2:16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7"/>
      <c r="M27" s="510"/>
      <c r="N27" s="510"/>
      <c r="O27" s="48"/>
      <c r="P27" s="49"/>
    </row>
    <row r="28" spans="2:16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7"/>
      <c r="M28" s="510"/>
      <c r="N28" s="510"/>
      <c r="O28" s="48"/>
      <c r="P28" s="49"/>
    </row>
    <row r="29" spans="2:16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7"/>
      <c r="M29" s="510"/>
      <c r="N29" s="510"/>
      <c r="O29" s="48"/>
      <c r="P29" s="49"/>
    </row>
    <row r="30" spans="2:16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9"/>
      <c r="M30" s="511"/>
      <c r="N30" s="511"/>
      <c r="O30" s="240"/>
      <c r="P30" s="241"/>
    </row>
    <row r="31" spans="2:16" x14ac:dyDescent="0.2">
      <c r="I31" s="36" t="s">
        <v>8</v>
      </c>
      <c r="J31" s="56">
        <f>SUM(J3:J30)</f>
        <v>79675.16</v>
      </c>
    </row>
    <row r="32" spans="2:16" x14ac:dyDescent="0.2">
      <c r="E32" s="421" t="s">
        <v>3139</v>
      </c>
      <c r="F32" s="422" t="s">
        <v>5658</v>
      </c>
    </row>
    <row r="33" spans="2:6" x14ac:dyDescent="0.2">
      <c r="E33" s="427" t="s">
        <v>3141</v>
      </c>
      <c r="F33" s="422" t="s">
        <v>5659</v>
      </c>
    </row>
    <row r="34" spans="2:6" x14ac:dyDescent="0.2">
      <c r="B34" s="399"/>
      <c r="C34" s="400"/>
      <c r="E34" s="425">
        <f>COUNTBLANK(N3:N30)-COUNTBLANK(D3:D30)</f>
        <v>6</v>
      </c>
      <c r="F34" s="426" t="s">
        <v>3250</v>
      </c>
    </row>
  </sheetData>
  <phoneticPr fontId="0" type="noConversion"/>
  <conditionalFormatting sqref="C1:E1048576 G1:H1048576 J1:K1048576 P1:P1048576">
    <cfRule type="expression" dxfId="871" priority="1">
      <formula>AND($B1&lt;&gt;"",C1="")</formula>
    </cfRule>
  </conditionalFormatting>
  <conditionalFormatting sqref="B3:P30">
    <cfRule type="expression" dxfId="870" priority="2" stopIfTrue="1">
      <formula>OR($M3&lt;&gt;"",$N3&lt;&gt;"")</formula>
    </cfRule>
    <cfRule type="expression" dxfId="869" priority="3" stopIfTrue="1">
      <formula>AND($B3&lt;&gt;"",$K3="",$F3&lt;TODAY())</formula>
    </cfRule>
    <cfRule type="expression" dxfId="868" priority="4">
      <formula>AND($B3&lt;&gt;"",$K3="",$F3&lt;(TODAY()+30))</formula>
    </cfRule>
  </conditionalFormatting>
  <dataValidations count="1">
    <dataValidation type="list" allowBlank="1" showInputMessage="1" showErrorMessage="1" sqref="H3:H30" xr:uid="{9D5DA7A1-364F-48FE-BB35-CB5076B7B04B}">
      <formula1>"1, 7, 28, 30"</formula1>
    </dataValidation>
  </dataValidations>
  <hyperlinks>
    <hyperlink ref="P3" r:id="rId1" xr:uid="{48035AB0-5FBC-4831-B2FD-B30B19F3AD44}"/>
    <hyperlink ref="P4" r:id="rId2" xr:uid="{46CBF582-B6B8-4E22-A7FF-87B2F7C92EF2}"/>
  </hyperlink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3"/>
  </tableParts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09F7E-DBE3-460B-8AEA-69FBBC2E02CB}">
  <sheetPr>
    <tabColor rgb="FFF2F2F2"/>
    <pageSetUpPr fitToPage="1"/>
  </sheetPr>
  <dimension ref="B2:P69"/>
  <sheetViews>
    <sheetView topLeftCell="A35" workbookViewId="0">
      <selection activeCell="D58" sqref="D58"/>
    </sheetView>
  </sheetViews>
  <sheetFormatPr defaultColWidth="9.140625" defaultRowHeight="12.75" x14ac:dyDescent="0.2"/>
  <cols>
    <col min="1" max="1" width="1.7109375" style="50" customWidth="1"/>
    <col min="2" max="2" width="34.140625" style="53" customWidth="1"/>
    <col min="3" max="3" width="18.140625" style="54" bestFit="1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2.28515625" style="39" customWidth="1"/>
    <col min="11" max="11" width="44" style="57" customWidth="1"/>
    <col min="12" max="12" width="10.140625" style="33" customWidth="1"/>
    <col min="13" max="13" width="15.7109375" style="33" customWidth="1"/>
    <col min="14" max="14" width="3" style="38" customWidth="1"/>
    <col min="15" max="15" width="32.7109375" style="33" customWidth="1"/>
    <col min="16" max="16384" width="9.140625" style="50"/>
  </cols>
  <sheetData>
    <row r="2" spans="2:16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3107</v>
      </c>
      <c r="O2" s="8" t="s">
        <v>15</v>
      </c>
    </row>
    <row r="3" spans="2:16" ht="15" customHeight="1" x14ac:dyDescent="0.2">
      <c r="B3" s="603" t="s">
        <v>394</v>
      </c>
      <c r="C3" s="604" t="s">
        <v>5660</v>
      </c>
      <c r="D3" s="605" t="s">
        <v>5661</v>
      </c>
      <c r="E3" s="606">
        <v>44370</v>
      </c>
      <c r="F3" s="607">
        <f t="shared" ref="F3:F34" si="0">IF(E3&lt;&gt;"",E3+(G3*H3),"")</f>
        <v>44490</v>
      </c>
      <c r="G3" s="608">
        <v>4</v>
      </c>
      <c r="H3" s="608">
        <v>30</v>
      </c>
      <c r="I3" s="609">
        <f t="shared" ref="I3:I34" si="1">IF(G3&lt;&gt;"",(J3/G3),"")</f>
        <v>1339.41</v>
      </c>
      <c r="J3" s="609">
        <v>5357.64</v>
      </c>
      <c r="K3" s="610" t="s">
        <v>5662</v>
      </c>
      <c r="L3" s="41" t="s">
        <v>3198</v>
      </c>
      <c r="M3" s="41" t="s">
        <v>3340</v>
      </c>
      <c r="N3" s="63" t="s">
        <v>3258</v>
      </c>
      <c r="O3" s="64" t="s">
        <v>5663</v>
      </c>
      <c r="P3" s="450"/>
    </row>
    <row r="4" spans="2:16" ht="15" customHeight="1" x14ac:dyDescent="0.2">
      <c r="B4" s="669" t="s">
        <v>1266</v>
      </c>
      <c r="C4" s="401" t="s">
        <v>5664</v>
      </c>
      <c r="D4" s="402" t="s">
        <v>5665</v>
      </c>
      <c r="E4" s="403">
        <v>44370</v>
      </c>
      <c r="F4" s="404">
        <f t="shared" si="0"/>
        <v>44670</v>
      </c>
      <c r="G4" s="405">
        <v>10</v>
      </c>
      <c r="H4" s="405">
        <v>30</v>
      </c>
      <c r="I4" s="535">
        <f t="shared" si="1"/>
        <v>973.92000000000007</v>
      </c>
      <c r="J4" s="535">
        <v>9739.2000000000007</v>
      </c>
      <c r="K4" s="412" t="s">
        <v>5666</v>
      </c>
      <c r="L4" s="407" t="s">
        <v>3198</v>
      </c>
      <c r="M4" s="407" t="s">
        <v>3340</v>
      </c>
      <c r="N4" s="63" t="s">
        <v>3258</v>
      </c>
      <c r="O4" s="463" t="s">
        <v>5663</v>
      </c>
    </row>
    <row r="5" spans="2:16" ht="15" customHeight="1" x14ac:dyDescent="0.2">
      <c r="B5" s="331" t="s">
        <v>373</v>
      </c>
      <c r="C5" s="331" t="s">
        <v>5667</v>
      </c>
      <c r="D5" s="332" t="s">
        <v>5668</v>
      </c>
      <c r="E5" s="333">
        <v>44370</v>
      </c>
      <c r="F5" s="44">
        <f t="shared" si="0"/>
        <v>44790</v>
      </c>
      <c r="G5" s="45">
        <v>14</v>
      </c>
      <c r="H5" s="45">
        <v>30</v>
      </c>
      <c r="I5" s="536">
        <f t="shared" si="1"/>
        <v>1354.7978571428571</v>
      </c>
      <c r="J5" s="536">
        <v>18967.169999999998</v>
      </c>
      <c r="K5" s="413" t="s">
        <v>5669</v>
      </c>
      <c r="L5" s="41" t="s">
        <v>3198</v>
      </c>
      <c r="M5" s="41" t="s">
        <v>3340</v>
      </c>
      <c r="N5" s="48" t="s">
        <v>3258</v>
      </c>
      <c r="O5" s="415" t="s">
        <v>5663</v>
      </c>
    </row>
    <row r="6" spans="2:16" ht="15" customHeight="1" x14ac:dyDescent="0.2">
      <c r="B6" s="358" t="s">
        <v>3443</v>
      </c>
      <c r="C6" s="358" t="s">
        <v>5670</v>
      </c>
      <c r="D6" s="359" t="s">
        <v>5671</v>
      </c>
      <c r="E6" s="360">
        <v>44370</v>
      </c>
      <c r="F6" s="14">
        <f t="shared" si="0"/>
        <v>44460</v>
      </c>
      <c r="G6" s="12">
        <v>3</v>
      </c>
      <c r="H6" s="12">
        <v>30</v>
      </c>
      <c r="I6" s="535">
        <f t="shared" si="1"/>
        <v>144.33333333333334</v>
      </c>
      <c r="J6" s="535">
        <v>433</v>
      </c>
      <c r="K6" s="340" t="s">
        <v>5672</v>
      </c>
      <c r="L6" s="59" t="s">
        <v>3198</v>
      </c>
      <c r="M6" s="59" t="s">
        <v>3340</v>
      </c>
      <c r="N6" s="63" t="s">
        <v>3258</v>
      </c>
      <c r="O6" s="462" t="s">
        <v>5663</v>
      </c>
    </row>
    <row r="7" spans="2:16" ht="15" customHeight="1" x14ac:dyDescent="0.2">
      <c r="B7" s="59" t="s">
        <v>73</v>
      </c>
      <c r="C7" s="59" t="s">
        <v>5673</v>
      </c>
      <c r="D7" s="60" t="s">
        <v>5674</v>
      </c>
      <c r="E7" s="13">
        <v>44370</v>
      </c>
      <c r="F7" s="14">
        <f t="shared" si="0"/>
        <v>44550</v>
      </c>
      <c r="G7" s="12">
        <v>6</v>
      </c>
      <c r="H7" s="12">
        <v>30</v>
      </c>
      <c r="I7" s="535">
        <f t="shared" si="1"/>
        <v>72.166666666666671</v>
      </c>
      <c r="J7" s="535">
        <v>433</v>
      </c>
      <c r="K7" s="340" t="s">
        <v>5675</v>
      </c>
      <c r="L7" s="59" t="s">
        <v>3198</v>
      </c>
      <c r="M7" s="59" t="s">
        <v>3340</v>
      </c>
      <c r="N7" s="63" t="s">
        <v>3258</v>
      </c>
      <c r="O7" s="502" t="s">
        <v>5663</v>
      </c>
    </row>
    <row r="8" spans="2:16" ht="15" customHeight="1" x14ac:dyDescent="0.2">
      <c r="B8" s="41" t="s">
        <v>242</v>
      </c>
      <c r="C8" s="41" t="s">
        <v>5676</v>
      </c>
      <c r="D8" s="42" t="s">
        <v>5677</v>
      </c>
      <c r="E8" s="43">
        <v>44370</v>
      </c>
      <c r="F8" s="44">
        <f t="shared" si="0"/>
        <v>44820</v>
      </c>
      <c r="G8" s="45">
        <v>15</v>
      </c>
      <c r="H8" s="45">
        <v>30</v>
      </c>
      <c r="I8" s="536">
        <f t="shared" si="1"/>
        <v>1062.432</v>
      </c>
      <c r="J8" s="536">
        <v>15936.48</v>
      </c>
      <c r="K8" s="413" t="s">
        <v>5678</v>
      </c>
      <c r="L8" s="41" t="s">
        <v>3198</v>
      </c>
      <c r="M8" s="41" t="s">
        <v>3340</v>
      </c>
      <c r="N8" s="48"/>
      <c r="O8" s="415" t="s">
        <v>5663</v>
      </c>
    </row>
    <row r="9" spans="2:16" ht="15" customHeight="1" x14ac:dyDescent="0.2">
      <c r="B9" s="41" t="s">
        <v>328</v>
      </c>
      <c r="C9" s="41" t="s">
        <v>5679</v>
      </c>
      <c r="D9" s="42" t="s">
        <v>5680</v>
      </c>
      <c r="E9" s="43">
        <v>44376</v>
      </c>
      <c r="F9" s="44">
        <f t="shared" si="0"/>
        <v>44796</v>
      </c>
      <c r="G9" s="45">
        <v>15</v>
      </c>
      <c r="H9" s="45">
        <v>28</v>
      </c>
      <c r="I9" s="536">
        <f t="shared" si="1"/>
        <v>148.01599999999999</v>
      </c>
      <c r="J9" s="536">
        <v>2220.2399999999998</v>
      </c>
      <c r="K9" s="413" t="s">
        <v>5681</v>
      </c>
      <c r="L9" s="41" t="s">
        <v>3208</v>
      </c>
      <c r="M9" s="41" t="s">
        <v>3284</v>
      </c>
      <c r="N9" s="48"/>
      <c r="O9" s="415" t="s">
        <v>5682</v>
      </c>
    </row>
    <row r="10" spans="2:16" ht="15" customHeight="1" x14ac:dyDescent="0.2">
      <c r="B10" s="380" t="s">
        <v>328</v>
      </c>
      <c r="C10" s="358" t="s">
        <v>5683</v>
      </c>
      <c r="D10" s="359" t="s">
        <v>5684</v>
      </c>
      <c r="E10" s="360">
        <v>44376</v>
      </c>
      <c r="F10" s="14">
        <f t="shared" si="0"/>
        <v>44656</v>
      </c>
      <c r="G10" s="12">
        <v>10</v>
      </c>
      <c r="H10" s="12">
        <v>28</v>
      </c>
      <c r="I10" s="535">
        <f t="shared" si="1"/>
        <v>178.03199999999998</v>
      </c>
      <c r="J10" s="535">
        <v>1780.32</v>
      </c>
      <c r="K10" s="340" t="s">
        <v>5685</v>
      </c>
      <c r="L10" s="59" t="s">
        <v>3208</v>
      </c>
      <c r="M10" s="59" t="s">
        <v>3284</v>
      </c>
      <c r="N10" s="63" t="s">
        <v>3258</v>
      </c>
      <c r="O10" s="502" t="s">
        <v>5682</v>
      </c>
    </row>
    <row r="11" spans="2:16" ht="15" customHeight="1" x14ac:dyDescent="0.2">
      <c r="B11" s="58" t="s">
        <v>5686</v>
      </c>
      <c r="C11" s="59" t="s">
        <v>5687</v>
      </c>
      <c r="D11" s="60" t="s">
        <v>5688</v>
      </c>
      <c r="E11" s="13">
        <v>44371</v>
      </c>
      <c r="F11" s="14">
        <f t="shared" si="0"/>
        <v>44378</v>
      </c>
      <c r="G11" s="12">
        <v>1</v>
      </c>
      <c r="H11" s="12">
        <v>7</v>
      </c>
      <c r="I11" s="535">
        <f t="shared" si="1"/>
        <v>899.65</v>
      </c>
      <c r="J11" s="535">
        <v>899.65</v>
      </c>
      <c r="K11" s="340" t="s">
        <v>5689</v>
      </c>
      <c r="L11" s="59" t="s">
        <v>3198</v>
      </c>
      <c r="M11" s="59" t="s">
        <v>3340</v>
      </c>
      <c r="N11" s="63" t="s">
        <v>3258</v>
      </c>
      <c r="O11" s="462" t="s">
        <v>5663</v>
      </c>
    </row>
    <row r="12" spans="2:16" ht="15" customHeight="1" x14ac:dyDescent="0.2">
      <c r="B12" s="58" t="s">
        <v>87</v>
      </c>
      <c r="C12" s="59" t="s">
        <v>5690</v>
      </c>
      <c r="D12" s="60" t="s">
        <v>5691</v>
      </c>
      <c r="E12" s="13">
        <v>44385</v>
      </c>
      <c r="F12" s="14">
        <f t="shared" si="0"/>
        <v>44595</v>
      </c>
      <c r="G12" s="12">
        <v>7</v>
      </c>
      <c r="H12" s="12">
        <v>30</v>
      </c>
      <c r="I12" s="535">
        <f t="shared" si="1"/>
        <v>1801.6714285714286</v>
      </c>
      <c r="J12" s="535">
        <v>12611.7</v>
      </c>
      <c r="K12" s="340" t="s">
        <v>5692</v>
      </c>
      <c r="L12" s="59" t="s">
        <v>3198</v>
      </c>
      <c r="M12" s="59" t="s">
        <v>3340</v>
      </c>
      <c r="N12" s="63" t="s">
        <v>3258</v>
      </c>
      <c r="O12" s="502" t="s">
        <v>5663</v>
      </c>
    </row>
    <row r="13" spans="2:16" ht="15" customHeight="1" x14ac:dyDescent="0.2">
      <c r="B13" s="58" t="s">
        <v>275</v>
      </c>
      <c r="C13" s="59" t="s">
        <v>5693</v>
      </c>
      <c r="D13" s="60" t="s">
        <v>5694</v>
      </c>
      <c r="E13" s="13">
        <v>44385</v>
      </c>
      <c r="F13" s="14">
        <f t="shared" si="0"/>
        <v>44415</v>
      </c>
      <c r="G13" s="12">
        <v>1</v>
      </c>
      <c r="H13" s="12">
        <v>30</v>
      </c>
      <c r="I13" s="535">
        <f t="shared" si="1"/>
        <v>1594.11</v>
      </c>
      <c r="J13" s="535">
        <v>1594.11</v>
      </c>
      <c r="K13" s="340" t="s">
        <v>3365</v>
      </c>
      <c r="L13" s="59" t="s">
        <v>3198</v>
      </c>
      <c r="M13" s="59" t="s">
        <v>3340</v>
      </c>
      <c r="N13" s="63" t="s">
        <v>3258</v>
      </c>
      <c r="O13" s="462" t="s">
        <v>5663</v>
      </c>
    </row>
    <row r="14" spans="2:16" ht="15" customHeight="1" x14ac:dyDescent="0.2">
      <c r="B14" s="58" t="s">
        <v>362</v>
      </c>
      <c r="C14" s="59" t="s">
        <v>5695</v>
      </c>
      <c r="D14" s="60" t="s">
        <v>5696</v>
      </c>
      <c r="E14" s="13">
        <v>44385</v>
      </c>
      <c r="F14" s="14">
        <f t="shared" si="0"/>
        <v>44475</v>
      </c>
      <c r="G14" s="12">
        <v>3</v>
      </c>
      <c r="H14" s="12">
        <v>30</v>
      </c>
      <c r="I14" s="535">
        <f t="shared" si="1"/>
        <v>2435.63</v>
      </c>
      <c r="J14" s="535">
        <v>7306.89</v>
      </c>
      <c r="K14" s="340" t="s">
        <v>5697</v>
      </c>
      <c r="L14" s="59" t="s">
        <v>3198</v>
      </c>
      <c r="M14" s="59" t="s">
        <v>3340</v>
      </c>
      <c r="N14" s="63" t="s">
        <v>3258</v>
      </c>
      <c r="O14" s="462" t="s">
        <v>5663</v>
      </c>
    </row>
    <row r="15" spans="2:16" ht="15" customHeight="1" x14ac:dyDescent="0.2">
      <c r="B15" s="657" t="s">
        <v>5698</v>
      </c>
      <c r="C15" s="331" t="s">
        <v>3301</v>
      </c>
      <c r="D15" s="332" t="s">
        <v>5699</v>
      </c>
      <c r="E15" s="333">
        <v>44390</v>
      </c>
      <c r="F15" s="334">
        <f t="shared" si="0"/>
        <v>44782</v>
      </c>
      <c r="G15" s="335">
        <v>14</v>
      </c>
      <c r="H15" s="335">
        <v>28</v>
      </c>
      <c r="I15" s="536">
        <f t="shared" si="1"/>
        <v>773.21428571428567</v>
      </c>
      <c r="J15" s="536">
        <v>10825</v>
      </c>
      <c r="K15" s="431" t="s">
        <v>5700</v>
      </c>
      <c r="L15" s="331" t="s">
        <v>3238</v>
      </c>
      <c r="M15" s="331" t="s">
        <v>5701</v>
      </c>
      <c r="N15" s="461"/>
      <c r="O15" s="415" t="s">
        <v>5702</v>
      </c>
    </row>
    <row r="16" spans="2:16" ht="15" customHeight="1" x14ac:dyDescent="0.2">
      <c r="B16" s="58" t="s">
        <v>5703</v>
      </c>
      <c r="C16" s="59" t="s">
        <v>5704</v>
      </c>
      <c r="D16" s="60" t="s">
        <v>5705</v>
      </c>
      <c r="E16" s="13">
        <v>44392</v>
      </c>
      <c r="F16" s="14">
        <f t="shared" si="0"/>
        <v>44616</v>
      </c>
      <c r="G16" s="12">
        <v>8</v>
      </c>
      <c r="H16" s="12">
        <v>28</v>
      </c>
      <c r="I16" s="535">
        <f t="shared" si="1"/>
        <v>141.88999999999999</v>
      </c>
      <c r="J16" s="535">
        <v>1135.1199999999999</v>
      </c>
      <c r="K16" s="340" t="s">
        <v>5706</v>
      </c>
      <c r="L16" s="59" t="s">
        <v>3208</v>
      </c>
      <c r="M16" s="59" t="s">
        <v>3284</v>
      </c>
      <c r="N16" s="63" t="s">
        <v>3258</v>
      </c>
      <c r="O16" s="502" t="s">
        <v>5682</v>
      </c>
    </row>
    <row r="17" spans="2:15" ht="15" customHeight="1" x14ac:dyDescent="0.2">
      <c r="B17" s="59" t="s">
        <v>51</v>
      </c>
      <c r="C17" s="59" t="s">
        <v>5707</v>
      </c>
      <c r="D17" s="60" t="s">
        <v>5708</v>
      </c>
      <c r="E17" s="13">
        <v>44392</v>
      </c>
      <c r="F17" s="14">
        <f t="shared" si="0"/>
        <v>44700</v>
      </c>
      <c r="G17" s="12">
        <v>11</v>
      </c>
      <c r="H17" s="12">
        <v>28</v>
      </c>
      <c r="I17" s="535">
        <f t="shared" si="1"/>
        <v>398.94545454545454</v>
      </c>
      <c r="J17" s="535">
        <v>4388.3999999999996</v>
      </c>
      <c r="K17" s="340" t="s">
        <v>5709</v>
      </c>
      <c r="L17" s="59" t="s">
        <v>3198</v>
      </c>
      <c r="M17" s="59" t="s">
        <v>5710</v>
      </c>
      <c r="N17" s="63" t="s">
        <v>3258</v>
      </c>
      <c r="O17" s="502" t="s">
        <v>5663</v>
      </c>
    </row>
    <row r="18" spans="2:15" ht="15" customHeight="1" x14ac:dyDescent="0.2">
      <c r="B18" s="58" t="s">
        <v>5711</v>
      </c>
      <c r="C18" s="59" t="s">
        <v>5712</v>
      </c>
      <c r="D18" s="60" t="s">
        <v>5713</v>
      </c>
      <c r="E18" s="13">
        <v>44396</v>
      </c>
      <c r="F18" s="14">
        <f t="shared" si="0"/>
        <v>44576</v>
      </c>
      <c r="G18" s="12">
        <v>6</v>
      </c>
      <c r="H18" s="12">
        <v>30</v>
      </c>
      <c r="I18" s="535">
        <f t="shared" si="1"/>
        <v>1898.7116666666668</v>
      </c>
      <c r="J18" s="535">
        <v>11392.27</v>
      </c>
      <c r="K18" s="340" t="s">
        <v>5672</v>
      </c>
      <c r="L18" s="59" t="s">
        <v>3198</v>
      </c>
      <c r="M18" s="59" t="s">
        <v>5710</v>
      </c>
      <c r="N18" s="63" t="s">
        <v>3258</v>
      </c>
      <c r="O18" s="462" t="s">
        <v>5663</v>
      </c>
    </row>
    <row r="19" spans="2:15" ht="15" customHeight="1" x14ac:dyDescent="0.2">
      <c r="B19" s="58" t="s">
        <v>3913</v>
      </c>
      <c r="C19" s="59" t="s">
        <v>5714</v>
      </c>
      <c r="D19" s="60" t="s">
        <v>5715</v>
      </c>
      <c r="E19" s="13">
        <v>44397</v>
      </c>
      <c r="F19" s="14">
        <f t="shared" si="0"/>
        <v>44547</v>
      </c>
      <c r="G19" s="12">
        <v>5</v>
      </c>
      <c r="H19" s="12">
        <v>30</v>
      </c>
      <c r="I19" s="535">
        <f t="shared" si="1"/>
        <v>64.52000000000001</v>
      </c>
      <c r="J19" s="535">
        <v>322.60000000000002</v>
      </c>
      <c r="K19" s="340" t="s">
        <v>5716</v>
      </c>
      <c r="L19" s="59" t="s">
        <v>3198</v>
      </c>
      <c r="M19" s="59" t="s">
        <v>5710</v>
      </c>
      <c r="N19" s="63" t="s">
        <v>3258</v>
      </c>
      <c r="O19" s="502" t="s">
        <v>5663</v>
      </c>
    </row>
    <row r="20" spans="2:15" ht="15" customHeight="1" x14ac:dyDescent="0.2">
      <c r="B20" s="58" t="s">
        <v>69</v>
      </c>
      <c r="C20" s="59" t="s">
        <v>5717</v>
      </c>
      <c r="D20" s="60" t="s">
        <v>5718</v>
      </c>
      <c r="E20" s="13">
        <v>44410</v>
      </c>
      <c r="F20" s="14">
        <f t="shared" si="0"/>
        <v>44440</v>
      </c>
      <c r="G20" s="12">
        <v>1</v>
      </c>
      <c r="H20" s="12">
        <v>30</v>
      </c>
      <c r="I20" s="535">
        <f t="shared" si="1"/>
        <v>2385.64</v>
      </c>
      <c r="J20" s="535">
        <v>2385.64</v>
      </c>
      <c r="K20" s="328" t="s">
        <v>5719</v>
      </c>
      <c r="L20" s="59" t="s">
        <v>3198</v>
      </c>
      <c r="M20" s="59" t="s">
        <v>5710</v>
      </c>
      <c r="N20" s="63" t="s">
        <v>3258</v>
      </c>
      <c r="O20" s="462" t="s">
        <v>5663</v>
      </c>
    </row>
    <row r="21" spans="2:15" ht="15" customHeight="1" x14ac:dyDescent="0.2">
      <c r="B21" s="58" t="s">
        <v>373</v>
      </c>
      <c r="C21" s="59" t="s">
        <v>5720</v>
      </c>
      <c r="D21" s="60" t="s">
        <v>5721</v>
      </c>
      <c r="E21" s="13">
        <v>44419</v>
      </c>
      <c r="F21" s="14">
        <f t="shared" si="0"/>
        <v>44449</v>
      </c>
      <c r="G21" s="12">
        <v>1</v>
      </c>
      <c r="H21" s="12">
        <v>30</v>
      </c>
      <c r="I21" s="535">
        <f t="shared" si="1"/>
        <v>2602.14</v>
      </c>
      <c r="J21" s="535">
        <v>2602.14</v>
      </c>
      <c r="K21" s="340" t="s">
        <v>5722</v>
      </c>
      <c r="L21" s="59" t="s">
        <v>3198</v>
      </c>
      <c r="M21" s="59" t="s">
        <v>5710</v>
      </c>
      <c r="N21" s="63" t="s">
        <v>3258</v>
      </c>
      <c r="O21" s="462" t="s">
        <v>5663</v>
      </c>
    </row>
    <row r="22" spans="2:15" ht="15" customHeight="1" x14ac:dyDescent="0.2">
      <c r="B22" s="58" t="s">
        <v>117</v>
      </c>
      <c r="C22" s="59" t="s">
        <v>5723</v>
      </c>
      <c r="D22" s="60" t="s">
        <v>5724</v>
      </c>
      <c r="E22" s="13">
        <v>44425</v>
      </c>
      <c r="F22" s="14">
        <f t="shared" si="0"/>
        <v>44545</v>
      </c>
      <c r="G22" s="12">
        <v>4</v>
      </c>
      <c r="H22" s="12">
        <v>30</v>
      </c>
      <c r="I22" s="535">
        <f t="shared" si="1"/>
        <v>401.05</v>
      </c>
      <c r="J22" s="535">
        <v>1604.2</v>
      </c>
      <c r="K22" s="340" t="s">
        <v>5672</v>
      </c>
      <c r="L22" s="59" t="s">
        <v>3198</v>
      </c>
      <c r="M22" s="59" t="s">
        <v>5710</v>
      </c>
      <c r="N22" s="63" t="s">
        <v>3258</v>
      </c>
      <c r="O22" s="462" t="s">
        <v>5663</v>
      </c>
    </row>
    <row r="23" spans="2:15" ht="15" customHeight="1" x14ac:dyDescent="0.2">
      <c r="B23" s="58" t="s">
        <v>328</v>
      </c>
      <c r="C23" s="378" t="s">
        <v>5725</v>
      </c>
      <c r="D23" s="60" t="s">
        <v>5726</v>
      </c>
      <c r="E23" s="13">
        <v>44434</v>
      </c>
      <c r="F23" s="14">
        <f t="shared" si="0"/>
        <v>44574</v>
      </c>
      <c r="G23" s="12">
        <v>5</v>
      </c>
      <c r="H23" s="12">
        <v>28</v>
      </c>
      <c r="I23" s="535">
        <f t="shared" si="1"/>
        <v>213.756</v>
      </c>
      <c r="J23" s="535">
        <v>1068.78</v>
      </c>
      <c r="K23" s="340" t="s">
        <v>5685</v>
      </c>
      <c r="L23" s="59" t="s">
        <v>3208</v>
      </c>
      <c r="M23" s="59" t="s">
        <v>3284</v>
      </c>
      <c r="N23" s="63" t="s">
        <v>3258</v>
      </c>
      <c r="O23" s="502" t="s">
        <v>5682</v>
      </c>
    </row>
    <row r="24" spans="2:15" ht="15" customHeight="1" x14ac:dyDescent="0.2">
      <c r="B24" s="58" t="s">
        <v>5727</v>
      </c>
      <c r="C24" s="59" t="s">
        <v>5728</v>
      </c>
      <c r="D24" s="60" t="s">
        <v>5729</v>
      </c>
      <c r="E24" s="13">
        <v>44435</v>
      </c>
      <c r="F24" s="14">
        <f t="shared" si="0"/>
        <v>44442</v>
      </c>
      <c r="G24" s="12">
        <v>1</v>
      </c>
      <c r="H24" s="12">
        <v>7</v>
      </c>
      <c r="I24" s="535">
        <f t="shared" si="1"/>
        <v>1968.95</v>
      </c>
      <c r="J24" s="535">
        <v>1968.95</v>
      </c>
      <c r="K24" s="340" t="s">
        <v>5730</v>
      </c>
      <c r="L24" s="59" t="s">
        <v>3198</v>
      </c>
      <c r="M24" s="59" t="s">
        <v>5710</v>
      </c>
      <c r="N24" s="63" t="s">
        <v>3258</v>
      </c>
      <c r="O24" s="462" t="s">
        <v>5663</v>
      </c>
    </row>
    <row r="25" spans="2:15" ht="15" customHeight="1" x14ac:dyDescent="0.2">
      <c r="B25" s="58" t="s">
        <v>5731</v>
      </c>
      <c r="C25" s="59" t="s">
        <v>5732</v>
      </c>
      <c r="D25" s="60" t="s">
        <v>5733</v>
      </c>
      <c r="E25" s="13">
        <v>44404</v>
      </c>
      <c r="F25" s="14">
        <f t="shared" si="0"/>
        <v>44734</v>
      </c>
      <c r="G25" s="12">
        <v>11</v>
      </c>
      <c r="H25" s="12">
        <v>30</v>
      </c>
      <c r="I25" s="535">
        <f t="shared" si="1"/>
        <v>1262.5772727272727</v>
      </c>
      <c r="J25" s="535">
        <v>13888.35</v>
      </c>
      <c r="K25" s="340" t="s">
        <v>5734</v>
      </c>
      <c r="L25" s="59" t="s">
        <v>3198</v>
      </c>
      <c r="M25" s="59" t="s">
        <v>5710</v>
      </c>
      <c r="N25" s="63" t="s">
        <v>3258</v>
      </c>
      <c r="O25" s="462" t="s">
        <v>5663</v>
      </c>
    </row>
    <row r="26" spans="2:15" ht="15" customHeight="1" x14ac:dyDescent="0.2">
      <c r="B26" s="58" t="s">
        <v>51</v>
      </c>
      <c r="C26" s="59" t="s">
        <v>5735</v>
      </c>
      <c r="D26" s="60" t="s">
        <v>5736</v>
      </c>
      <c r="E26" s="13">
        <v>44455</v>
      </c>
      <c r="F26" s="14">
        <f t="shared" si="0"/>
        <v>44635</v>
      </c>
      <c r="G26" s="12">
        <v>6</v>
      </c>
      <c r="H26" s="12">
        <v>30</v>
      </c>
      <c r="I26" s="535">
        <f t="shared" si="1"/>
        <v>831.38666666666666</v>
      </c>
      <c r="J26" s="535">
        <v>4988.32</v>
      </c>
      <c r="K26" s="340" t="s">
        <v>5737</v>
      </c>
      <c r="L26" s="59" t="s">
        <v>3204</v>
      </c>
      <c r="M26" s="59" t="s">
        <v>4305</v>
      </c>
      <c r="N26" s="63" t="s">
        <v>3258</v>
      </c>
      <c r="O26" s="502" t="s">
        <v>4371</v>
      </c>
    </row>
    <row r="27" spans="2:15" ht="15" customHeight="1" x14ac:dyDescent="0.2">
      <c r="B27" s="40" t="s">
        <v>1582</v>
      </c>
      <c r="C27" s="41" t="s">
        <v>5738</v>
      </c>
      <c r="D27" s="42" t="s">
        <v>5739</v>
      </c>
      <c r="E27" s="43">
        <v>44476</v>
      </c>
      <c r="F27" s="44">
        <f t="shared" si="0"/>
        <v>44776</v>
      </c>
      <c r="G27" s="45">
        <v>10</v>
      </c>
      <c r="H27" s="45">
        <v>30</v>
      </c>
      <c r="I27" s="536">
        <f t="shared" si="1"/>
        <v>2315.59</v>
      </c>
      <c r="J27" s="536">
        <v>23155.9</v>
      </c>
      <c r="K27" s="413" t="s">
        <v>5740</v>
      </c>
      <c r="L27" s="41" t="s">
        <v>3204</v>
      </c>
      <c r="M27" s="41" t="s">
        <v>4305</v>
      </c>
      <c r="N27" s="48" t="s">
        <v>3258</v>
      </c>
      <c r="O27" s="415" t="s">
        <v>4371</v>
      </c>
    </row>
    <row r="28" spans="2:15" ht="15" customHeight="1" x14ac:dyDescent="0.2">
      <c r="B28" s="380" t="s">
        <v>328</v>
      </c>
      <c r="C28" s="358" t="s">
        <v>5741</v>
      </c>
      <c r="D28" s="359" t="s">
        <v>5742</v>
      </c>
      <c r="E28" s="360">
        <v>44482</v>
      </c>
      <c r="F28" s="361">
        <f t="shared" si="0"/>
        <v>44622</v>
      </c>
      <c r="G28" s="362">
        <v>5</v>
      </c>
      <c r="H28" s="362">
        <v>28</v>
      </c>
      <c r="I28" s="535">
        <f t="shared" si="1"/>
        <v>185.85399999999998</v>
      </c>
      <c r="J28" s="535">
        <v>929.27</v>
      </c>
      <c r="K28" s="432" t="s">
        <v>3365</v>
      </c>
      <c r="L28" s="358" t="s">
        <v>3208</v>
      </c>
      <c r="M28" s="358" t="s">
        <v>3284</v>
      </c>
      <c r="N28" s="63" t="s">
        <v>3258</v>
      </c>
      <c r="O28" s="502" t="s">
        <v>5682</v>
      </c>
    </row>
    <row r="29" spans="2:15" ht="13.5" customHeight="1" x14ac:dyDescent="0.2">
      <c r="B29" s="380" t="s">
        <v>328</v>
      </c>
      <c r="C29" s="358" t="s">
        <v>5743</v>
      </c>
      <c r="D29" s="359" t="s">
        <v>5744</v>
      </c>
      <c r="E29" s="360">
        <v>44482</v>
      </c>
      <c r="F29" s="361">
        <f t="shared" si="0"/>
        <v>44594</v>
      </c>
      <c r="G29" s="362">
        <v>4</v>
      </c>
      <c r="H29" s="362">
        <v>28</v>
      </c>
      <c r="I29" s="535">
        <f t="shared" si="1"/>
        <v>158.11250000000001</v>
      </c>
      <c r="J29" s="535">
        <v>632.45000000000005</v>
      </c>
      <c r="K29" s="432" t="s">
        <v>5745</v>
      </c>
      <c r="L29" s="358" t="s">
        <v>3208</v>
      </c>
      <c r="M29" s="358" t="s">
        <v>3284</v>
      </c>
      <c r="N29" s="63" t="s">
        <v>3258</v>
      </c>
      <c r="O29" s="502" t="s">
        <v>5682</v>
      </c>
    </row>
    <row r="30" spans="2:15" x14ac:dyDescent="0.2">
      <c r="B30" s="358" t="s">
        <v>2590</v>
      </c>
      <c r="C30" s="358" t="s">
        <v>5746</v>
      </c>
      <c r="D30" s="359" t="s">
        <v>5747</v>
      </c>
      <c r="E30" s="360">
        <v>44494</v>
      </c>
      <c r="F30" s="361">
        <f t="shared" si="0"/>
        <v>44634</v>
      </c>
      <c r="G30" s="362">
        <v>5</v>
      </c>
      <c r="H30" s="362">
        <v>28</v>
      </c>
      <c r="I30" s="535">
        <f t="shared" si="1"/>
        <v>371.774</v>
      </c>
      <c r="J30" s="535">
        <v>1858.87</v>
      </c>
      <c r="K30" s="432" t="s">
        <v>5748</v>
      </c>
      <c r="L30" s="358" t="s">
        <v>3204</v>
      </c>
      <c r="M30" s="59" t="s">
        <v>4305</v>
      </c>
      <c r="N30" s="63" t="s">
        <v>3258</v>
      </c>
      <c r="O30" s="502" t="s">
        <v>4371</v>
      </c>
    </row>
    <row r="31" spans="2:15" x14ac:dyDescent="0.2">
      <c r="B31" s="358" t="s">
        <v>2590</v>
      </c>
      <c r="C31" s="358" t="s">
        <v>5749</v>
      </c>
      <c r="D31" s="359" t="s">
        <v>5750</v>
      </c>
      <c r="E31" s="360">
        <v>44494</v>
      </c>
      <c r="F31" s="361">
        <f t="shared" si="0"/>
        <v>44606</v>
      </c>
      <c r="G31" s="362">
        <v>4</v>
      </c>
      <c r="H31" s="362">
        <v>28</v>
      </c>
      <c r="I31" s="535">
        <f t="shared" si="1"/>
        <v>464.71749999999997</v>
      </c>
      <c r="J31" s="535">
        <v>1858.87</v>
      </c>
      <c r="K31" s="432" t="s">
        <v>5751</v>
      </c>
      <c r="L31" s="358" t="s">
        <v>3204</v>
      </c>
      <c r="M31" s="59" t="s">
        <v>4305</v>
      </c>
      <c r="N31" s="63" t="s">
        <v>3258</v>
      </c>
      <c r="O31" s="502" t="s">
        <v>4371</v>
      </c>
    </row>
    <row r="32" spans="2:15" x14ac:dyDescent="0.2">
      <c r="B32" s="358" t="s">
        <v>2590</v>
      </c>
      <c r="C32" s="358" t="s">
        <v>5752</v>
      </c>
      <c r="D32" s="359" t="s">
        <v>5753</v>
      </c>
      <c r="E32" s="360">
        <v>44494</v>
      </c>
      <c r="F32" s="361">
        <f t="shared" si="0"/>
        <v>44606</v>
      </c>
      <c r="G32" s="362">
        <v>4</v>
      </c>
      <c r="H32" s="362">
        <v>28</v>
      </c>
      <c r="I32" s="535">
        <f t="shared" si="1"/>
        <v>464.71749999999997</v>
      </c>
      <c r="J32" s="535">
        <v>1858.87</v>
      </c>
      <c r="K32" s="432" t="s">
        <v>5751</v>
      </c>
      <c r="L32" s="358" t="s">
        <v>3204</v>
      </c>
      <c r="M32" s="59" t="s">
        <v>4305</v>
      </c>
      <c r="N32" s="63" t="s">
        <v>3258</v>
      </c>
      <c r="O32" s="502" t="s">
        <v>4371</v>
      </c>
    </row>
    <row r="33" spans="2:15" x14ac:dyDescent="0.2">
      <c r="B33" s="358" t="s">
        <v>2590</v>
      </c>
      <c r="C33" s="358" t="s">
        <v>5754</v>
      </c>
      <c r="D33" s="359" t="s">
        <v>5755</v>
      </c>
      <c r="E33" s="360">
        <v>44494</v>
      </c>
      <c r="F33" s="361">
        <f t="shared" si="0"/>
        <v>44634</v>
      </c>
      <c r="G33" s="362">
        <v>5</v>
      </c>
      <c r="H33" s="362">
        <v>28</v>
      </c>
      <c r="I33" s="535">
        <f t="shared" si="1"/>
        <v>371.774</v>
      </c>
      <c r="J33" s="535">
        <v>1858.87</v>
      </c>
      <c r="K33" s="432" t="s">
        <v>5748</v>
      </c>
      <c r="L33" s="358" t="s">
        <v>3204</v>
      </c>
      <c r="M33" s="59" t="s">
        <v>4305</v>
      </c>
      <c r="N33" s="63" t="s">
        <v>3258</v>
      </c>
      <c r="O33" s="502" t="s">
        <v>4371</v>
      </c>
    </row>
    <row r="34" spans="2:15" x14ac:dyDescent="0.2">
      <c r="B34" s="358" t="s">
        <v>2590</v>
      </c>
      <c r="C34" s="358" t="s">
        <v>5756</v>
      </c>
      <c r="D34" s="359" t="s">
        <v>5757</v>
      </c>
      <c r="E34" s="360">
        <v>44494</v>
      </c>
      <c r="F34" s="361">
        <f t="shared" si="0"/>
        <v>44606</v>
      </c>
      <c r="G34" s="362">
        <v>4</v>
      </c>
      <c r="H34" s="362">
        <v>28</v>
      </c>
      <c r="I34" s="535">
        <f t="shared" si="1"/>
        <v>464.71749999999997</v>
      </c>
      <c r="J34" s="535">
        <v>1858.87</v>
      </c>
      <c r="K34" s="432" t="s">
        <v>5758</v>
      </c>
      <c r="L34" s="358" t="s">
        <v>3204</v>
      </c>
      <c r="M34" s="59" t="s">
        <v>4305</v>
      </c>
      <c r="N34" s="63" t="s">
        <v>3258</v>
      </c>
      <c r="O34" s="502" t="s">
        <v>4371</v>
      </c>
    </row>
    <row r="35" spans="2:15" x14ac:dyDescent="0.2">
      <c r="B35" s="358" t="s">
        <v>2590</v>
      </c>
      <c r="C35" s="358" t="s">
        <v>5759</v>
      </c>
      <c r="D35" s="359" t="s">
        <v>5760</v>
      </c>
      <c r="E35" s="360">
        <v>44494</v>
      </c>
      <c r="F35" s="361">
        <f t="shared" ref="F35:F66" si="2">IF(E35&lt;&gt;"",E35+(G35*H35),"")</f>
        <v>44662</v>
      </c>
      <c r="G35" s="362">
        <v>6</v>
      </c>
      <c r="H35" s="362">
        <v>28</v>
      </c>
      <c r="I35" s="535">
        <f t="shared" ref="I35:I66" si="3">IF(G35&lt;&gt;"",(J35/G35),"")</f>
        <v>1499.7916666666667</v>
      </c>
      <c r="J35" s="535">
        <v>8998.75</v>
      </c>
      <c r="K35" s="432" t="s">
        <v>5761</v>
      </c>
      <c r="L35" s="358" t="s">
        <v>3204</v>
      </c>
      <c r="M35" s="59" t="s">
        <v>4305</v>
      </c>
      <c r="N35" s="63" t="s">
        <v>3258</v>
      </c>
      <c r="O35" s="502" t="s">
        <v>4371</v>
      </c>
    </row>
    <row r="36" spans="2:15" x14ac:dyDescent="0.2">
      <c r="B36" s="358" t="s">
        <v>2590</v>
      </c>
      <c r="C36" s="358" t="s">
        <v>5762</v>
      </c>
      <c r="D36" s="359" t="s">
        <v>5763</v>
      </c>
      <c r="E36" s="360">
        <v>44494</v>
      </c>
      <c r="F36" s="361">
        <f t="shared" si="2"/>
        <v>44606</v>
      </c>
      <c r="G36" s="362">
        <v>4</v>
      </c>
      <c r="H36" s="362">
        <v>28</v>
      </c>
      <c r="I36" s="535">
        <f t="shared" si="3"/>
        <v>464.71749999999997</v>
      </c>
      <c r="J36" s="535">
        <v>1858.87</v>
      </c>
      <c r="K36" s="432" t="s">
        <v>5758</v>
      </c>
      <c r="L36" s="358" t="s">
        <v>3204</v>
      </c>
      <c r="M36" s="59" t="s">
        <v>4305</v>
      </c>
      <c r="N36" s="63" t="s">
        <v>3258</v>
      </c>
      <c r="O36" s="502" t="s">
        <v>4371</v>
      </c>
    </row>
    <row r="37" spans="2:15" x14ac:dyDescent="0.2">
      <c r="B37" s="358" t="s">
        <v>2590</v>
      </c>
      <c r="C37" s="358" t="s">
        <v>5764</v>
      </c>
      <c r="D37" s="359" t="s">
        <v>5765</v>
      </c>
      <c r="E37" s="360">
        <v>44494</v>
      </c>
      <c r="F37" s="361">
        <f t="shared" si="2"/>
        <v>44662</v>
      </c>
      <c r="G37" s="362">
        <v>6</v>
      </c>
      <c r="H37" s="362">
        <v>28</v>
      </c>
      <c r="I37" s="535">
        <f t="shared" si="3"/>
        <v>1499.7916666666667</v>
      </c>
      <c r="J37" s="535">
        <v>8998.75</v>
      </c>
      <c r="K37" s="432" t="s">
        <v>5761</v>
      </c>
      <c r="L37" s="358" t="s">
        <v>3204</v>
      </c>
      <c r="M37" s="59" t="s">
        <v>4305</v>
      </c>
      <c r="N37" s="63" t="s">
        <v>3258</v>
      </c>
      <c r="O37" s="502" t="s">
        <v>4371</v>
      </c>
    </row>
    <row r="38" spans="2:15" x14ac:dyDescent="0.2">
      <c r="B38" s="358" t="s">
        <v>5766</v>
      </c>
      <c r="C38" s="358" t="s">
        <v>5767</v>
      </c>
      <c r="D38" s="359" t="s">
        <v>5768</v>
      </c>
      <c r="E38" s="360">
        <v>44494</v>
      </c>
      <c r="F38" s="361">
        <f t="shared" si="2"/>
        <v>44662</v>
      </c>
      <c r="G38" s="362">
        <v>6</v>
      </c>
      <c r="H38" s="362">
        <v>28</v>
      </c>
      <c r="I38" s="535">
        <f t="shared" si="3"/>
        <v>3073.1616666666669</v>
      </c>
      <c r="J38" s="535">
        <v>18438.97</v>
      </c>
      <c r="K38" s="432" t="s">
        <v>5769</v>
      </c>
      <c r="L38" s="358" t="s">
        <v>3204</v>
      </c>
      <c r="M38" s="59" t="s">
        <v>4305</v>
      </c>
      <c r="N38" s="63" t="s">
        <v>3258</v>
      </c>
      <c r="O38" s="502" t="s">
        <v>4371</v>
      </c>
    </row>
    <row r="39" spans="2:15" x14ac:dyDescent="0.2">
      <c r="B39" s="358" t="s">
        <v>5450</v>
      </c>
      <c r="C39" s="358" t="s">
        <v>5770</v>
      </c>
      <c r="D39" s="359" t="s">
        <v>5768</v>
      </c>
      <c r="E39" s="360">
        <v>44536</v>
      </c>
      <c r="F39" s="361">
        <f t="shared" si="2"/>
        <v>44648</v>
      </c>
      <c r="G39" s="362">
        <v>4</v>
      </c>
      <c r="H39" s="362">
        <v>28</v>
      </c>
      <c r="I39" s="535">
        <f t="shared" si="3"/>
        <v>1726.7850000000001</v>
      </c>
      <c r="J39" s="535">
        <v>6907.14</v>
      </c>
      <c r="K39" s="432" t="s">
        <v>5771</v>
      </c>
      <c r="L39" s="358" t="s">
        <v>3211</v>
      </c>
      <c r="M39" s="358" t="s">
        <v>5772</v>
      </c>
      <c r="N39" s="63" t="s">
        <v>3258</v>
      </c>
      <c r="O39" s="502" t="s">
        <v>5773</v>
      </c>
    </row>
    <row r="40" spans="2:15" x14ac:dyDescent="0.2">
      <c r="B40" s="358" t="s">
        <v>1266</v>
      </c>
      <c r="C40" s="358" t="s">
        <v>5774</v>
      </c>
      <c r="D40" s="359" t="s">
        <v>5775</v>
      </c>
      <c r="E40" s="360">
        <v>44494</v>
      </c>
      <c r="F40" s="361">
        <f t="shared" si="2"/>
        <v>44550</v>
      </c>
      <c r="G40" s="362">
        <v>2</v>
      </c>
      <c r="H40" s="362">
        <v>28</v>
      </c>
      <c r="I40" s="535">
        <f t="shared" si="3"/>
        <v>1479.24</v>
      </c>
      <c r="J40" s="535">
        <v>2958.48</v>
      </c>
      <c r="K40" s="432" t="s">
        <v>5776</v>
      </c>
      <c r="L40" s="358" t="s">
        <v>3204</v>
      </c>
      <c r="M40" s="59" t="s">
        <v>4305</v>
      </c>
      <c r="N40" s="63" t="s">
        <v>3258</v>
      </c>
      <c r="O40" s="502" t="s">
        <v>4371</v>
      </c>
    </row>
    <row r="41" spans="2:15" x14ac:dyDescent="0.2">
      <c r="B41" s="358" t="s">
        <v>5777</v>
      </c>
      <c r="C41" s="358" t="s">
        <v>5778</v>
      </c>
      <c r="D41" s="359" t="s">
        <v>5779</v>
      </c>
      <c r="E41" s="360">
        <v>44519</v>
      </c>
      <c r="F41" s="361">
        <f t="shared" si="2"/>
        <v>44631</v>
      </c>
      <c r="G41" s="362">
        <v>4</v>
      </c>
      <c r="H41" s="362">
        <v>28</v>
      </c>
      <c r="I41" s="535">
        <f t="shared" si="3"/>
        <v>2756.3924999999999</v>
      </c>
      <c r="J41" s="535">
        <v>11025.57</v>
      </c>
      <c r="K41" s="432" t="s">
        <v>5780</v>
      </c>
      <c r="L41" s="358" t="s">
        <v>3204</v>
      </c>
      <c r="M41" s="358" t="s">
        <v>4305</v>
      </c>
      <c r="N41" s="63" t="s">
        <v>3258</v>
      </c>
      <c r="O41" s="462" t="s">
        <v>5781</v>
      </c>
    </row>
    <row r="42" spans="2:15" x14ac:dyDescent="0.2">
      <c r="B42" s="358" t="s">
        <v>5782</v>
      </c>
      <c r="C42" s="358" t="s">
        <v>3301</v>
      </c>
      <c r="D42" s="359" t="s">
        <v>5783</v>
      </c>
      <c r="E42" s="360">
        <v>44518</v>
      </c>
      <c r="F42" s="361">
        <f t="shared" si="2"/>
        <v>44525</v>
      </c>
      <c r="G42" s="362">
        <v>1</v>
      </c>
      <c r="H42" s="362">
        <v>7</v>
      </c>
      <c r="I42" s="535">
        <f t="shared" si="3"/>
        <v>1501.69</v>
      </c>
      <c r="J42" s="535">
        <v>1501.69</v>
      </c>
      <c r="K42" s="432" t="s">
        <v>5784</v>
      </c>
      <c r="L42" s="358" t="s">
        <v>3198</v>
      </c>
      <c r="M42" s="358" t="s">
        <v>5710</v>
      </c>
      <c r="N42" s="63" t="s">
        <v>3258</v>
      </c>
      <c r="O42" s="502" t="s">
        <v>5663</v>
      </c>
    </row>
    <row r="43" spans="2:15" x14ac:dyDescent="0.2">
      <c r="B43" s="358" t="s">
        <v>5352</v>
      </c>
      <c r="C43" s="358" t="s">
        <v>3301</v>
      </c>
      <c r="D43" s="359" t="s">
        <v>5785</v>
      </c>
      <c r="E43" s="360">
        <v>44523</v>
      </c>
      <c r="F43" s="361">
        <f t="shared" si="2"/>
        <v>44530</v>
      </c>
      <c r="G43" s="362">
        <v>1</v>
      </c>
      <c r="H43" s="362">
        <v>7</v>
      </c>
      <c r="I43" s="535">
        <f t="shared" si="3"/>
        <v>0</v>
      </c>
      <c r="J43" s="535"/>
      <c r="K43" s="432" t="s">
        <v>5784</v>
      </c>
      <c r="L43" s="358" t="s">
        <v>3198</v>
      </c>
      <c r="M43" s="358" t="s">
        <v>5710</v>
      </c>
      <c r="N43" s="63" t="s">
        <v>3258</v>
      </c>
      <c r="O43" s="502" t="s">
        <v>5663</v>
      </c>
    </row>
    <row r="44" spans="2:15" x14ac:dyDescent="0.2">
      <c r="B44" s="41" t="s">
        <v>4436</v>
      </c>
      <c r="C44" s="41" t="s">
        <v>5786</v>
      </c>
      <c r="D44" s="42" t="s">
        <v>5787</v>
      </c>
      <c r="E44" s="43">
        <v>44551</v>
      </c>
      <c r="F44" s="44">
        <f t="shared" si="2"/>
        <v>44803</v>
      </c>
      <c r="G44" s="45">
        <v>9</v>
      </c>
      <c r="H44" s="45">
        <v>28</v>
      </c>
      <c r="I44" s="536">
        <f t="shared" si="3"/>
        <v>317.44111111111107</v>
      </c>
      <c r="J44" s="536">
        <v>2856.97</v>
      </c>
      <c r="K44" s="413" t="s">
        <v>5788</v>
      </c>
      <c r="L44" s="41" t="s">
        <v>3204</v>
      </c>
      <c r="M44" s="41" t="s">
        <v>4305</v>
      </c>
      <c r="N44" s="48" t="s">
        <v>3258</v>
      </c>
      <c r="O44" s="416" t="s">
        <v>5781</v>
      </c>
    </row>
    <row r="45" spans="2:15" x14ac:dyDescent="0.2">
      <c r="B45" s="331" t="s">
        <v>5766</v>
      </c>
      <c r="C45" s="331" t="s">
        <v>5789</v>
      </c>
      <c r="D45" s="332" t="s">
        <v>5790</v>
      </c>
      <c r="E45" s="333">
        <v>44551</v>
      </c>
      <c r="F45" s="334">
        <f t="shared" si="2"/>
        <v>44775</v>
      </c>
      <c r="G45" s="335">
        <v>8</v>
      </c>
      <c r="H45" s="335">
        <v>28</v>
      </c>
      <c r="I45" s="536">
        <f t="shared" si="3"/>
        <v>2619.9575</v>
      </c>
      <c r="J45" s="536">
        <v>20959.66</v>
      </c>
      <c r="K45" s="431" t="s">
        <v>5740</v>
      </c>
      <c r="L45" s="331" t="s">
        <v>3204</v>
      </c>
      <c r="M45" s="331" t="s">
        <v>4305</v>
      </c>
      <c r="N45" s="338"/>
      <c r="O45" s="416" t="s">
        <v>5781</v>
      </c>
    </row>
    <row r="46" spans="2:15" x14ac:dyDescent="0.2">
      <c r="B46" s="331" t="s">
        <v>5791</v>
      </c>
      <c r="C46" s="331" t="s">
        <v>5792</v>
      </c>
      <c r="D46" s="332" t="s">
        <v>5793</v>
      </c>
      <c r="E46" s="333">
        <v>44588</v>
      </c>
      <c r="F46" s="334">
        <f t="shared" si="2"/>
        <v>44784</v>
      </c>
      <c r="G46" s="335">
        <v>7</v>
      </c>
      <c r="H46" s="335">
        <v>28</v>
      </c>
      <c r="I46" s="536">
        <f t="shared" si="3"/>
        <v>421.15142857142854</v>
      </c>
      <c r="J46" s="536">
        <v>2948.06</v>
      </c>
      <c r="K46" s="431" t="s">
        <v>5740</v>
      </c>
      <c r="L46" s="331" t="s">
        <v>3204</v>
      </c>
      <c r="M46" s="331" t="s">
        <v>4305</v>
      </c>
      <c r="N46" s="338" t="s">
        <v>3258</v>
      </c>
      <c r="O46" s="416" t="s">
        <v>5781</v>
      </c>
    </row>
    <row r="47" spans="2:15" x14ac:dyDescent="0.2">
      <c r="B47" s="380" t="s">
        <v>5794</v>
      </c>
      <c r="C47" s="358" t="s">
        <v>3274</v>
      </c>
      <c r="D47" s="359" t="s">
        <v>5795</v>
      </c>
      <c r="E47" s="360">
        <v>44595</v>
      </c>
      <c r="F47" s="361">
        <f t="shared" si="2"/>
        <v>44623</v>
      </c>
      <c r="G47" s="362">
        <v>1</v>
      </c>
      <c r="H47" s="362">
        <v>28</v>
      </c>
      <c r="I47" s="535">
        <f t="shared" si="3"/>
        <v>0</v>
      </c>
      <c r="J47" s="535"/>
      <c r="K47" s="432" t="s">
        <v>5796</v>
      </c>
      <c r="L47" s="358" t="s">
        <v>3204</v>
      </c>
      <c r="M47" s="358" t="s">
        <v>4305</v>
      </c>
      <c r="N47" s="63" t="s">
        <v>3258</v>
      </c>
      <c r="O47" s="502" t="s">
        <v>5781</v>
      </c>
    </row>
    <row r="48" spans="2:15" x14ac:dyDescent="0.2">
      <c r="B48" s="657" t="s">
        <v>683</v>
      </c>
      <c r="C48" s="331" t="s">
        <v>5797</v>
      </c>
      <c r="D48" s="332" t="s">
        <v>5798</v>
      </c>
      <c r="E48" s="333">
        <v>44599</v>
      </c>
      <c r="F48" s="334">
        <f t="shared" si="2"/>
        <v>44767</v>
      </c>
      <c r="G48" s="335">
        <v>6</v>
      </c>
      <c r="H48" s="335">
        <v>28</v>
      </c>
      <c r="I48" s="536">
        <f t="shared" si="3"/>
        <v>398.3</v>
      </c>
      <c r="J48" s="536">
        <v>2389.8000000000002</v>
      </c>
      <c r="K48" s="460" t="s">
        <v>5799</v>
      </c>
      <c r="L48" s="383" t="s">
        <v>3204</v>
      </c>
      <c r="M48" s="383" t="s">
        <v>4305</v>
      </c>
      <c r="N48" s="266" t="s">
        <v>3258</v>
      </c>
      <c r="O48" s="416" t="s">
        <v>5781</v>
      </c>
    </row>
    <row r="49" spans="2:15" x14ac:dyDescent="0.2">
      <c r="B49" s="331" t="s">
        <v>683</v>
      </c>
      <c r="C49" s="331" t="s">
        <v>5800</v>
      </c>
      <c r="D49" s="332" t="s">
        <v>5801</v>
      </c>
      <c r="E49" s="333">
        <v>44599</v>
      </c>
      <c r="F49" s="334">
        <f t="shared" si="2"/>
        <v>44767</v>
      </c>
      <c r="G49" s="335">
        <v>6</v>
      </c>
      <c r="H49" s="335">
        <v>28</v>
      </c>
      <c r="I49" s="536">
        <f t="shared" si="3"/>
        <v>398.3</v>
      </c>
      <c r="J49" s="536">
        <v>2389.8000000000002</v>
      </c>
      <c r="K49" s="431" t="s">
        <v>5799</v>
      </c>
      <c r="L49" s="331" t="s">
        <v>3204</v>
      </c>
      <c r="M49" s="331" t="s">
        <v>4305</v>
      </c>
      <c r="N49" s="63" t="s">
        <v>3258</v>
      </c>
      <c r="O49" s="416" t="s">
        <v>5781</v>
      </c>
    </row>
    <row r="50" spans="2:15" x14ac:dyDescent="0.2">
      <c r="B50" s="358" t="s">
        <v>544</v>
      </c>
      <c r="C50" s="358" t="s">
        <v>3301</v>
      </c>
      <c r="D50" s="359" t="s">
        <v>5802</v>
      </c>
      <c r="E50" s="360" t="e" cm="1">
        <f t="array" ref="E50">COUNTBLANK(M19:M46)-COUNTBLANK(D19:'1000126 - GAP TX'!A1D30)</f>
        <v>#NAME?</v>
      </c>
      <c r="F50" s="361" t="e">
        <f t="shared" si="2"/>
        <v>#NAME?</v>
      </c>
      <c r="G50" s="362">
        <v>1</v>
      </c>
      <c r="H50" s="362">
        <v>28</v>
      </c>
      <c r="I50" s="535">
        <f t="shared" si="3"/>
        <v>2333.86</v>
      </c>
      <c r="J50" s="535">
        <v>2333.86</v>
      </c>
      <c r="K50" s="432"/>
      <c r="L50" s="358" t="s">
        <v>3214</v>
      </c>
      <c r="M50" s="358" t="s">
        <v>3408</v>
      </c>
      <c r="N50" s="63" t="s">
        <v>3258</v>
      </c>
      <c r="O50" s="502" t="s">
        <v>4461</v>
      </c>
    </row>
    <row r="51" spans="2:15" x14ac:dyDescent="0.2">
      <c r="B51" s="331" t="s">
        <v>234</v>
      </c>
      <c r="C51" s="331" t="s">
        <v>3301</v>
      </c>
      <c r="D51" s="332" t="s">
        <v>5803</v>
      </c>
      <c r="E51" s="333">
        <v>44651</v>
      </c>
      <c r="F51" s="334">
        <f t="shared" si="2"/>
        <v>44679</v>
      </c>
      <c r="G51" s="335">
        <v>1</v>
      </c>
      <c r="H51" s="335">
        <v>28</v>
      </c>
      <c r="I51" s="536">
        <f t="shared" si="3"/>
        <v>1157.8399999999999</v>
      </c>
      <c r="J51" s="536">
        <v>1157.8399999999999</v>
      </c>
      <c r="K51" s="431" t="s">
        <v>5804</v>
      </c>
      <c r="L51" s="331" t="s">
        <v>5805</v>
      </c>
      <c r="M51" s="331" t="s">
        <v>5806</v>
      </c>
      <c r="N51" s="63" t="s">
        <v>3258</v>
      </c>
      <c r="O51" s="509" t="s">
        <v>5807</v>
      </c>
    </row>
    <row r="52" spans="2:15" x14ac:dyDescent="0.2">
      <c r="B52" s="331" t="s">
        <v>683</v>
      </c>
      <c r="C52" s="331" t="s">
        <v>5808</v>
      </c>
      <c r="D52" s="332" t="s">
        <v>5809</v>
      </c>
      <c r="E52" s="333">
        <v>44663</v>
      </c>
      <c r="F52" s="334">
        <f t="shared" si="2"/>
        <v>44803</v>
      </c>
      <c r="G52" s="335">
        <v>5</v>
      </c>
      <c r="H52" s="335">
        <v>28</v>
      </c>
      <c r="I52" s="536">
        <f t="shared" si="3"/>
        <v>259.548</v>
      </c>
      <c r="J52" s="536">
        <v>1297.74</v>
      </c>
      <c r="K52" s="431" t="s">
        <v>5788</v>
      </c>
      <c r="L52" s="331" t="s">
        <v>3204</v>
      </c>
      <c r="M52" s="331" t="s">
        <v>4305</v>
      </c>
      <c r="N52" s="338"/>
      <c r="O52" s="416" t="s">
        <v>4371</v>
      </c>
    </row>
    <row r="53" spans="2:15" x14ac:dyDescent="0.2">
      <c r="B53" s="331" t="s">
        <v>5810</v>
      </c>
      <c r="C53" s="331" t="s">
        <v>5811</v>
      </c>
      <c r="D53" s="332" t="s">
        <v>5812</v>
      </c>
      <c r="E53" s="333">
        <v>44663</v>
      </c>
      <c r="F53" s="334">
        <f t="shared" si="2"/>
        <v>44803</v>
      </c>
      <c r="G53" s="335">
        <v>5</v>
      </c>
      <c r="H53" s="335">
        <v>28</v>
      </c>
      <c r="I53" s="536">
        <f t="shared" si="3"/>
        <v>264.738</v>
      </c>
      <c r="J53" s="536">
        <v>1323.69</v>
      </c>
      <c r="K53" s="431" t="s">
        <v>5788</v>
      </c>
      <c r="L53" s="331" t="s">
        <v>3204</v>
      </c>
      <c r="M53" s="331" t="s">
        <v>4305</v>
      </c>
      <c r="N53" s="338"/>
      <c r="O53" s="416" t="s">
        <v>4371</v>
      </c>
    </row>
    <row r="54" spans="2:15" x14ac:dyDescent="0.2">
      <c r="B54" s="590" t="s">
        <v>544</v>
      </c>
      <c r="C54" s="590" t="s">
        <v>3274</v>
      </c>
      <c r="D54" s="591" t="s">
        <v>5813</v>
      </c>
      <c r="E54" s="592">
        <v>44712</v>
      </c>
      <c r="F54" s="593">
        <f t="shared" si="2"/>
        <v>44719</v>
      </c>
      <c r="G54" s="594">
        <v>1</v>
      </c>
      <c r="H54" s="594">
        <v>7</v>
      </c>
      <c r="I54" s="595">
        <f t="shared" si="3"/>
        <v>0</v>
      </c>
      <c r="J54" s="595">
        <v>0</v>
      </c>
      <c r="K54" s="596" t="s">
        <v>5814</v>
      </c>
      <c r="L54" s="590" t="s">
        <v>3204</v>
      </c>
      <c r="M54" s="590" t="s">
        <v>4305</v>
      </c>
      <c r="N54" s="63" t="s">
        <v>3258</v>
      </c>
      <c r="O54" s="597" t="s">
        <v>4371</v>
      </c>
    </row>
    <row r="55" spans="2:15" x14ac:dyDescent="0.2">
      <c r="B55" s="331" t="s">
        <v>5815</v>
      </c>
      <c r="C55" s="331" t="s">
        <v>5816</v>
      </c>
      <c r="D55" s="332" t="s">
        <v>5817</v>
      </c>
      <c r="E55" s="333">
        <v>44739</v>
      </c>
      <c r="F55" s="334">
        <f t="shared" si="2"/>
        <v>44767</v>
      </c>
      <c r="G55" s="335">
        <v>1</v>
      </c>
      <c r="H55" s="335">
        <v>28</v>
      </c>
      <c r="I55" s="536">
        <f t="shared" si="3"/>
        <v>862.01</v>
      </c>
      <c r="J55" s="536">
        <v>862.01</v>
      </c>
      <c r="K55" s="431" t="s">
        <v>3365</v>
      </c>
      <c r="L55" s="331" t="s">
        <v>3204</v>
      </c>
      <c r="M55" s="331" t="s">
        <v>4305</v>
      </c>
      <c r="N55" s="338"/>
      <c r="O55" s="509" t="s">
        <v>4371</v>
      </c>
    </row>
    <row r="56" spans="2:15" x14ac:dyDescent="0.2">
      <c r="B56" s="41" t="s">
        <v>5818</v>
      </c>
      <c r="C56" s="41" t="s">
        <v>5819</v>
      </c>
      <c r="D56" s="41" t="s">
        <v>5820</v>
      </c>
      <c r="E56" s="43">
        <v>44375</v>
      </c>
      <c r="F56" s="44">
        <f t="shared" si="2"/>
        <v>44823</v>
      </c>
      <c r="G56" s="45">
        <v>16</v>
      </c>
      <c r="H56" s="45">
        <v>28</v>
      </c>
      <c r="I56" s="536">
        <f t="shared" si="3"/>
        <v>1130.840625</v>
      </c>
      <c r="J56" s="536">
        <v>18093.45</v>
      </c>
      <c r="K56" s="413" t="s">
        <v>5821</v>
      </c>
      <c r="L56" s="41" t="s">
        <v>3225</v>
      </c>
      <c r="M56" s="41" t="s">
        <v>5822</v>
      </c>
      <c r="N56" s="48"/>
      <c r="O56" s="415" t="s">
        <v>5823</v>
      </c>
    </row>
    <row r="57" spans="2:15" x14ac:dyDescent="0.2">
      <c r="B57" s="41" t="s">
        <v>5824</v>
      </c>
      <c r="C57" s="327" t="s">
        <v>5825</v>
      </c>
      <c r="D57" s="42" t="s">
        <v>5826</v>
      </c>
      <c r="E57" s="43">
        <v>44385</v>
      </c>
      <c r="F57" s="44">
        <f t="shared" si="2"/>
        <v>44805</v>
      </c>
      <c r="G57" s="45">
        <v>15</v>
      </c>
      <c r="H57" s="45">
        <v>28</v>
      </c>
      <c r="I57" s="536">
        <f t="shared" si="3"/>
        <v>373.10199999999998</v>
      </c>
      <c r="J57" s="536">
        <v>5596.53</v>
      </c>
      <c r="K57" s="413" t="s">
        <v>5827</v>
      </c>
      <c r="L57" s="41" t="s">
        <v>5828</v>
      </c>
      <c r="M57" s="41" t="s">
        <v>5829</v>
      </c>
      <c r="N57" s="48"/>
      <c r="O57" s="415" t="s">
        <v>5830</v>
      </c>
    </row>
    <row r="58" spans="2:15" x14ac:dyDescent="0.2">
      <c r="B58" s="331" t="s">
        <v>5766</v>
      </c>
      <c r="C58" s="331" t="s">
        <v>5831</v>
      </c>
      <c r="D58" s="332" t="s">
        <v>5832</v>
      </c>
      <c r="E58" s="333">
        <v>44533</v>
      </c>
      <c r="F58" s="334">
        <f t="shared" si="2"/>
        <v>44869</v>
      </c>
      <c r="G58" s="335">
        <v>12</v>
      </c>
      <c r="H58" s="335">
        <v>28</v>
      </c>
      <c r="I58" s="536">
        <f t="shared" si="3"/>
        <v>1938.135</v>
      </c>
      <c r="J58" s="536">
        <v>23257.62</v>
      </c>
      <c r="K58" s="431" t="s">
        <v>5833</v>
      </c>
      <c r="L58" s="331" t="s">
        <v>3204</v>
      </c>
      <c r="M58" s="331" t="s">
        <v>4305</v>
      </c>
      <c r="N58" s="338" t="s">
        <v>3297</v>
      </c>
      <c r="O58" s="416" t="s">
        <v>5781</v>
      </c>
    </row>
    <row r="59" spans="2:15" x14ac:dyDescent="0.2">
      <c r="B59" s="41" t="s">
        <v>4436</v>
      </c>
      <c r="C59" s="41" t="s">
        <v>5834</v>
      </c>
      <c r="D59" s="42" t="s">
        <v>5835</v>
      </c>
      <c r="E59" s="43">
        <v>44551</v>
      </c>
      <c r="F59" s="44">
        <f t="shared" si="2"/>
        <v>44831</v>
      </c>
      <c r="G59" s="45">
        <v>10</v>
      </c>
      <c r="H59" s="45">
        <v>28</v>
      </c>
      <c r="I59" s="536">
        <f t="shared" si="3"/>
        <v>285.697</v>
      </c>
      <c r="J59" s="536">
        <v>2856.97</v>
      </c>
      <c r="K59" s="431" t="s">
        <v>5833</v>
      </c>
      <c r="L59" s="41" t="s">
        <v>3204</v>
      </c>
      <c r="M59" s="41" t="s">
        <v>4305</v>
      </c>
      <c r="N59" s="48" t="s">
        <v>3297</v>
      </c>
      <c r="O59" s="416" t="s">
        <v>5781</v>
      </c>
    </row>
    <row r="60" spans="2:15" x14ac:dyDescent="0.2">
      <c r="B60" s="331" t="s">
        <v>2971</v>
      </c>
      <c r="C60" s="331" t="s">
        <v>5774</v>
      </c>
      <c r="D60" s="332" t="s">
        <v>5836</v>
      </c>
      <c r="E60" s="333">
        <v>44651</v>
      </c>
      <c r="F60" s="334">
        <f t="shared" si="2"/>
        <v>44875</v>
      </c>
      <c r="G60" s="335">
        <v>8</v>
      </c>
      <c r="H60" s="335">
        <v>28</v>
      </c>
      <c r="I60" s="536">
        <f t="shared" si="3"/>
        <v>775.71</v>
      </c>
      <c r="J60" s="536">
        <v>6205.68</v>
      </c>
      <c r="K60" s="431" t="s">
        <v>5833</v>
      </c>
      <c r="L60" s="331" t="s">
        <v>3204</v>
      </c>
      <c r="M60" s="331" t="s">
        <v>4305</v>
      </c>
      <c r="N60" s="338" t="s">
        <v>3297</v>
      </c>
      <c r="O60" s="416" t="s">
        <v>4371</v>
      </c>
    </row>
    <row r="61" spans="2:15" x14ac:dyDescent="0.2">
      <c r="B61" s="331" t="s">
        <v>992</v>
      </c>
      <c r="C61" s="331" t="s">
        <v>5837</v>
      </c>
      <c r="D61" s="682" t="s">
        <v>5838</v>
      </c>
      <c r="E61" s="333">
        <v>44879</v>
      </c>
      <c r="F61" s="334">
        <f t="shared" si="2"/>
        <v>44886</v>
      </c>
      <c r="G61" s="335">
        <v>1</v>
      </c>
      <c r="H61" s="335">
        <v>7</v>
      </c>
      <c r="I61" s="536">
        <f t="shared" si="3"/>
        <v>1459.03</v>
      </c>
      <c r="J61" s="536">
        <v>1459.03</v>
      </c>
      <c r="K61" s="431" t="s">
        <v>3480</v>
      </c>
      <c r="L61" s="331" t="s">
        <v>3204</v>
      </c>
      <c r="M61" s="331" t="s">
        <v>4305</v>
      </c>
      <c r="N61" s="338"/>
      <c r="O61" s="509" t="s">
        <v>4371</v>
      </c>
    </row>
    <row r="62" spans="2:15" x14ac:dyDescent="0.2">
      <c r="B62" s="331"/>
      <c r="C62" s="331"/>
      <c r="D62" s="332"/>
      <c r="E62" s="333"/>
      <c r="F62" s="334" t="str">
        <f t="shared" si="2"/>
        <v/>
      </c>
      <c r="G62" s="335"/>
      <c r="H62" s="335"/>
      <c r="I62" s="536" t="str">
        <f t="shared" si="3"/>
        <v/>
      </c>
      <c r="J62" s="536"/>
      <c r="K62" s="431"/>
      <c r="L62" s="331"/>
      <c r="M62" s="331"/>
      <c r="N62" s="338"/>
      <c r="O62" s="346"/>
    </row>
    <row r="63" spans="2:15" x14ac:dyDescent="0.2">
      <c r="B63" s="331"/>
      <c r="C63" s="331"/>
      <c r="D63" s="332"/>
      <c r="E63" s="333"/>
      <c r="F63" s="334" t="str">
        <f t="shared" si="2"/>
        <v/>
      </c>
      <c r="G63" s="335"/>
      <c r="H63" s="335"/>
      <c r="I63" s="536" t="str">
        <f t="shared" si="3"/>
        <v/>
      </c>
      <c r="J63" s="536"/>
      <c r="K63" s="431"/>
      <c r="L63" s="331"/>
      <c r="M63" s="331"/>
      <c r="N63" s="338"/>
      <c r="O63" s="346"/>
    </row>
    <row r="64" spans="2:15" x14ac:dyDescent="0.2">
      <c r="B64" s="383"/>
      <c r="C64" s="383"/>
      <c r="D64" s="384"/>
      <c r="E64" s="385"/>
      <c r="F64" s="334" t="str">
        <f t="shared" si="2"/>
        <v/>
      </c>
      <c r="G64" s="387"/>
      <c r="H64" s="387"/>
      <c r="I64" s="536"/>
      <c r="J64" s="536"/>
      <c r="K64" s="460"/>
      <c r="L64" s="383"/>
      <c r="M64" s="383"/>
      <c r="N64" s="382"/>
      <c r="O64" s="390"/>
    </row>
    <row r="65" spans="3:10" x14ac:dyDescent="0.2">
      <c r="I65" s="36" t="s">
        <v>8</v>
      </c>
      <c r="J65" s="56">
        <f>SUM(J3:J48)</f>
        <v>257703.84999999998</v>
      </c>
    </row>
    <row r="67" spans="3:10" x14ac:dyDescent="0.2">
      <c r="E67" s="421" t="s">
        <v>3139</v>
      </c>
      <c r="F67" s="422" t="s">
        <v>5658</v>
      </c>
    </row>
    <row r="68" spans="3:10" x14ac:dyDescent="0.2">
      <c r="C68" s="420"/>
      <c r="E68" s="421" t="s">
        <v>3141</v>
      </c>
      <c r="F68" s="422" t="s">
        <v>5839</v>
      </c>
    </row>
    <row r="69" spans="3:10" x14ac:dyDescent="0.2">
      <c r="E69" s="424"/>
      <c r="F69" s="423" t="s">
        <v>3250</v>
      </c>
    </row>
  </sheetData>
  <phoneticPr fontId="0" type="noConversion"/>
  <conditionalFormatting sqref="C1:E1048576 G1:H1048576 J1:J1048576 L1:M1048576 O1:O1048576">
    <cfRule type="expression" dxfId="847" priority="2">
      <formula>AND($B1&lt;&gt;"",C1="")</formula>
    </cfRule>
  </conditionalFormatting>
  <conditionalFormatting sqref="B3:O64">
    <cfRule type="expression" dxfId="846" priority="1" stopIfTrue="1">
      <formula>$K3&lt;&gt;""</formula>
    </cfRule>
    <cfRule type="expression" dxfId="845" priority="3" stopIfTrue="1">
      <formula>AND($B3&lt;&gt;"",$K3="",$F3&lt;TODAY())</formula>
    </cfRule>
    <cfRule type="expression" dxfId="844" priority="4">
      <formula>AND($B3&lt;&gt;"",$K3="",$F3&lt;(TODAY()+30))</formula>
    </cfRule>
  </conditionalFormatting>
  <dataValidations count="1">
    <dataValidation type="list" allowBlank="1" showInputMessage="1" showErrorMessage="1" sqref="H3:H63" xr:uid="{63449B79-9839-4335-953F-1D7F95BE637A}">
      <formula1>"1, 7, 28, 30"</formula1>
    </dataValidation>
  </dataValidations>
  <hyperlinks>
    <hyperlink ref="O56" r:id="rId1" xr:uid="{4230FDD9-3644-4FC2-B17B-361B95AED58B}"/>
    <hyperlink ref="O19" r:id="rId2" xr:uid="{2F7424B4-9D8F-47CF-B001-D8CD607221B7}"/>
    <hyperlink ref="O17" r:id="rId3" xr:uid="{0AF4B3F6-35F5-4F27-944A-9AF3EB95283D}"/>
    <hyperlink ref="O3" r:id="rId4" xr:uid="{4966F881-0B59-4D1B-9A64-612C230C7C17}"/>
    <hyperlink ref="O57" r:id="rId5" xr:uid="{E7C42BBE-0443-4363-B68E-2B55345A4EA5}"/>
    <hyperlink ref="O20" r:id="rId6" xr:uid="{345E12D5-BB1A-4037-9503-9CFFC2DB154A}"/>
    <hyperlink ref="O18" r:id="rId7" xr:uid="{3F3125B4-A24D-49CA-9606-ED7E4AB3FFCC}"/>
    <hyperlink ref="O21" r:id="rId8" xr:uid="{31900644-0017-4505-B05E-3E3113ADDCD0}"/>
    <hyperlink ref="O24" r:id="rId9" xr:uid="{A938F06C-0892-4D7A-9657-6745CFF04F5C}"/>
    <hyperlink ref="O25" r:id="rId10" xr:uid="{3BA66432-EA63-434F-8498-67006438D2A7}"/>
    <hyperlink ref="O22" r:id="rId11" xr:uid="{093F3890-C1E6-436C-ABAE-4B52AEDB470D}"/>
    <hyperlink ref="O26" r:id="rId12" xr:uid="{BED4DB7B-2A29-4C96-A72B-A6EA5AB75BAE}"/>
    <hyperlink ref="O30" r:id="rId13" xr:uid="{7DD00A46-7C3F-41B8-BE37-F2843E59EDAF}"/>
    <hyperlink ref="O31" r:id="rId14" xr:uid="{171A3E4D-D963-4C63-8237-5E6C4257669E}"/>
    <hyperlink ref="O32" r:id="rId15" xr:uid="{36F7FD21-F5D0-49AA-A5BE-18CB6193DA74}"/>
    <hyperlink ref="O33" r:id="rId16" xr:uid="{4E4A81CD-BB8C-45BC-8181-5A781B40A1D3}"/>
    <hyperlink ref="O34" r:id="rId17" xr:uid="{2BDECAF8-A10D-49A0-AC84-065639F247DC}"/>
    <hyperlink ref="O35" r:id="rId18" xr:uid="{A12AE89F-7A57-48B5-9871-DBF73F96E16D}"/>
    <hyperlink ref="O36" r:id="rId19" xr:uid="{14BDEC43-A6B5-4875-B8EC-8149154BCFB3}"/>
    <hyperlink ref="O37" r:id="rId20" xr:uid="{280B990C-2C76-4D0A-A28B-000DB66047BB}"/>
    <hyperlink ref="O40" r:id="rId21" xr:uid="{D797A54E-221A-42F1-B614-9EC12CB5CFA6}"/>
    <hyperlink ref="O38" r:id="rId22" xr:uid="{13B141EA-31C7-4EEE-AD3E-A08429B63CAA}"/>
    <hyperlink ref="O27" r:id="rId23" xr:uid="{827E718F-BD43-4734-A91D-5FF5605E775C}"/>
    <hyperlink ref="O9" r:id="rId24" xr:uid="{DA2171E5-09C1-48C2-89AB-F46571362E7B}"/>
    <hyperlink ref="O10" r:id="rId25" xr:uid="{D8551608-51D0-44D0-B78E-C2FFBF4F5796}"/>
    <hyperlink ref="O16" r:id="rId26" xr:uid="{1D0E1F7A-43F6-4903-A254-5F25F72F6030}"/>
    <hyperlink ref="O23" r:id="rId27" xr:uid="{5342233D-B07F-4BC7-987E-9BBDD8B01C9D}"/>
    <hyperlink ref="O28" r:id="rId28" xr:uid="{EB2BE6C9-4357-4BAB-AB59-74DF0316EBF9}"/>
    <hyperlink ref="O29" r:id="rId29" xr:uid="{8A2A94F4-12EA-4C92-A1B7-3DF9CB88817A}"/>
    <hyperlink ref="O15" r:id="rId30" xr:uid="{D9735F0B-7A1A-403E-AA19-91C118146399}"/>
    <hyperlink ref="O41" r:id="rId31" xr:uid="{8FCE3886-3849-4096-A140-98B09C85CD17}"/>
    <hyperlink ref="O42" r:id="rId32" xr:uid="{6584F14B-D960-4B45-A5FB-1E39FFC89372}"/>
    <hyperlink ref="O43" r:id="rId33" xr:uid="{15172BFD-1C4A-40B1-ACB5-9376C82F26FF}"/>
    <hyperlink ref="O39" r:id="rId34" xr:uid="{837F7E3A-7053-4B90-92BD-5B3D2A447782}"/>
    <hyperlink ref="O58" r:id="rId35" xr:uid="{1B1CB315-4567-4D7A-9427-E43199A0F8DF}"/>
    <hyperlink ref="O44" r:id="rId36" xr:uid="{42E47170-F9A2-4387-9F25-652D477DC571}"/>
    <hyperlink ref="O59" r:id="rId37" xr:uid="{49DB82DF-7293-4813-AD11-891E61E34F40}"/>
    <hyperlink ref="O45" r:id="rId38" xr:uid="{4D35B9EF-B50E-4BF5-B37E-4087382A2D44}"/>
    <hyperlink ref="O46" r:id="rId39" xr:uid="{A67856DF-D0CE-4BEF-88C5-0C9FA241EF1F}"/>
    <hyperlink ref="O47" r:id="rId40" xr:uid="{8D2804A1-7262-4EA2-B07E-5A4F5C9753E9}"/>
    <hyperlink ref="O48" r:id="rId41" xr:uid="{F95A8471-5752-4614-89EB-505ACFD28D5E}"/>
    <hyperlink ref="O49" r:id="rId42" xr:uid="{8DE082D5-3D64-4241-BF13-1C3496589C12}"/>
    <hyperlink ref="O50" r:id="rId43" xr:uid="{9F0819FF-1139-433E-A119-0A9B5542AFF1}"/>
    <hyperlink ref="O60" r:id="rId44" xr:uid="{A082689C-F446-4CB0-BDEF-E246813C65AB}"/>
    <hyperlink ref="O52" r:id="rId45" xr:uid="{20D9330A-721B-4980-965C-53FACCC3E6CF}"/>
    <hyperlink ref="O53" r:id="rId46" xr:uid="{A15D9399-6DB9-4102-9DDA-1DA8FA052339}"/>
    <hyperlink ref="O54" r:id="rId47" xr:uid="{81625CCD-520C-47DF-800A-E9A77C06C8D0}"/>
    <hyperlink ref="O51" r:id="rId48" xr:uid="{F43477F4-67CC-4F40-8A8D-4086EDE175EE}"/>
    <hyperlink ref="O55" r:id="rId49" xr:uid="{407F012E-72F2-4C20-98D2-60B3095CF755}"/>
    <hyperlink ref="O61" r:id="rId50" xr:uid="{23FA8BC8-1185-4A09-AFDD-168D87525276}"/>
  </hyperlink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51"/>
  <tableParts count="1">
    <tablePart r:id="rId52"/>
  </tableParts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8AC2F-AB48-498F-B7D4-AFD458F467DD}">
  <sheetPr>
    <tabColor rgb="FFF2F2F2"/>
    <pageSetUpPr fitToPage="1"/>
  </sheetPr>
  <dimension ref="B2:O35"/>
  <sheetViews>
    <sheetView workbookViewId="0">
      <selection activeCell="F19" activeCellId="1" sqref="B12 F19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85546875" style="39" bestFit="1" customWidth="1"/>
    <col min="11" max="11" width="6" style="57" customWidth="1"/>
    <col min="12" max="12" width="27.85546875" style="33" bestFit="1" customWidth="1"/>
    <col min="13" max="13" width="23.42578125" style="33" customWidth="1"/>
    <col min="14" max="14" width="5.42578125" style="38" customWidth="1"/>
    <col min="15" max="15" width="22.42578125" style="33" customWidth="1"/>
    <col min="16" max="16" width="2.7109375" style="50" customWidth="1"/>
    <col min="17" max="16384" width="9.140625" style="50"/>
  </cols>
  <sheetData>
    <row r="2" spans="2:15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2" t="s">
        <v>3251</v>
      </c>
      <c r="M2" s="2" t="s">
        <v>3252</v>
      </c>
      <c r="N2" s="7" t="s">
        <v>3107</v>
      </c>
      <c r="O2" s="8" t="s">
        <v>3253</v>
      </c>
    </row>
    <row r="3" spans="2:15" ht="15" customHeight="1" x14ac:dyDescent="0.2">
      <c r="B3" s="441" t="s">
        <v>5840</v>
      </c>
      <c r="C3" s="407" t="s">
        <v>3301</v>
      </c>
      <c r="D3" s="442" t="s">
        <v>5841</v>
      </c>
      <c r="E3" s="443">
        <v>44454</v>
      </c>
      <c r="F3" s="404">
        <f t="shared" ref="F3:F30" si="0">IF(E3&lt;&gt;"",E3+(G3*H3),"")</f>
        <v>44958</v>
      </c>
      <c r="G3" s="405">
        <v>18</v>
      </c>
      <c r="H3" s="405">
        <v>28</v>
      </c>
      <c r="I3" s="406">
        <f t="shared" ref="I3:I30" si="1">IF(G3&lt;&gt;"",(J3/G3),"")</f>
        <v>0</v>
      </c>
      <c r="J3" s="406"/>
      <c r="K3" s="129" t="s">
        <v>5842</v>
      </c>
      <c r="L3" s="523" t="s">
        <v>1636</v>
      </c>
      <c r="M3" s="523"/>
      <c r="N3" s="527"/>
      <c r="O3" s="528"/>
    </row>
    <row r="4" spans="2:15" ht="15" customHeight="1" x14ac:dyDescent="0.2">
      <c r="B4" s="441" t="s">
        <v>5840</v>
      </c>
      <c r="C4" s="407" t="s">
        <v>3301</v>
      </c>
      <c r="D4" s="442" t="s">
        <v>5843</v>
      </c>
      <c r="E4" s="443">
        <v>44454</v>
      </c>
      <c r="F4" s="404">
        <f t="shared" ref="F4" si="2">IF(E4&lt;&gt;"",E4+(G4*H4),"")</f>
        <v>44958</v>
      </c>
      <c r="G4" s="405">
        <v>18</v>
      </c>
      <c r="H4" s="405">
        <v>28</v>
      </c>
      <c r="I4" s="406">
        <f t="shared" ref="I4" si="3">IF(G4&lt;&gt;"",(J4/G4),"")</f>
        <v>0</v>
      </c>
      <c r="J4" s="406"/>
      <c r="K4" s="129" t="s">
        <v>5842</v>
      </c>
      <c r="L4" s="523" t="s">
        <v>1636</v>
      </c>
      <c r="M4" s="523"/>
      <c r="N4" s="527"/>
      <c r="O4" s="528"/>
    </row>
    <row r="5" spans="2:15" ht="15" customHeight="1" x14ac:dyDescent="0.2">
      <c r="B5" s="58" t="s">
        <v>3248</v>
      </c>
      <c r="C5" s="59" t="s">
        <v>5844</v>
      </c>
      <c r="D5" s="60" t="s">
        <v>5845</v>
      </c>
      <c r="E5" s="13">
        <v>44519</v>
      </c>
      <c r="F5" s="14">
        <f t="shared" si="0"/>
        <v>44609</v>
      </c>
      <c r="G5" s="12">
        <v>3</v>
      </c>
      <c r="H5" s="12">
        <v>30</v>
      </c>
      <c r="I5" s="61">
        <f t="shared" si="1"/>
        <v>1538.9766666666667</v>
      </c>
      <c r="J5" s="61">
        <v>4616.93</v>
      </c>
      <c r="K5" s="62" t="s">
        <v>3214</v>
      </c>
      <c r="L5" s="497" t="s">
        <v>5846</v>
      </c>
      <c r="M5" s="497" t="s">
        <v>5847</v>
      </c>
      <c r="N5" s="529" t="s">
        <v>3258</v>
      </c>
      <c r="O5" s="517" t="s">
        <v>3408</v>
      </c>
    </row>
    <row r="6" spans="2:15" ht="15" customHeight="1" x14ac:dyDescent="0.2">
      <c r="B6" s="58" t="s">
        <v>858</v>
      </c>
      <c r="C6" s="59" t="s">
        <v>5848</v>
      </c>
      <c r="D6" s="60" t="s">
        <v>5849</v>
      </c>
      <c r="E6" s="13">
        <v>44519</v>
      </c>
      <c r="F6" s="14">
        <f t="shared" si="0"/>
        <v>44609</v>
      </c>
      <c r="G6" s="12">
        <v>3</v>
      </c>
      <c r="H6" s="12">
        <v>30</v>
      </c>
      <c r="I6" s="61">
        <f t="shared" si="1"/>
        <v>1880.5766666666666</v>
      </c>
      <c r="J6" s="61">
        <v>5641.73</v>
      </c>
      <c r="K6" s="62" t="s">
        <v>3214</v>
      </c>
      <c r="L6" s="497" t="s">
        <v>5850</v>
      </c>
      <c r="M6" s="497" t="s">
        <v>5851</v>
      </c>
      <c r="N6" s="514" t="s">
        <v>3258</v>
      </c>
      <c r="O6" s="517" t="s">
        <v>3408</v>
      </c>
    </row>
    <row r="7" spans="2:15" ht="15" customHeight="1" x14ac:dyDescent="0.2">
      <c r="B7" s="58" t="s">
        <v>683</v>
      </c>
      <c r="C7" s="59" t="s">
        <v>5852</v>
      </c>
      <c r="D7" s="60" t="s">
        <v>5853</v>
      </c>
      <c r="E7" s="13">
        <v>44601</v>
      </c>
      <c r="F7" s="14">
        <f t="shared" si="0"/>
        <v>44657</v>
      </c>
      <c r="G7" s="12">
        <v>2</v>
      </c>
      <c r="H7" s="12">
        <v>28</v>
      </c>
      <c r="I7" s="61">
        <f t="shared" si="1"/>
        <v>464.37</v>
      </c>
      <c r="J7" s="61">
        <v>928.74</v>
      </c>
      <c r="K7" s="62" t="s">
        <v>3214</v>
      </c>
      <c r="L7" s="497" t="s">
        <v>3300</v>
      </c>
      <c r="M7" s="497" t="s">
        <v>5854</v>
      </c>
      <c r="N7" s="514" t="s">
        <v>3258</v>
      </c>
      <c r="O7" s="517" t="s">
        <v>3408</v>
      </c>
    </row>
    <row r="8" spans="2:15" ht="15" customHeight="1" x14ac:dyDescent="0.2">
      <c r="B8" s="58" t="s">
        <v>317</v>
      </c>
      <c r="C8" s="59" t="s">
        <v>5855</v>
      </c>
      <c r="D8" s="60" t="s">
        <v>5856</v>
      </c>
      <c r="E8" s="13">
        <v>44691</v>
      </c>
      <c r="F8" s="14">
        <f t="shared" si="0"/>
        <v>44719</v>
      </c>
      <c r="G8" s="12">
        <v>1</v>
      </c>
      <c r="H8" s="12">
        <v>28</v>
      </c>
      <c r="I8" s="61">
        <f t="shared" si="1"/>
        <v>2289.79</v>
      </c>
      <c r="J8" s="61">
        <v>2289.79</v>
      </c>
      <c r="K8" s="62" t="s">
        <v>3204</v>
      </c>
      <c r="L8" s="497" t="s">
        <v>5857</v>
      </c>
      <c r="M8" s="497"/>
      <c r="N8" s="63" t="s">
        <v>3258</v>
      </c>
      <c r="O8" s="64" t="s">
        <v>5858</v>
      </c>
    </row>
    <row r="9" spans="2:15" ht="15" customHeight="1" x14ac:dyDescent="0.2">
      <c r="B9" s="58" t="s">
        <v>317</v>
      </c>
      <c r="C9" s="59" t="s">
        <v>5859</v>
      </c>
      <c r="D9" s="60" t="s">
        <v>5860</v>
      </c>
      <c r="E9" s="13">
        <v>44740</v>
      </c>
      <c r="F9" s="14">
        <f t="shared" si="0"/>
        <v>44754</v>
      </c>
      <c r="G9" s="12">
        <v>2</v>
      </c>
      <c r="H9" s="12">
        <v>7</v>
      </c>
      <c r="I9" s="61">
        <f t="shared" si="1"/>
        <v>1194.54</v>
      </c>
      <c r="J9" s="61">
        <v>2389.08</v>
      </c>
      <c r="K9" s="62" t="s">
        <v>3198</v>
      </c>
      <c r="L9" s="497" t="s">
        <v>3327</v>
      </c>
      <c r="M9" s="497" t="s">
        <v>5861</v>
      </c>
      <c r="N9" s="63" t="s">
        <v>3258</v>
      </c>
      <c r="O9" s="64" t="s">
        <v>3302</v>
      </c>
    </row>
    <row r="10" spans="2:15" ht="15" customHeight="1" x14ac:dyDescent="0.2">
      <c r="B10" s="58" t="s">
        <v>3279</v>
      </c>
      <c r="C10" s="59" t="s">
        <v>5862</v>
      </c>
      <c r="D10" s="60" t="s">
        <v>5863</v>
      </c>
      <c r="E10" s="13">
        <v>44749</v>
      </c>
      <c r="F10" s="14">
        <f t="shared" si="0"/>
        <v>44779</v>
      </c>
      <c r="G10" s="12">
        <v>1</v>
      </c>
      <c r="H10" s="12">
        <v>30</v>
      </c>
      <c r="I10" s="61">
        <f t="shared" si="1"/>
        <v>1189.21</v>
      </c>
      <c r="J10" s="61">
        <v>1189.21</v>
      </c>
      <c r="K10" s="62" t="s">
        <v>3198</v>
      </c>
      <c r="L10" s="497" t="s">
        <v>3327</v>
      </c>
      <c r="M10" s="497" t="s">
        <v>5861</v>
      </c>
      <c r="N10" s="63" t="s">
        <v>3258</v>
      </c>
      <c r="O10" s="64" t="s">
        <v>3302</v>
      </c>
    </row>
    <row r="11" spans="2:15" ht="15" customHeight="1" x14ac:dyDescent="0.2">
      <c r="B11" s="40" t="s">
        <v>683</v>
      </c>
      <c r="C11" s="41" t="s">
        <v>3274</v>
      </c>
      <c r="D11" s="42" t="s">
        <v>5864</v>
      </c>
      <c r="E11" s="43">
        <v>44910</v>
      </c>
      <c r="F11" s="44">
        <f t="shared" si="0"/>
        <v>44940</v>
      </c>
      <c r="G11" s="45">
        <v>1</v>
      </c>
      <c r="H11" s="45">
        <v>30</v>
      </c>
      <c r="I11" s="46">
        <f t="shared" si="1"/>
        <v>0</v>
      </c>
      <c r="J11" s="46"/>
      <c r="K11" s="47" t="s">
        <v>3198</v>
      </c>
      <c r="L11" s="41"/>
      <c r="M11" s="41"/>
      <c r="N11" s="48"/>
      <c r="O11" s="49" t="s">
        <v>3302</v>
      </c>
    </row>
    <row r="12" spans="2:15" ht="15" customHeight="1" x14ac:dyDescent="0.2">
      <c r="B12" s="40"/>
      <c r="C12" s="41"/>
      <c r="D12" s="42" t="s">
        <v>5865</v>
      </c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9"/>
    </row>
    <row r="13" spans="2:15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9"/>
    </row>
    <row r="14" spans="2:15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9"/>
    </row>
    <row r="15" spans="2:15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9"/>
    </row>
    <row r="16" spans="2:15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9"/>
    </row>
    <row r="17" spans="2:15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9"/>
    </row>
    <row r="18" spans="2:15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9"/>
    </row>
    <row r="19" spans="2:15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9"/>
    </row>
    <row r="20" spans="2:15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9"/>
    </row>
    <row r="21" spans="2:15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9"/>
    </row>
    <row r="22" spans="2:15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9"/>
    </row>
    <row r="23" spans="2:15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9"/>
    </row>
    <row r="24" spans="2:15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9"/>
    </row>
    <row r="25" spans="2:15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9"/>
    </row>
    <row r="26" spans="2:15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9"/>
    </row>
    <row r="27" spans="2:15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9"/>
    </row>
    <row r="28" spans="2:15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9"/>
    </row>
    <row r="29" spans="2:15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9"/>
    </row>
    <row r="30" spans="2:15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3"/>
      <c r="M30" s="233"/>
      <c r="N30" s="240"/>
      <c r="O30" s="241"/>
    </row>
    <row r="31" spans="2:15" x14ac:dyDescent="0.2">
      <c r="I31" s="36" t="s">
        <v>8</v>
      </c>
      <c r="J31" s="56">
        <f>SUM(J3:J30)</f>
        <v>17055.48</v>
      </c>
    </row>
    <row r="33" spans="5:6" x14ac:dyDescent="0.2">
      <c r="E33" s="421" t="s">
        <v>3139</v>
      </c>
      <c r="F33" s="422" t="s">
        <v>4980</v>
      </c>
    </row>
    <row r="34" spans="5:6" x14ac:dyDescent="0.2">
      <c r="E34" s="421" t="s">
        <v>3141</v>
      </c>
      <c r="F34" s="422" t="s">
        <v>5866</v>
      </c>
    </row>
    <row r="35" spans="5:6" x14ac:dyDescent="0.2">
      <c r="E35" s="424"/>
      <c r="F35" s="423" t="s">
        <v>3250</v>
      </c>
    </row>
  </sheetData>
  <phoneticPr fontId="0" type="noConversion"/>
  <conditionalFormatting sqref="F3 F5:F30">
    <cfRule type="expression" dxfId="823" priority="3" stopIfTrue="1">
      <formula>AND(B3&lt;&gt;"",K3="",F3&lt;TODAY())</formula>
    </cfRule>
    <cfRule type="expression" dxfId="822" priority="4">
      <formula>AND(B3&lt;&gt;"",K3="",F3&lt;(TODAY()+30))</formula>
    </cfRule>
  </conditionalFormatting>
  <conditionalFormatting sqref="F4">
    <cfRule type="expression" dxfId="821" priority="1" stopIfTrue="1">
      <formula>AND(B4&lt;&gt;"",K4="",F4&lt;TODAY())</formula>
    </cfRule>
    <cfRule type="expression" dxfId="820" priority="2">
      <formula>AND(B4&lt;&gt;"",K4="",F4&lt;(TODAY()+30))</formula>
    </cfRule>
  </conditionalFormatting>
  <dataValidations count="1">
    <dataValidation type="list" allowBlank="1" showInputMessage="1" showErrorMessage="1" sqref="H3:H30" xr:uid="{F8A97402-A2C3-4BD4-9C02-A98D0444B132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20333-6C7D-4FA8-8911-BA2FCB6CB1BF}">
  <sheetPr>
    <tabColor rgb="FFE7E6E6"/>
    <pageSetUpPr fitToPage="1"/>
  </sheetPr>
  <dimension ref="A2:AH58"/>
  <sheetViews>
    <sheetView topLeftCell="A29" workbookViewId="0">
      <selection activeCell="K34" sqref="K34"/>
    </sheetView>
  </sheetViews>
  <sheetFormatPr defaultColWidth="9.140625" defaultRowHeight="12.75" x14ac:dyDescent="0.2"/>
  <cols>
    <col min="1" max="1" width="1.7109375" style="50" customWidth="1"/>
    <col min="2" max="2" width="28.28515625" style="53" bestFit="1" customWidth="1"/>
    <col min="3" max="3" width="14.85546875" style="54" customWidth="1"/>
    <col min="4" max="4" width="17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2.7109375" style="39" bestFit="1" customWidth="1"/>
    <col min="11" max="11" width="51.28515625" style="57" customWidth="1"/>
    <col min="12" max="12" width="12.28515625" style="33" customWidth="1"/>
    <col min="13" max="13" width="13.5703125" style="33" customWidth="1"/>
    <col min="14" max="14" width="4.28515625" style="38" customWidth="1"/>
    <col min="15" max="15" width="24" style="33" customWidth="1"/>
    <col min="16" max="16384" width="9.140625" style="50"/>
  </cols>
  <sheetData>
    <row r="2" spans="1:34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3107</v>
      </c>
      <c r="O2" s="8" t="s">
        <v>15</v>
      </c>
    </row>
    <row r="3" spans="1:34" ht="15" customHeight="1" x14ac:dyDescent="0.2">
      <c r="B3" s="58" t="s">
        <v>87</v>
      </c>
      <c r="C3" s="59" t="s">
        <v>5867</v>
      </c>
      <c r="D3" s="60" t="s">
        <v>5868</v>
      </c>
      <c r="E3" s="13">
        <v>43661</v>
      </c>
      <c r="F3" s="14">
        <f t="shared" ref="F3:F34" si="0">IF(E3&lt;&gt;"",E3+(G3*H3),"")</f>
        <v>43668</v>
      </c>
      <c r="G3" s="12">
        <v>1</v>
      </c>
      <c r="H3" s="12">
        <v>7</v>
      </c>
      <c r="I3" s="535">
        <f t="shared" ref="I3:I50" si="1">IF(G3&lt;&gt;"",(J3/G3),"")</f>
        <v>1478.05</v>
      </c>
      <c r="J3" s="535">
        <v>1478.05</v>
      </c>
      <c r="K3" s="340" t="s">
        <v>5869</v>
      </c>
      <c r="L3" s="59" t="s">
        <v>5870</v>
      </c>
      <c r="M3" s="59"/>
      <c r="N3" s="305" t="s">
        <v>3258</v>
      </c>
      <c r="O3" s="64"/>
    </row>
    <row r="4" spans="1:34" s="65" customFormat="1" ht="15" customHeight="1" x14ac:dyDescent="0.2">
      <c r="A4" s="50"/>
      <c r="B4" s="58" t="s">
        <v>5871</v>
      </c>
      <c r="C4" s="59" t="s">
        <v>5872</v>
      </c>
      <c r="D4" s="60" t="s">
        <v>5873</v>
      </c>
      <c r="E4" s="13">
        <v>43727</v>
      </c>
      <c r="F4" s="14">
        <f t="shared" si="0"/>
        <v>44297</v>
      </c>
      <c r="G4" s="12">
        <v>19</v>
      </c>
      <c r="H4" s="12">
        <v>30</v>
      </c>
      <c r="I4" s="535">
        <f t="shared" si="1"/>
        <v>1912.9163157894739</v>
      </c>
      <c r="J4" s="535">
        <v>36345.410000000003</v>
      </c>
      <c r="K4" s="340" t="s">
        <v>5874</v>
      </c>
      <c r="L4" s="59"/>
      <c r="M4" s="59"/>
      <c r="N4" s="305" t="s">
        <v>3258</v>
      </c>
      <c r="O4" s="64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</row>
    <row r="5" spans="1:34" ht="15" customHeight="1" x14ac:dyDescent="0.2">
      <c r="B5" s="58" t="s">
        <v>242</v>
      </c>
      <c r="C5" s="59" t="s">
        <v>5875</v>
      </c>
      <c r="D5" s="60" t="s">
        <v>5876</v>
      </c>
      <c r="E5" s="13">
        <v>43741</v>
      </c>
      <c r="F5" s="14">
        <f t="shared" si="0"/>
        <v>43951</v>
      </c>
      <c r="G5" s="12">
        <v>7</v>
      </c>
      <c r="H5" s="12">
        <v>30</v>
      </c>
      <c r="I5" s="535">
        <f t="shared" si="1"/>
        <v>2006.1257142857141</v>
      </c>
      <c r="J5" s="535">
        <v>14042.88</v>
      </c>
      <c r="K5" s="340" t="s">
        <v>5877</v>
      </c>
      <c r="L5" s="59" t="s">
        <v>5878</v>
      </c>
      <c r="M5" s="59"/>
      <c r="N5" s="305" t="s">
        <v>3258</v>
      </c>
      <c r="O5" s="64"/>
    </row>
    <row r="6" spans="1:34" ht="15" customHeight="1" x14ac:dyDescent="0.2">
      <c r="B6" s="58" t="s">
        <v>51</v>
      </c>
      <c r="C6" s="59" t="s">
        <v>5879</v>
      </c>
      <c r="D6" s="60" t="s">
        <v>5880</v>
      </c>
      <c r="E6" s="13">
        <v>43741</v>
      </c>
      <c r="F6" s="14">
        <f t="shared" si="0"/>
        <v>43951</v>
      </c>
      <c r="G6" s="12">
        <v>7</v>
      </c>
      <c r="H6" s="12">
        <v>30</v>
      </c>
      <c r="I6" s="535">
        <f t="shared" si="1"/>
        <v>484.57142857142856</v>
      </c>
      <c r="J6" s="535">
        <v>3392</v>
      </c>
      <c r="K6" s="340" t="s">
        <v>5877</v>
      </c>
      <c r="L6" s="59" t="s">
        <v>5881</v>
      </c>
      <c r="M6" s="59"/>
      <c r="N6" s="305" t="s">
        <v>3258</v>
      </c>
      <c r="O6" s="64"/>
    </row>
    <row r="7" spans="1:34" s="65" customFormat="1" ht="15" customHeight="1" x14ac:dyDescent="0.2">
      <c r="A7" s="50"/>
      <c r="B7" s="58" t="s">
        <v>1049</v>
      </c>
      <c r="C7" s="59" t="s">
        <v>3301</v>
      </c>
      <c r="D7" s="60" t="s">
        <v>5882</v>
      </c>
      <c r="E7" s="13">
        <v>43769</v>
      </c>
      <c r="F7" s="14">
        <f t="shared" si="0"/>
        <v>44309</v>
      </c>
      <c r="G7" s="12">
        <v>18</v>
      </c>
      <c r="H7" s="12">
        <v>30</v>
      </c>
      <c r="I7" s="535">
        <f t="shared" si="1"/>
        <v>235.26111111111109</v>
      </c>
      <c r="J7" s="535">
        <v>4234.7</v>
      </c>
      <c r="K7" s="340" t="s">
        <v>5883</v>
      </c>
      <c r="L7" s="59"/>
      <c r="M7" s="59"/>
      <c r="N7" s="305" t="s">
        <v>3258</v>
      </c>
      <c r="O7" s="64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</row>
    <row r="8" spans="1:34" ht="15" customHeight="1" x14ac:dyDescent="0.2">
      <c r="B8" s="58" t="s">
        <v>328</v>
      </c>
      <c r="C8" s="59" t="s">
        <v>335</v>
      </c>
      <c r="D8" s="60" t="s">
        <v>5884</v>
      </c>
      <c r="E8" s="13">
        <v>43917</v>
      </c>
      <c r="F8" s="14">
        <f t="shared" si="0"/>
        <v>44645</v>
      </c>
      <c r="G8" s="12">
        <v>26</v>
      </c>
      <c r="H8" s="12">
        <v>28</v>
      </c>
      <c r="I8" s="535">
        <f t="shared" si="1"/>
        <v>158.9276923076923</v>
      </c>
      <c r="J8" s="535">
        <v>4132.12</v>
      </c>
      <c r="K8" s="340" t="s">
        <v>5885</v>
      </c>
      <c r="L8" s="59" t="s">
        <v>3208</v>
      </c>
      <c r="M8" s="59" t="s">
        <v>3284</v>
      </c>
      <c r="N8" s="305" t="s">
        <v>3258</v>
      </c>
      <c r="O8" s="64"/>
    </row>
    <row r="9" spans="1:34" ht="15" customHeight="1" x14ac:dyDescent="0.2">
      <c r="B9" s="58" t="s">
        <v>400</v>
      </c>
      <c r="C9" s="59" t="s">
        <v>5886</v>
      </c>
      <c r="D9" s="60" t="s">
        <v>5887</v>
      </c>
      <c r="E9" s="13">
        <v>43927</v>
      </c>
      <c r="F9" s="14">
        <f t="shared" si="0"/>
        <v>44227</v>
      </c>
      <c r="G9" s="12">
        <v>10</v>
      </c>
      <c r="H9" s="12">
        <v>30</v>
      </c>
      <c r="I9" s="535">
        <f t="shared" si="1"/>
        <v>1041.931</v>
      </c>
      <c r="J9" s="535">
        <v>10419.31</v>
      </c>
      <c r="K9" s="340" t="s">
        <v>5888</v>
      </c>
      <c r="L9" s="59" t="s">
        <v>5889</v>
      </c>
      <c r="M9" s="59"/>
      <c r="N9" s="305" t="s">
        <v>3258</v>
      </c>
      <c r="O9" s="64"/>
    </row>
    <row r="10" spans="1:34" ht="15" customHeight="1" x14ac:dyDescent="0.2">
      <c r="B10" s="58" t="s">
        <v>51</v>
      </c>
      <c r="C10" s="59" t="s">
        <v>3285</v>
      </c>
      <c r="D10" s="60" t="s">
        <v>5890</v>
      </c>
      <c r="E10" s="13">
        <v>43927</v>
      </c>
      <c r="F10" s="14">
        <f t="shared" si="0"/>
        <v>44627</v>
      </c>
      <c r="G10" s="12">
        <v>25</v>
      </c>
      <c r="H10" s="12">
        <v>28</v>
      </c>
      <c r="I10" s="535">
        <f t="shared" si="1"/>
        <v>161.63999999999999</v>
      </c>
      <c r="J10" s="535">
        <v>4041</v>
      </c>
      <c r="K10" s="340" t="s">
        <v>5891</v>
      </c>
      <c r="L10" s="59" t="s">
        <v>3214</v>
      </c>
      <c r="M10" s="59" t="s">
        <v>3259</v>
      </c>
      <c r="N10" s="305" t="s">
        <v>3258</v>
      </c>
      <c r="O10" s="64"/>
    </row>
    <row r="11" spans="1:34" ht="15" customHeight="1" x14ac:dyDescent="0.2">
      <c r="B11" s="58" t="s">
        <v>328</v>
      </c>
      <c r="C11" s="59" t="s">
        <v>3287</v>
      </c>
      <c r="D11" s="60" t="s">
        <v>5892</v>
      </c>
      <c r="E11" s="13">
        <v>43929</v>
      </c>
      <c r="F11" s="14">
        <f t="shared" si="0"/>
        <v>44685</v>
      </c>
      <c r="G11" s="12">
        <v>27</v>
      </c>
      <c r="H11" s="12">
        <v>28</v>
      </c>
      <c r="I11" s="535">
        <f t="shared" si="1"/>
        <v>118.92592592592592</v>
      </c>
      <c r="J11" s="535">
        <v>3211</v>
      </c>
      <c r="K11" s="340" t="s">
        <v>5893</v>
      </c>
      <c r="L11" s="59" t="s">
        <v>3208</v>
      </c>
      <c r="M11" s="59" t="s">
        <v>3284</v>
      </c>
      <c r="N11" s="305" t="s">
        <v>3258</v>
      </c>
      <c r="O11" s="64"/>
    </row>
    <row r="12" spans="1:34" ht="15" customHeight="1" x14ac:dyDescent="0.2">
      <c r="B12" s="58" t="s">
        <v>242</v>
      </c>
      <c r="C12" s="59" t="s">
        <v>3270</v>
      </c>
      <c r="D12" s="60" t="s">
        <v>5894</v>
      </c>
      <c r="E12" s="13">
        <v>43937</v>
      </c>
      <c r="F12" s="14">
        <f t="shared" si="0"/>
        <v>44627</v>
      </c>
      <c r="G12" s="12">
        <v>23</v>
      </c>
      <c r="H12" s="12">
        <v>30</v>
      </c>
      <c r="I12" s="535">
        <f t="shared" si="1"/>
        <v>1408.8260869565217</v>
      </c>
      <c r="J12" s="535">
        <v>32403</v>
      </c>
      <c r="K12" s="340" t="s">
        <v>5895</v>
      </c>
      <c r="L12" s="59" t="s">
        <v>3214</v>
      </c>
      <c r="M12" s="59" t="s">
        <v>3259</v>
      </c>
      <c r="N12" s="305" t="s">
        <v>3258</v>
      </c>
      <c r="O12" s="64"/>
    </row>
    <row r="13" spans="1:34" ht="15" customHeight="1" x14ac:dyDescent="0.2">
      <c r="B13" s="58" t="s">
        <v>400</v>
      </c>
      <c r="C13" s="59" t="s">
        <v>5896</v>
      </c>
      <c r="D13" s="60" t="s">
        <v>5897</v>
      </c>
      <c r="E13" s="13">
        <v>43937</v>
      </c>
      <c r="F13" s="14">
        <f t="shared" si="0"/>
        <v>44297</v>
      </c>
      <c r="G13" s="12">
        <v>12</v>
      </c>
      <c r="H13" s="12">
        <v>30</v>
      </c>
      <c r="I13" s="535">
        <f t="shared" si="1"/>
        <v>916.91166666666675</v>
      </c>
      <c r="J13" s="535">
        <v>11002.94</v>
      </c>
      <c r="K13" s="340" t="s">
        <v>5898</v>
      </c>
      <c r="L13" s="59" t="s">
        <v>3214</v>
      </c>
      <c r="M13" s="329">
        <v>17699119</v>
      </c>
      <c r="N13" s="305" t="s">
        <v>3258</v>
      </c>
      <c r="O13" s="64"/>
    </row>
    <row r="14" spans="1:34" s="65" customFormat="1" ht="15" customHeight="1" x14ac:dyDescent="0.2">
      <c r="A14" s="50"/>
      <c r="B14" s="58" t="s">
        <v>51</v>
      </c>
      <c r="C14" s="59" t="s">
        <v>5899</v>
      </c>
      <c r="D14" s="60" t="s">
        <v>5900</v>
      </c>
      <c r="E14" s="13">
        <v>43937</v>
      </c>
      <c r="F14" s="14">
        <f t="shared" si="0"/>
        <v>44297</v>
      </c>
      <c r="G14" s="12">
        <v>12</v>
      </c>
      <c r="H14" s="12">
        <v>30</v>
      </c>
      <c r="I14" s="535">
        <f t="shared" si="1"/>
        <v>161.54</v>
      </c>
      <c r="J14" s="535">
        <v>1938.48</v>
      </c>
      <c r="K14" s="340" t="s">
        <v>5901</v>
      </c>
      <c r="L14" s="59" t="s">
        <v>5902</v>
      </c>
      <c r="M14" s="59"/>
      <c r="N14" s="305" t="s">
        <v>3258</v>
      </c>
      <c r="O14" s="64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</row>
    <row r="15" spans="1:34" ht="15" customHeight="1" x14ac:dyDescent="0.2">
      <c r="B15" s="58" t="s">
        <v>510</v>
      </c>
      <c r="C15" s="59" t="s">
        <v>5903</v>
      </c>
      <c r="D15" s="60" t="s">
        <v>5904</v>
      </c>
      <c r="E15" s="13">
        <v>43955</v>
      </c>
      <c r="F15" s="14">
        <f t="shared" si="0"/>
        <v>44255</v>
      </c>
      <c r="G15" s="12">
        <v>10</v>
      </c>
      <c r="H15" s="12">
        <v>30</v>
      </c>
      <c r="I15" s="535">
        <f t="shared" si="1"/>
        <v>1035.8520000000001</v>
      </c>
      <c r="J15" s="535">
        <v>10358.52</v>
      </c>
      <c r="K15" s="340" t="s">
        <v>5888</v>
      </c>
      <c r="L15" s="59" t="s">
        <v>5905</v>
      </c>
      <c r="M15" s="59"/>
      <c r="N15" s="305" t="s">
        <v>3258</v>
      </c>
      <c r="O15" s="64"/>
    </row>
    <row r="16" spans="1:34" ht="15" customHeight="1" x14ac:dyDescent="0.2">
      <c r="B16" s="603" t="s">
        <v>965</v>
      </c>
      <c r="C16" s="604" t="s">
        <v>5906</v>
      </c>
      <c r="D16" s="605" t="s">
        <v>5907</v>
      </c>
      <c r="E16" s="606">
        <v>43966</v>
      </c>
      <c r="F16" s="607">
        <f t="shared" si="0"/>
        <v>44446</v>
      </c>
      <c r="G16" s="608">
        <v>16</v>
      </c>
      <c r="H16" s="608">
        <v>30</v>
      </c>
      <c r="I16" s="609">
        <f t="shared" si="1"/>
        <v>339.07499999999999</v>
      </c>
      <c r="J16" s="609">
        <v>5425.2</v>
      </c>
      <c r="K16" s="610" t="s">
        <v>5908</v>
      </c>
      <c r="L16" s="41" t="s">
        <v>5909</v>
      </c>
      <c r="M16" s="41"/>
      <c r="N16" s="305" t="s">
        <v>3258</v>
      </c>
      <c r="O16" s="64"/>
    </row>
    <row r="17" spans="2:15" s="163" customFormat="1" ht="15" customHeight="1" x14ac:dyDescent="0.2">
      <c r="B17" s="441" t="s">
        <v>462</v>
      </c>
      <c r="C17" s="407" t="s">
        <v>4476</v>
      </c>
      <c r="D17" s="442" t="s">
        <v>5910</v>
      </c>
      <c r="E17" s="443">
        <v>43990</v>
      </c>
      <c r="F17" s="404">
        <f t="shared" si="0"/>
        <v>44110</v>
      </c>
      <c r="G17" s="405">
        <v>4</v>
      </c>
      <c r="H17" s="405">
        <v>30</v>
      </c>
      <c r="I17" s="535">
        <f t="shared" si="1"/>
        <v>512.21</v>
      </c>
      <c r="J17" s="535">
        <v>2048.84</v>
      </c>
      <c r="K17" s="342" t="s">
        <v>1636</v>
      </c>
      <c r="L17" s="82"/>
      <c r="M17" s="82"/>
      <c r="N17" s="305" t="s">
        <v>3258</v>
      </c>
      <c r="O17" s="148"/>
    </row>
    <row r="18" spans="2:15" s="163" customFormat="1" ht="15" customHeight="1" x14ac:dyDescent="0.2">
      <c r="B18" s="441" t="s">
        <v>462</v>
      </c>
      <c r="C18" s="407" t="s">
        <v>4476</v>
      </c>
      <c r="D18" s="442" t="s">
        <v>5911</v>
      </c>
      <c r="E18" s="443">
        <v>43993</v>
      </c>
      <c r="F18" s="404">
        <f t="shared" si="0"/>
        <v>44113</v>
      </c>
      <c r="G18" s="405">
        <v>4</v>
      </c>
      <c r="H18" s="405">
        <v>30</v>
      </c>
      <c r="I18" s="535">
        <f t="shared" si="1"/>
        <v>512.21</v>
      </c>
      <c r="J18" s="535">
        <v>2048.84</v>
      </c>
      <c r="K18" s="342" t="s">
        <v>1636</v>
      </c>
      <c r="L18" s="82"/>
      <c r="M18" s="82"/>
      <c r="N18" s="305" t="s">
        <v>3258</v>
      </c>
      <c r="O18" s="148"/>
    </row>
    <row r="19" spans="2:15" ht="15" customHeight="1" x14ac:dyDescent="0.2">
      <c r="B19" s="58" t="s">
        <v>5912</v>
      </c>
      <c r="C19" s="59" t="s">
        <v>5913</v>
      </c>
      <c r="D19" s="60" t="s">
        <v>5914</v>
      </c>
      <c r="E19" s="13">
        <v>44000</v>
      </c>
      <c r="F19" s="14">
        <f t="shared" si="0"/>
        <v>44224</v>
      </c>
      <c r="G19" s="12">
        <v>8</v>
      </c>
      <c r="H19" s="12">
        <v>28</v>
      </c>
      <c r="I19" s="535">
        <f t="shared" si="1"/>
        <v>241.25</v>
      </c>
      <c r="J19" s="535">
        <v>1930</v>
      </c>
      <c r="K19" s="340" t="s">
        <v>5915</v>
      </c>
      <c r="L19" s="59" t="s">
        <v>5916</v>
      </c>
      <c r="M19" s="59"/>
      <c r="N19" s="305" t="s">
        <v>3258</v>
      </c>
      <c r="O19" s="64"/>
    </row>
    <row r="20" spans="2:15" ht="15" customHeight="1" x14ac:dyDescent="0.2">
      <c r="B20" s="58" t="s">
        <v>5912</v>
      </c>
      <c r="C20" s="59" t="s">
        <v>5917</v>
      </c>
      <c r="D20" s="58" t="s">
        <v>5918</v>
      </c>
      <c r="E20" s="13">
        <v>43991</v>
      </c>
      <c r="F20" s="14">
        <f t="shared" si="0"/>
        <v>44103</v>
      </c>
      <c r="G20" s="12">
        <v>4</v>
      </c>
      <c r="H20" s="12">
        <v>28</v>
      </c>
      <c r="I20" s="535">
        <f t="shared" si="1"/>
        <v>636</v>
      </c>
      <c r="J20" s="535">
        <v>2544</v>
      </c>
      <c r="K20" s="340" t="s">
        <v>5919</v>
      </c>
      <c r="L20" s="258"/>
      <c r="M20" s="59"/>
      <c r="N20" s="305" t="s">
        <v>3258</v>
      </c>
      <c r="O20" s="64"/>
    </row>
    <row r="21" spans="2:15" ht="15" customHeight="1" x14ac:dyDescent="0.2">
      <c r="B21" s="58" t="s">
        <v>965</v>
      </c>
      <c r="C21" s="59" t="s">
        <v>5920</v>
      </c>
      <c r="D21" s="60" t="s">
        <v>5921</v>
      </c>
      <c r="E21" s="13">
        <v>44019</v>
      </c>
      <c r="F21" s="14">
        <f t="shared" si="0"/>
        <v>44319</v>
      </c>
      <c r="G21" s="12">
        <v>10</v>
      </c>
      <c r="H21" s="12">
        <v>30</v>
      </c>
      <c r="I21" s="535">
        <f t="shared" si="1"/>
        <v>467.03599999999994</v>
      </c>
      <c r="J21" s="535">
        <v>4670.3599999999997</v>
      </c>
      <c r="K21" s="651" t="s">
        <v>5922</v>
      </c>
      <c r="L21" s="653">
        <v>17978570</v>
      </c>
      <c r="M21" s="58"/>
      <c r="N21" s="305" t="s">
        <v>3258</v>
      </c>
      <c r="O21" s="64"/>
    </row>
    <row r="22" spans="2:15" ht="15" customHeight="1" x14ac:dyDescent="0.2">
      <c r="B22" s="58" t="s">
        <v>965</v>
      </c>
      <c r="C22" s="59" t="s">
        <v>5923</v>
      </c>
      <c r="D22" s="60" t="s">
        <v>5924</v>
      </c>
      <c r="E22" s="13">
        <v>44019</v>
      </c>
      <c r="F22" s="14">
        <f t="shared" si="0"/>
        <v>44319</v>
      </c>
      <c r="G22" s="12">
        <v>10</v>
      </c>
      <c r="H22" s="12">
        <v>30</v>
      </c>
      <c r="I22" s="535">
        <f t="shared" si="1"/>
        <v>482.93599999999998</v>
      </c>
      <c r="J22" s="535">
        <v>4829.3599999999997</v>
      </c>
      <c r="K22" s="651" t="s">
        <v>5922</v>
      </c>
      <c r="L22" s="653">
        <v>17978587</v>
      </c>
      <c r="M22" s="58"/>
      <c r="N22" s="305" t="s">
        <v>3258</v>
      </c>
      <c r="O22" s="64"/>
    </row>
    <row r="23" spans="2:15" ht="15" customHeight="1" x14ac:dyDescent="0.2">
      <c r="B23" s="58" t="s">
        <v>51</v>
      </c>
      <c r="C23" s="59" t="s">
        <v>3289</v>
      </c>
      <c r="D23" s="60" t="s">
        <v>5925</v>
      </c>
      <c r="E23" s="13">
        <v>44055</v>
      </c>
      <c r="F23" s="14">
        <f t="shared" si="0"/>
        <v>44587</v>
      </c>
      <c r="G23" s="12">
        <v>19</v>
      </c>
      <c r="H23" s="12">
        <v>28</v>
      </c>
      <c r="I23" s="535">
        <f t="shared" si="1"/>
        <v>122.73684210526316</v>
      </c>
      <c r="J23" s="535">
        <v>2332</v>
      </c>
      <c r="K23" s="498" t="s">
        <v>5926</v>
      </c>
      <c r="L23" s="389" t="s">
        <v>3214</v>
      </c>
      <c r="M23" s="58" t="s">
        <v>3259</v>
      </c>
      <c r="N23" s="305" t="s">
        <v>3258</v>
      </c>
      <c r="O23" s="64"/>
    </row>
    <row r="24" spans="2:15" ht="15" customHeight="1" x14ac:dyDescent="0.2">
      <c r="B24" s="58" t="s">
        <v>400</v>
      </c>
      <c r="C24" s="59" t="s">
        <v>5927</v>
      </c>
      <c r="D24" s="60" t="s">
        <v>5928</v>
      </c>
      <c r="E24" s="13">
        <v>44066</v>
      </c>
      <c r="F24" s="14">
        <f t="shared" si="0"/>
        <v>44336</v>
      </c>
      <c r="G24" s="12">
        <v>9</v>
      </c>
      <c r="H24" s="12">
        <v>30</v>
      </c>
      <c r="I24" s="535">
        <f t="shared" si="1"/>
        <v>683.11111111111109</v>
      </c>
      <c r="J24" s="535">
        <v>6148</v>
      </c>
      <c r="K24" s="498" t="s">
        <v>5922</v>
      </c>
      <c r="L24" s="653">
        <v>17978595</v>
      </c>
      <c r="M24" s="58"/>
      <c r="N24" s="305" t="s">
        <v>3258</v>
      </c>
      <c r="O24" s="64"/>
    </row>
    <row r="25" spans="2:15" ht="15" customHeight="1" x14ac:dyDescent="0.2">
      <c r="B25" s="58" t="s">
        <v>992</v>
      </c>
      <c r="C25" s="59" t="s">
        <v>5929</v>
      </c>
      <c r="D25" s="60" t="s">
        <v>5930</v>
      </c>
      <c r="E25" s="13">
        <v>44084</v>
      </c>
      <c r="F25" s="14">
        <f t="shared" si="0"/>
        <v>44504</v>
      </c>
      <c r="G25" s="12">
        <v>14</v>
      </c>
      <c r="H25" s="12">
        <v>30</v>
      </c>
      <c r="I25" s="535">
        <f t="shared" si="1"/>
        <v>380.54</v>
      </c>
      <c r="J25" s="535">
        <v>5327.56</v>
      </c>
      <c r="K25" s="517" t="s">
        <v>5931</v>
      </c>
      <c r="L25" s="654" t="s">
        <v>3214</v>
      </c>
      <c r="M25" s="655"/>
      <c r="N25" s="305" t="s">
        <v>3258</v>
      </c>
      <c r="O25" s="454"/>
    </row>
    <row r="26" spans="2:15" ht="15" customHeight="1" x14ac:dyDescent="0.2">
      <c r="B26" s="58" t="s">
        <v>106</v>
      </c>
      <c r="C26" s="59" t="s">
        <v>5932</v>
      </c>
      <c r="D26" s="60" t="s">
        <v>5933</v>
      </c>
      <c r="E26" s="13">
        <v>44084</v>
      </c>
      <c r="F26" s="14">
        <f t="shared" si="0"/>
        <v>44144</v>
      </c>
      <c r="G26" s="12">
        <v>2</v>
      </c>
      <c r="H26" s="12">
        <v>30</v>
      </c>
      <c r="I26" s="535">
        <f t="shared" si="1"/>
        <v>782.28</v>
      </c>
      <c r="J26" s="535">
        <v>1564.56</v>
      </c>
      <c r="K26" s="498" t="s">
        <v>5934</v>
      </c>
      <c r="L26" s="389" t="s">
        <v>5935</v>
      </c>
      <c r="M26" s="58"/>
      <c r="N26" s="305" t="s">
        <v>3258</v>
      </c>
      <c r="O26" s="64"/>
    </row>
    <row r="27" spans="2:15" ht="15" customHeight="1" x14ac:dyDescent="0.2">
      <c r="B27" s="58" t="s">
        <v>5936</v>
      </c>
      <c r="C27" s="59" t="s">
        <v>5937</v>
      </c>
      <c r="D27" s="60" t="s">
        <v>5938</v>
      </c>
      <c r="E27" s="13">
        <v>44097</v>
      </c>
      <c r="F27" s="14">
        <f t="shared" si="0"/>
        <v>44247</v>
      </c>
      <c r="G27" s="12">
        <v>5</v>
      </c>
      <c r="H27" s="12">
        <v>30</v>
      </c>
      <c r="I27" s="535">
        <f t="shared" si="1"/>
        <v>1225.4559999999999</v>
      </c>
      <c r="J27" s="535">
        <v>6127.28</v>
      </c>
      <c r="K27" s="340" t="s">
        <v>5939</v>
      </c>
      <c r="L27" s="410"/>
      <c r="M27" s="59"/>
      <c r="N27" s="305" t="s">
        <v>3258</v>
      </c>
      <c r="O27" s="64"/>
    </row>
    <row r="28" spans="2:15" ht="15" customHeight="1" x14ac:dyDescent="0.2">
      <c r="B28" s="59" t="s">
        <v>400</v>
      </c>
      <c r="C28" s="59" t="s">
        <v>5940</v>
      </c>
      <c r="D28" s="60" t="s">
        <v>5941</v>
      </c>
      <c r="E28" s="13">
        <v>44097</v>
      </c>
      <c r="F28" s="14">
        <f t="shared" si="0"/>
        <v>44307</v>
      </c>
      <c r="G28" s="12">
        <v>7</v>
      </c>
      <c r="H28" s="12">
        <v>30</v>
      </c>
      <c r="I28" s="535">
        <f t="shared" si="1"/>
        <v>787.42857142857144</v>
      </c>
      <c r="J28" s="535">
        <v>5512</v>
      </c>
      <c r="K28" s="340" t="s">
        <v>5942</v>
      </c>
      <c r="L28" s="59"/>
      <c r="M28" s="59"/>
      <c r="N28" s="305" t="s">
        <v>3258</v>
      </c>
      <c r="O28" s="64"/>
    </row>
    <row r="29" spans="2:15" ht="15" customHeight="1" x14ac:dyDescent="0.2">
      <c r="B29" s="58" t="s">
        <v>328</v>
      </c>
      <c r="C29" s="59" t="s">
        <v>5943</v>
      </c>
      <c r="D29" s="60" t="s">
        <v>5944</v>
      </c>
      <c r="E29" s="13">
        <v>44106</v>
      </c>
      <c r="F29" s="14">
        <f t="shared" si="0"/>
        <v>44218</v>
      </c>
      <c r="G29" s="12">
        <v>4</v>
      </c>
      <c r="H29" s="12">
        <v>28</v>
      </c>
      <c r="I29" s="535">
        <f t="shared" si="1"/>
        <v>228.39</v>
      </c>
      <c r="J29" s="535">
        <v>913.56</v>
      </c>
      <c r="K29" s="340" t="s">
        <v>3365</v>
      </c>
      <c r="L29" s="59" t="s">
        <v>3208</v>
      </c>
      <c r="M29" s="59"/>
      <c r="N29" s="305" t="s">
        <v>3258</v>
      </c>
      <c r="O29" s="64"/>
    </row>
    <row r="30" spans="2:15" ht="15" customHeight="1" x14ac:dyDescent="0.2">
      <c r="B30" s="58" t="s">
        <v>328</v>
      </c>
      <c r="C30" s="59" t="s">
        <v>5945</v>
      </c>
      <c r="D30" s="60" t="s">
        <v>5946</v>
      </c>
      <c r="E30" s="13">
        <v>44118</v>
      </c>
      <c r="F30" s="14">
        <f t="shared" si="0"/>
        <v>44230</v>
      </c>
      <c r="G30" s="12">
        <v>4</v>
      </c>
      <c r="H30" s="12">
        <v>28</v>
      </c>
      <c r="I30" s="535">
        <f t="shared" si="1"/>
        <v>238.96250000000001</v>
      </c>
      <c r="J30" s="535">
        <v>955.85</v>
      </c>
      <c r="K30" s="340" t="s">
        <v>5947</v>
      </c>
      <c r="L30" s="59"/>
      <c r="M30" s="59"/>
      <c r="N30" s="305" t="s">
        <v>3258</v>
      </c>
      <c r="O30" s="64"/>
    </row>
    <row r="31" spans="2:15" ht="15" customHeight="1" x14ac:dyDescent="0.2">
      <c r="B31" s="58" t="s">
        <v>858</v>
      </c>
      <c r="C31" s="59" t="s">
        <v>5948</v>
      </c>
      <c r="D31" s="60" t="s">
        <v>5949</v>
      </c>
      <c r="E31" s="13">
        <v>44210</v>
      </c>
      <c r="F31" s="14">
        <f t="shared" si="0"/>
        <v>44270</v>
      </c>
      <c r="G31" s="12">
        <v>2</v>
      </c>
      <c r="H31" s="12">
        <v>30</v>
      </c>
      <c r="I31" s="535">
        <f t="shared" si="1"/>
        <v>1497.25</v>
      </c>
      <c r="J31" s="535">
        <v>2994.5</v>
      </c>
      <c r="K31" s="340" t="s">
        <v>5939</v>
      </c>
      <c r="L31" s="59"/>
      <c r="M31" s="59"/>
      <c r="N31" s="305" t="s">
        <v>3258</v>
      </c>
      <c r="O31" s="64"/>
    </row>
    <row r="32" spans="2:15" ht="15" customHeight="1" x14ac:dyDescent="0.2">
      <c r="B32" s="58" t="s">
        <v>694</v>
      </c>
      <c r="C32" s="59" t="s">
        <v>5950</v>
      </c>
      <c r="D32" s="60" t="s">
        <v>5951</v>
      </c>
      <c r="E32" s="13">
        <v>44215</v>
      </c>
      <c r="F32" s="14">
        <f t="shared" si="0"/>
        <v>44271</v>
      </c>
      <c r="G32" s="12">
        <v>2</v>
      </c>
      <c r="H32" s="12">
        <v>28</v>
      </c>
      <c r="I32" s="535">
        <f t="shared" si="1"/>
        <v>1431</v>
      </c>
      <c r="J32" s="535">
        <v>2862</v>
      </c>
      <c r="K32" s="340" t="s">
        <v>5939</v>
      </c>
      <c r="L32" s="59"/>
      <c r="M32" s="59"/>
      <c r="N32" s="305" t="s">
        <v>3258</v>
      </c>
      <c r="O32" s="64"/>
    </row>
    <row r="33" spans="2:15" ht="15" customHeight="1" x14ac:dyDescent="0.2">
      <c r="B33" s="59" t="s">
        <v>2047</v>
      </c>
      <c r="C33" s="59" t="s">
        <v>5952</v>
      </c>
      <c r="D33" s="60" t="s">
        <v>5953</v>
      </c>
      <c r="E33" s="13">
        <v>44281</v>
      </c>
      <c r="F33" s="14">
        <f t="shared" si="0"/>
        <v>44645</v>
      </c>
      <c r="G33" s="12">
        <v>13</v>
      </c>
      <c r="H33" s="12">
        <v>28</v>
      </c>
      <c r="I33" s="535">
        <f t="shared" si="1"/>
        <v>554.38</v>
      </c>
      <c r="J33" s="535">
        <v>7206.94</v>
      </c>
      <c r="K33" s="340" t="s">
        <v>5954</v>
      </c>
      <c r="L33" s="59" t="s">
        <v>3198</v>
      </c>
      <c r="M33" s="59" t="s">
        <v>3340</v>
      </c>
      <c r="N33" s="305" t="s">
        <v>3258</v>
      </c>
      <c r="O33" s="64"/>
    </row>
    <row r="34" spans="2:15" ht="15" customHeight="1" x14ac:dyDescent="0.2">
      <c r="B34" s="59" t="s">
        <v>1468</v>
      </c>
      <c r="C34" s="59" t="s">
        <v>3292</v>
      </c>
      <c r="D34" s="60" t="s">
        <v>5955</v>
      </c>
      <c r="E34" s="13">
        <v>44298</v>
      </c>
      <c r="F34" s="14">
        <f t="shared" si="0"/>
        <v>44634</v>
      </c>
      <c r="G34" s="12">
        <v>12</v>
      </c>
      <c r="H34" s="12">
        <v>28</v>
      </c>
      <c r="I34" s="535">
        <f t="shared" si="1"/>
        <v>638.88916666666671</v>
      </c>
      <c r="J34" s="535">
        <v>7666.67</v>
      </c>
      <c r="K34" s="340" t="s">
        <v>5956</v>
      </c>
      <c r="L34" s="59" t="s">
        <v>3225</v>
      </c>
      <c r="M34" s="59" t="s">
        <v>3284</v>
      </c>
      <c r="N34" s="305" t="s">
        <v>3258</v>
      </c>
      <c r="O34" s="59"/>
    </row>
    <row r="35" spans="2:15" ht="15" customHeight="1" x14ac:dyDescent="0.2">
      <c r="B35" s="59" t="s">
        <v>5580</v>
      </c>
      <c r="C35" s="59" t="s">
        <v>3301</v>
      </c>
      <c r="D35" s="60" t="s">
        <v>5957</v>
      </c>
      <c r="E35" s="13">
        <v>44294</v>
      </c>
      <c r="F35" s="14">
        <f t="shared" ref="F35:F66" si="2">IF(E35&lt;&gt;"",E35+(G35*H35),"")</f>
        <v>44630</v>
      </c>
      <c r="G35" s="12">
        <v>12</v>
      </c>
      <c r="H35" s="12">
        <v>28</v>
      </c>
      <c r="I35" s="535">
        <f t="shared" si="1"/>
        <v>82.591666666666669</v>
      </c>
      <c r="J35" s="535">
        <v>991.1</v>
      </c>
      <c r="K35" s="340" t="s">
        <v>5958</v>
      </c>
      <c r="L35" s="59" t="s">
        <v>3236</v>
      </c>
      <c r="M35" s="378" t="s">
        <v>5959</v>
      </c>
      <c r="N35" s="305" t="s">
        <v>3258</v>
      </c>
      <c r="O35" s="350" t="s">
        <v>5960</v>
      </c>
    </row>
    <row r="36" spans="2:15" ht="15" customHeight="1" x14ac:dyDescent="0.2">
      <c r="B36" s="358" t="s">
        <v>4433</v>
      </c>
      <c r="C36" s="59" t="s">
        <v>5948</v>
      </c>
      <c r="D36" s="359" t="s">
        <v>5961</v>
      </c>
      <c r="E36" s="360">
        <v>44314</v>
      </c>
      <c r="F36" s="361">
        <f t="shared" si="2"/>
        <v>44524</v>
      </c>
      <c r="G36" s="362">
        <v>7</v>
      </c>
      <c r="H36" s="362">
        <v>30</v>
      </c>
      <c r="I36" s="535">
        <f t="shared" si="1"/>
        <v>202.91428571428574</v>
      </c>
      <c r="J36" s="535">
        <v>1420.4</v>
      </c>
      <c r="K36" s="432" t="s">
        <v>5962</v>
      </c>
      <c r="L36" s="59" t="s">
        <v>3214</v>
      </c>
      <c r="M36" s="358" t="s">
        <v>3259</v>
      </c>
      <c r="N36" s="305" t="s">
        <v>3258</v>
      </c>
      <c r="O36" s="453"/>
    </row>
    <row r="37" spans="2:15" ht="15" customHeight="1" x14ac:dyDescent="0.2">
      <c r="B37" s="59" t="s">
        <v>5389</v>
      </c>
      <c r="C37" s="59" t="s">
        <v>5963</v>
      </c>
      <c r="D37" s="60" t="s">
        <v>5964</v>
      </c>
      <c r="E37" s="13">
        <v>44370</v>
      </c>
      <c r="F37" s="14">
        <f t="shared" si="2"/>
        <v>44391</v>
      </c>
      <c r="G37" s="12">
        <v>3</v>
      </c>
      <c r="H37" s="12">
        <v>7</v>
      </c>
      <c r="I37" s="535">
        <f t="shared" si="1"/>
        <v>333.33333333333331</v>
      </c>
      <c r="J37" s="535">
        <v>1000</v>
      </c>
      <c r="K37" s="340" t="s">
        <v>3365</v>
      </c>
      <c r="L37" s="59" t="s">
        <v>3221</v>
      </c>
      <c r="M37" s="59" t="s">
        <v>5965</v>
      </c>
      <c r="N37" s="305" t="s">
        <v>3258</v>
      </c>
      <c r="O37" s="350" t="s">
        <v>5966</v>
      </c>
    </row>
    <row r="38" spans="2:15" ht="15" customHeight="1" x14ac:dyDescent="0.2">
      <c r="B38" s="358" t="s">
        <v>386</v>
      </c>
      <c r="C38" s="358" t="s">
        <v>3301</v>
      </c>
      <c r="D38" s="359" t="s">
        <v>5967</v>
      </c>
      <c r="E38" s="360">
        <v>44405</v>
      </c>
      <c r="F38" s="361">
        <f t="shared" si="2"/>
        <v>44412</v>
      </c>
      <c r="G38" s="362">
        <v>1</v>
      </c>
      <c r="H38" s="362">
        <v>7</v>
      </c>
      <c r="I38" s="535">
        <f t="shared" si="1"/>
        <v>826.8</v>
      </c>
      <c r="J38" s="535">
        <v>826.8</v>
      </c>
      <c r="K38" s="432" t="s">
        <v>3365</v>
      </c>
      <c r="L38" s="358" t="s">
        <v>3214</v>
      </c>
      <c r="M38" s="358" t="s">
        <v>3259</v>
      </c>
      <c r="N38" s="305" t="s">
        <v>3258</v>
      </c>
      <c r="O38" s="453"/>
    </row>
    <row r="39" spans="2:15" ht="15" customHeight="1" x14ac:dyDescent="0.2">
      <c r="B39" s="358" t="s">
        <v>5968</v>
      </c>
      <c r="C39" s="358" t="s">
        <v>5969</v>
      </c>
      <c r="D39" s="359" t="s">
        <v>5970</v>
      </c>
      <c r="E39" s="360">
        <v>44405</v>
      </c>
      <c r="F39" s="361">
        <f t="shared" si="2"/>
        <v>44435</v>
      </c>
      <c r="G39" s="362">
        <v>1</v>
      </c>
      <c r="H39" s="362">
        <v>30</v>
      </c>
      <c r="I39" s="535">
        <f t="shared" si="1"/>
        <v>889.74</v>
      </c>
      <c r="J39" s="535">
        <v>889.74</v>
      </c>
      <c r="K39" s="432" t="s">
        <v>3365</v>
      </c>
      <c r="L39" s="358" t="s">
        <v>3214</v>
      </c>
      <c r="M39" s="358" t="s">
        <v>3259</v>
      </c>
      <c r="N39" s="305" t="s">
        <v>3258</v>
      </c>
      <c r="O39" s="453"/>
    </row>
    <row r="40" spans="2:15" ht="15" customHeight="1" x14ac:dyDescent="0.2">
      <c r="B40" s="358" t="s">
        <v>2590</v>
      </c>
      <c r="C40" s="59">
        <v>10409197</v>
      </c>
      <c r="D40" s="359" t="s">
        <v>5971</v>
      </c>
      <c r="E40" s="360">
        <v>44489</v>
      </c>
      <c r="F40" s="361">
        <f t="shared" si="2"/>
        <v>44609</v>
      </c>
      <c r="G40" s="362">
        <v>4</v>
      </c>
      <c r="H40" s="362">
        <v>30</v>
      </c>
      <c r="I40" s="535">
        <f t="shared" si="1"/>
        <v>1309.5</v>
      </c>
      <c r="J40" s="535">
        <v>5238</v>
      </c>
      <c r="K40" s="432" t="s">
        <v>5972</v>
      </c>
      <c r="L40" s="358" t="s">
        <v>3198</v>
      </c>
      <c r="M40" s="358" t="s">
        <v>5973</v>
      </c>
      <c r="N40" s="305" t="s">
        <v>3258</v>
      </c>
      <c r="O40" s="350" t="s">
        <v>5974</v>
      </c>
    </row>
    <row r="41" spans="2:15" ht="15" customHeight="1" x14ac:dyDescent="0.2">
      <c r="B41" s="358" t="s">
        <v>117</v>
      </c>
      <c r="C41" s="59"/>
      <c r="D41" s="359" t="s">
        <v>5975</v>
      </c>
      <c r="E41" s="360">
        <v>44494</v>
      </c>
      <c r="F41" s="361">
        <f t="shared" si="2"/>
        <v>44497</v>
      </c>
      <c r="G41" s="362">
        <v>3</v>
      </c>
      <c r="H41" s="362">
        <v>1</v>
      </c>
      <c r="I41" s="535">
        <f t="shared" si="1"/>
        <v>257.75</v>
      </c>
      <c r="J41" s="535">
        <v>773.25</v>
      </c>
      <c r="K41" s="432" t="s">
        <v>5976</v>
      </c>
      <c r="L41" s="358" t="s">
        <v>3214</v>
      </c>
      <c r="M41" s="358"/>
      <c r="N41" s="305" t="s">
        <v>3258</v>
      </c>
      <c r="O41" s="453"/>
    </row>
    <row r="42" spans="2:15" x14ac:dyDescent="0.2">
      <c r="B42" s="650" t="s">
        <v>5389</v>
      </c>
      <c r="C42" s="358" t="s">
        <v>5977</v>
      </c>
      <c r="D42" s="541" t="s">
        <v>5978</v>
      </c>
      <c r="E42" s="538">
        <v>44501</v>
      </c>
      <c r="F42" s="539">
        <f t="shared" si="2"/>
        <v>44505</v>
      </c>
      <c r="G42" s="540">
        <v>4</v>
      </c>
      <c r="H42" s="540">
        <v>1</v>
      </c>
      <c r="I42" s="535">
        <f t="shared" si="1"/>
        <v>306.25</v>
      </c>
      <c r="J42" s="535">
        <v>1225</v>
      </c>
      <c r="K42" s="652" t="s">
        <v>5979</v>
      </c>
      <c r="L42" s="358" t="s">
        <v>3221</v>
      </c>
      <c r="M42" s="417"/>
      <c r="N42" s="305" t="s">
        <v>3258</v>
      </c>
      <c r="O42" s="656"/>
    </row>
    <row r="43" spans="2:15" x14ac:dyDescent="0.2">
      <c r="B43" s="417" t="s">
        <v>373</v>
      </c>
      <c r="C43" s="358" t="s">
        <v>3260</v>
      </c>
      <c r="D43" s="541" t="s">
        <v>5980</v>
      </c>
      <c r="E43" s="538">
        <v>44566</v>
      </c>
      <c r="F43" s="539">
        <f t="shared" si="2"/>
        <v>44622</v>
      </c>
      <c r="G43" s="540">
        <v>2</v>
      </c>
      <c r="H43" s="540">
        <v>28</v>
      </c>
      <c r="I43" s="535">
        <f t="shared" si="1"/>
        <v>861.25</v>
      </c>
      <c r="J43" s="535">
        <v>1722.5</v>
      </c>
      <c r="K43" s="652" t="s">
        <v>5981</v>
      </c>
      <c r="L43" s="358" t="s">
        <v>3214</v>
      </c>
      <c r="M43" s="417" t="s">
        <v>3259</v>
      </c>
      <c r="N43" s="305" t="s">
        <v>3258</v>
      </c>
      <c r="O43" s="656"/>
    </row>
    <row r="44" spans="2:15" x14ac:dyDescent="0.2">
      <c r="B44" s="417" t="s">
        <v>683</v>
      </c>
      <c r="C44" s="358" t="s">
        <v>5982</v>
      </c>
      <c r="D44" s="541" t="s">
        <v>5983</v>
      </c>
      <c r="E44" s="538">
        <v>44610</v>
      </c>
      <c r="F44" s="539">
        <f t="shared" si="2"/>
        <v>44666</v>
      </c>
      <c r="G44" s="540">
        <v>2</v>
      </c>
      <c r="H44" s="540">
        <v>28</v>
      </c>
      <c r="I44" s="535">
        <f t="shared" si="1"/>
        <v>424</v>
      </c>
      <c r="J44" s="535">
        <v>848</v>
      </c>
      <c r="K44" s="652" t="s">
        <v>5984</v>
      </c>
      <c r="L44" s="417" t="s">
        <v>3214</v>
      </c>
      <c r="M44" s="417" t="s">
        <v>3259</v>
      </c>
      <c r="N44" s="305" t="s">
        <v>3258</v>
      </c>
      <c r="O44" s="656"/>
    </row>
    <row r="45" spans="2:15" x14ac:dyDescent="0.2">
      <c r="B45" s="417" t="s">
        <v>87</v>
      </c>
      <c r="C45" s="358" t="s">
        <v>3254</v>
      </c>
      <c r="D45" s="541" t="s">
        <v>5985</v>
      </c>
      <c r="E45" s="538">
        <v>44566</v>
      </c>
      <c r="F45" s="361">
        <f t="shared" si="2"/>
        <v>44622</v>
      </c>
      <c r="G45" s="362">
        <v>2</v>
      </c>
      <c r="H45" s="362">
        <v>28</v>
      </c>
      <c r="I45" s="535">
        <f t="shared" si="1"/>
        <v>852.77</v>
      </c>
      <c r="J45" s="535">
        <v>1705.54</v>
      </c>
      <c r="K45" s="432" t="s">
        <v>5986</v>
      </c>
      <c r="L45" s="358" t="s">
        <v>3214</v>
      </c>
      <c r="M45" s="358" t="s">
        <v>3259</v>
      </c>
      <c r="N45" s="305" t="s">
        <v>3258</v>
      </c>
      <c r="O45" s="453"/>
    </row>
    <row r="46" spans="2:15" x14ac:dyDescent="0.2">
      <c r="B46" s="59" t="s">
        <v>2047</v>
      </c>
      <c r="C46" s="59" t="s">
        <v>5987</v>
      </c>
      <c r="D46" s="60" t="s">
        <v>5988</v>
      </c>
      <c r="E46" s="13">
        <v>44181</v>
      </c>
      <c r="F46" s="14">
        <f t="shared" si="2"/>
        <v>44241</v>
      </c>
      <c r="G46" s="12">
        <v>2</v>
      </c>
      <c r="H46" s="12">
        <v>30</v>
      </c>
      <c r="I46" s="535">
        <f t="shared" si="1"/>
        <v>662.5</v>
      </c>
      <c r="J46" s="535">
        <v>1325</v>
      </c>
      <c r="K46" s="340" t="s">
        <v>5989</v>
      </c>
      <c r="L46" s="59"/>
      <c r="M46" s="59"/>
      <c r="N46" s="305" t="s">
        <v>3258</v>
      </c>
      <c r="O46" s="64"/>
    </row>
    <row r="47" spans="2:15" x14ac:dyDescent="0.2">
      <c r="B47" s="59" t="s">
        <v>152</v>
      </c>
      <c r="C47" s="59" t="s">
        <v>5990</v>
      </c>
      <c r="D47" s="60" t="s">
        <v>5991</v>
      </c>
      <c r="E47" s="13">
        <v>44256</v>
      </c>
      <c r="F47" s="14">
        <f t="shared" si="2"/>
        <v>44263</v>
      </c>
      <c r="G47" s="12">
        <v>1</v>
      </c>
      <c r="H47" s="12">
        <v>7</v>
      </c>
      <c r="I47" s="535">
        <f t="shared" si="1"/>
        <v>2862</v>
      </c>
      <c r="J47" s="535">
        <v>2862</v>
      </c>
      <c r="K47" s="340" t="s">
        <v>5992</v>
      </c>
      <c r="L47" s="59"/>
      <c r="M47" s="59"/>
      <c r="N47" s="305" t="s">
        <v>3258</v>
      </c>
      <c r="O47" s="64"/>
    </row>
    <row r="48" spans="2:15" x14ac:dyDescent="0.2">
      <c r="B48" s="41" t="s">
        <v>462</v>
      </c>
      <c r="C48" s="41" t="s">
        <v>5993</v>
      </c>
      <c r="D48" s="42" t="s">
        <v>5994</v>
      </c>
      <c r="E48" s="43">
        <v>44034</v>
      </c>
      <c r="F48" s="44">
        <f t="shared" si="2"/>
        <v>44818</v>
      </c>
      <c r="G48" s="45">
        <v>28</v>
      </c>
      <c r="H48" s="45">
        <v>28</v>
      </c>
      <c r="I48" s="536">
        <f t="shared" si="1"/>
        <v>348.70214285714286</v>
      </c>
      <c r="J48" s="536">
        <v>9763.66</v>
      </c>
      <c r="K48" s="435" t="s">
        <v>5995</v>
      </c>
      <c r="L48" s="41" t="s">
        <v>3214</v>
      </c>
      <c r="M48" s="41" t="s">
        <v>3259</v>
      </c>
      <c r="N48" s="48"/>
      <c r="O48" s="49"/>
    </row>
    <row r="49" spans="2:15" x14ac:dyDescent="0.2">
      <c r="B49" s="41" t="s">
        <v>400</v>
      </c>
      <c r="C49" s="41" t="s">
        <v>5996</v>
      </c>
      <c r="D49" s="42" t="s">
        <v>5997</v>
      </c>
      <c r="E49" s="43">
        <v>44097</v>
      </c>
      <c r="F49" s="44">
        <f t="shared" si="2"/>
        <v>44881</v>
      </c>
      <c r="G49" s="45">
        <v>28</v>
      </c>
      <c r="H49" s="45">
        <v>28</v>
      </c>
      <c r="I49" s="536">
        <f t="shared" si="1"/>
        <v>653.03571428571433</v>
      </c>
      <c r="J49" s="536">
        <v>18285</v>
      </c>
      <c r="K49" s="413" t="s">
        <v>5998</v>
      </c>
      <c r="L49" s="41" t="s">
        <v>3214</v>
      </c>
      <c r="M49" s="41" t="s">
        <v>3259</v>
      </c>
      <c r="N49" s="48"/>
      <c r="O49" s="49"/>
    </row>
    <row r="50" spans="2:15" x14ac:dyDescent="0.2">
      <c r="B50" s="331" t="s">
        <v>4943</v>
      </c>
      <c r="C50" s="331" t="s">
        <v>5999</v>
      </c>
      <c r="D50" s="332" t="s">
        <v>6000</v>
      </c>
      <c r="E50" s="333">
        <v>44963</v>
      </c>
      <c r="F50" s="334">
        <f t="shared" si="2"/>
        <v>44993</v>
      </c>
      <c r="G50" s="335">
        <v>1</v>
      </c>
      <c r="H50" s="335">
        <v>30</v>
      </c>
      <c r="I50" s="336">
        <f t="shared" si="1"/>
        <v>0</v>
      </c>
      <c r="J50" s="336"/>
      <c r="K50" s="431" t="s">
        <v>6001</v>
      </c>
      <c r="L50" s="331" t="s">
        <v>3214</v>
      </c>
      <c r="M50" s="331" t="s">
        <v>3259</v>
      </c>
      <c r="N50" s="338"/>
      <c r="O50" s="346"/>
    </row>
    <row r="51" spans="2:15" x14ac:dyDescent="0.2">
      <c r="B51" s="383"/>
      <c r="C51" s="41"/>
      <c r="D51" s="384"/>
      <c r="E51" s="385"/>
      <c r="F51" s="386" t="str">
        <f t="shared" si="2"/>
        <v/>
      </c>
      <c r="G51" s="387"/>
      <c r="H51" s="387"/>
      <c r="I51" s="388"/>
      <c r="J51" s="46"/>
      <c r="K51" s="460"/>
      <c r="L51" s="383"/>
      <c r="M51" s="383"/>
      <c r="N51" s="382"/>
      <c r="O51" s="446"/>
    </row>
    <row r="52" spans="2:15" x14ac:dyDescent="0.2">
      <c r="I52" s="36" t="s">
        <v>8</v>
      </c>
      <c r="J52" s="291">
        <f>SUM(J3:J51)</f>
        <v>258982.91999999998</v>
      </c>
    </row>
    <row r="54" spans="2:15" x14ac:dyDescent="0.2">
      <c r="E54" s="421" t="s">
        <v>3139</v>
      </c>
      <c r="F54" s="422" t="s">
        <v>3308</v>
      </c>
    </row>
    <row r="55" spans="2:15" x14ac:dyDescent="0.2">
      <c r="E55" s="421" t="s">
        <v>3141</v>
      </c>
      <c r="F55" s="422" t="s">
        <v>6002</v>
      </c>
    </row>
    <row r="56" spans="2:15" x14ac:dyDescent="0.2">
      <c r="E56" s="429">
        <f>COUNTBLANK(K3:K160)-COUNTBLANK(B3:B160)</f>
        <v>0</v>
      </c>
      <c r="F56" s="423" t="s">
        <v>3250</v>
      </c>
    </row>
    <row r="58" spans="2:15" x14ac:dyDescent="0.2">
      <c r="J58" s="419"/>
    </row>
  </sheetData>
  <phoneticPr fontId="0" type="noConversion"/>
  <conditionalFormatting sqref="C1:E1048576 G1:H1048576 J1:J1048576 L1:M1048576">
    <cfRule type="expression" dxfId="800" priority="2">
      <formula>AND($B1&lt;&gt;"",C1="")</formula>
    </cfRule>
  </conditionalFormatting>
  <conditionalFormatting sqref="B3:O51">
    <cfRule type="expression" dxfId="799" priority="1" stopIfTrue="1">
      <formula>$K3&lt;&gt;""</formula>
    </cfRule>
    <cfRule type="expression" dxfId="798" priority="4">
      <formula>AND($B3&lt;&gt;"",$K3="",$F3&lt;(TODAY()+30))</formula>
    </cfRule>
  </conditionalFormatting>
  <conditionalFormatting sqref="B1:M1048576 O1:O1048576">
    <cfRule type="expression" dxfId="797" priority="3" stopIfTrue="1">
      <formula>AND($B1&lt;&gt;"",$K1="",$F1&lt;TODAY())</formula>
    </cfRule>
  </conditionalFormatting>
  <dataValidations count="1">
    <dataValidation type="list" allowBlank="1" showInputMessage="1" showErrorMessage="1" sqref="H3:H51" xr:uid="{4871B7CA-E439-428B-B925-1778167F57DD}">
      <formula1>"1, 7, 28, 30"</formula1>
    </dataValidation>
  </dataValidations>
  <hyperlinks>
    <hyperlink ref="O35" r:id="rId1" xr:uid="{CEA2B822-7F5C-440B-8C35-E6520A476B1C}"/>
    <hyperlink ref="O37" r:id="rId2" xr:uid="{0607C984-41B5-4C7B-90E0-DB0534BD16CF}"/>
    <hyperlink ref="O40" r:id="rId3" xr:uid="{3BE7641D-1023-4BA2-8727-6E94F14D748F}"/>
  </hyperlink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4"/>
  <tableParts count="1">
    <tablePart r:id="rId5"/>
  </tableParts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043C1-446B-4CA8-A773-2C8715E27E5E}">
  <sheetPr>
    <tabColor rgb="FFBFBFBF"/>
    <pageSetUpPr fitToPage="1"/>
  </sheetPr>
  <dimension ref="B2:O34"/>
  <sheetViews>
    <sheetView topLeftCell="A9" workbookViewId="0">
      <selection activeCell="G6" sqref="G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1.140625" style="35" customWidth="1"/>
    <col min="6" max="6" width="25.140625" style="35" customWidth="1"/>
    <col min="7" max="7" width="9" style="34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5.85546875" style="57" customWidth="1"/>
    <col min="12" max="12" width="19.5703125" style="33" bestFit="1" customWidth="1"/>
    <col min="13" max="13" width="21.42578125" style="33" customWidth="1"/>
    <col min="14" max="14" width="5.42578125" style="38" customWidth="1"/>
    <col min="15" max="15" width="22.42578125" style="33" customWidth="1"/>
    <col min="16" max="16" width="2.7109375" style="50" customWidth="1"/>
    <col min="17" max="16384" width="9.140625" style="50"/>
  </cols>
  <sheetData>
    <row r="2" spans="2:15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2" t="s">
        <v>3251</v>
      </c>
      <c r="M2" s="2" t="s">
        <v>3252</v>
      </c>
      <c r="N2" s="7" t="s">
        <v>3107</v>
      </c>
      <c r="O2" s="8" t="s">
        <v>3253</v>
      </c>
    </row>
    <row r="3" spans="2:15" ht="15" customHeight="1" x14ac:dyDescent="0.2">
      <c r="B3" s="58" t="s">
        <v>736</v>
      </c>
      <c r="C3" s="59" t="s">
        <v>6003</v>
      </c>
      <c r="D3" s="60" t="s">
        <v>6004</v>
      </c>
      <c r="E3" s="13">
        <v>44690</v>
      </c>
      <c r="F3" s="14">
        <f t="shared" ref="F3:F30" si="0">IF(E3&lt;&gt;"",E3+(G3*H3),"")</f>
        <v>44774</v>
      </c>
      <c r="G3" s="12">
        <v>3</v>
      </c>
      <c r="H3" s="12">
        <v>28</v>
      </c>
      <c r="I3" s="61">
        <f t="shared" ref="I3:I30" si="1">IF(G3&lt;&gt;"",(J3/G3),"")</f>
        <v>289.85666666666668</v>
      </c>
      <c r="J3" s="61">
        <v>869.57</v>
      </c>
      <c r="K3" s="62" t="s">
        <v>3208</v>
      </c>
      <c r="L3" s="497" t="s">
        <v>6005</v>
      </c>
      <c r="M3" s="497" t="s">
        <v>6006</v>
      </c>
      <c r="N3" s="63"/>
      <c r="O3" s="502" t="s">
        <v>5543</v>
      </c>
    </row>
    <row r="4" spans="2:15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518"/>
    </row>
    <row r="5" spans="2:15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518"/>
    </row>
    <row r="6" spans="2:15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518"/>
    </row>
    <row r="7" spans="2:15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518"/>
    </row>
    <row r="8" spans="2:15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518"/>
    </row>
    <row r="9" spans="2:15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518"/>
    </row>
    <row r="10" spans="2:15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518"/>
    </row>
    <row r="11" spans="2:15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518"/>
    </row>
    <row r="12" spans="2:15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518"/>
    </row>
    <row r="13" spans="2:15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518"/>
    </row>
    <row r="14" spans="2:15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518"/>
    </row>
    <row r="15" spans="2:15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518"/>
    </row>
    <row r="16" spans="2:15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518"/>
    </row>
    <row r="17" spans="2:15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518"/>
    </row>
    <row r="18" spans="2:15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518"/>
    </row>
    <row r="19" spans="2:15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518"/>
    </row>
    <row r="20" spans="2:15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518"/>
    </row>
    <row r="21" spans="2:15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518"/>
    </row>
    <row r="22" spans="2:15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518"/>
    </row>
    <row r="23" spans="2:15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518"/>
    </row>
    <row r="24" spans="2:15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518"/>
    </row>
    <row r="25" spans="2:15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518"/>
    </row>
    <row r="26" spans="2:15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518"/>
    </row>
    <row r="27" spans="2:15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518"/>
    </row>
    <row r="28" spans="2:15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518"/>
    </row>
    <row r="29" spans="2:15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518"/>
    </row>
    <row r="30" spans="2:15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3"/>
      <c r="M30" s="233"/>
      <c r="N30" s="240"/>
      <c r="O30" s="519"/>
    </row>
    <row r="31" spans="2:15" x14ac:dyDescent="0.2">
      <c r="I31" s="36" t="s">
        <v>8</v>
      </c>
      <c r="J31" s="56">
        <f>SUM(J3:J30)</f>
        <v>869.57</v>
      </c>
    </row>
    <row r="32" spans="2:15" x14ac:dyDescent="0.2">
      <c r="E32" s="421" t="s">
        <v>3139</v>
      </c>
      <c r="F32" s="422"/>
    </row>
    <row r="33" spans="2:6" x14ac:dyDescent="0.2">
      <c r="E33" s="427" t="s">
        <v>3141</v>
      </c>
      <c r="F33" s="422"/>
    </row>
    <row r="34" spans="2:6" x14ac:dyDescent="0.2">
      <c r="B34" s="399"/>
      <c r="C34" s="400"/>
      <c r="E34" s="425">
        <f>COUNTBLANK(M3:M30)-COUNTBLANK(D3:D30)</f>
        <v>0</v>
      </c>
      <c r="F34" s="426" t="s">
        <v>3250</v>
      </c>
    </row>
  </sheetData>
  <phoneticPr fontId="0" type="noConversion"/>
  <conditionalFormatting sqref="F3:F30">
    <cfRule type="expression" dxfId="776" priority="1" stopIfTrue="1">
      <formula>AND(B3&lt;&gt;"",K3="",F3&lt;TODAY())</formula>
    </cfRule>
    <cfRule type="expression" dxfId="775" priority="2">
      <formula>AND(B3&lt;&gt;"",K3="",F3&lt;(TODAY()+30))</formula>
    </cfRule>
  </conditionalFormatting>
  <dataValidations count="1">
    <dataValidation type="list" allowBlank="1" showInputMessage="1" showErrorMessage="1" sqref="H3:H30" xr:uid="{CE2E58A5-1471-4327-AA40-9AC3D74F65FB}">
      <formula1>"1, 7, 28, 30"</formula1>
    </dataValidation>
  </dataValidations>
  <hyperlinks>
    <hyperlink ref="O3" r:id="rId1" xr:uid="{A04C4102-29DF-44BC-9978-D31B383D6B9F}"/>
  </hyperlink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2"/>
  </tablePart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A5E78-FC9B-4278-8F0A-328A88BF9C79}">
  <sheetPr>
    <tabColor rgb="FFBFBFBF"/>
    <pageSetUpPr fitToPage="1"/>
  </sheetPr>
  <dimension ref="A2:FS41"/>
  <sheetViews>
    <sheetView topLeftCell="A14" workbookViewId="0">
      <selection activeCell="D20" sqref="D20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5.7109375" style="54" bestFit="1" customWidth="1"/>
    <col min="4" max="4" width="16.140625" style="34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2.85546875" style="39" bestFit="1" customWidth="1"/>
    <col min="11" max="11" width="13.5703125" style="33" bestFit="1" customWidth="1"/>
    <col min="12" max="12" width="50.140625" style="57" customWidth="1"/>
    <col min="13" max="13" width="12.140625" style="33" customWidth="1"/>
    <col min="14" max="14" width="13.5703125" style="33" bestFit="1" customWidth="1"/>
    <col min="15" max="15" width="5.7109375" style="38" customWidth="1"/>
    <col min="16" max="16" width="22.42578125" style="33" customWidth="1"/>
    <col min="17" max="17" width="2.7109375" style="50" customWidth="1"/>
    <col min="18" max="16384" width="9.140625" style="50"/>
  </cols>
  <sheetData>
    <row r="2" spans="1:175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2" t="s">
        <v>4016</v>
      </c>
      <c r="L2" s="6" t="s">
        <v>9</v>
      </c>
      <c r="M2" s="2" t="s">
        <v>10</v>
      </c>
      <c r="N2" s="2" t="s">
        <v>11</v>
      </c>
      <c r="O2" s="7" t="s">
        <v>3107</v>
      </c>
      <c r="P2" s="8" t="s">
        <v>15</v>
      </c>
    </row>
    <row r="3" spans="1:175" ht="15" customHeight="1" x14ac:dyDescent="0.2">
      <c r="B3" s="58" t="s">
        <v>2585</v>
      </c>
      <c r="C3" s="59" t="s">
        <v>6007</v>
      </c>
      <c r="D3" s="12" t="s">
        <v>6008</v>
      </c>
      <c r="E3" s="13">
        <v>43665</v>
      </c>
      <c r="F3" s="14">
        <f t="shared" ref="F3:F27" si="0">IF(E3&lt;&gt;"",E3+(G3*H3),"")</f>
        <v>44365</v>
      </c>
      <c r="G3" s="12">
        <v>25</v>
      </c>
      <c r="H3" s="12">
        <v>28</v>
      </c>
      <c r="I3" s="61">
        <f t="shared" ref="I3:I27" si="1">IF(G3&lt;&gt;"",(J3/G3),"")</f>
        <v>221.9504</v>
      </c>
      <c r="J3" s="61">
        <v>5548.76</v>
      </c>
      <c r="K3" s="639"/>
      <c r="L3" s="62" t="s">
        <v>6009</v>
      </c>
      <c r="M3" s="59"/>
      <c r="N3" s="59"/>
      <c r="O3" s="63"/>
      <c r="P3" s="64"/>
    </row>
    <row r="4" spans="1:175" s="65" customFormat="1" ht="15" customHeight="1" x14ac:dyDescent="0.2">
      <c r="A4" s="50"/>
      <c r="B4" s="58" t="s">
        <v>2585</v>
      </c>
      <c r="C4" s="59" t="s">
        <v>6010</v>
      </c>
      <c r="D4" s="12" t="s">
        <v>6011</v>
      </c>
      <c r="E4" s="13">
        <v>43665</v>
      </c>
      <c r="F4" s="14">
        <f t="shared" si="0"/>
        <v>44225</v>
      </c>
      <c r="G4" s="12">
        <v>20</v>
      </c>
      <c r="H4" s="12">
        <v>28</v>
      </c>
      <c r="I4" s="61">
        <f t="shared" si="1"/>
        <v>251.36399999999998</v>
      </c>
      <c r="J4" s="61">
        <v>5027.28</v>
      </c>
      <c r="K4" s="639"/>
      <c r="L4" s="62" t="s">
        <v>6012</v>
      </c>
      <c r="M4" s="59" t="s">
        <v>3209</v>
      </c>
      <c r="N4" s="59" t="s">
        <v>6013</v>
      </c>
      <c r="O4" s="305" t="s">
        <v>3258</v>
      </c>
      <c r="P4" s="64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</row>
    <row r="5" spans="1:175" ht="15" customHeight="1" x14ac:dyDescent="0.2">
      <c r="B5" s="58" t="s">
        <v>6014</v>
      </c>
      <c r="C5" s="59"/>
      <c r="D5" s="12" t="s">
        <v>6015</v>
      </c>
      <c r="E5" s="13">
        <v>43667</v>
      </c>
      <c r="F5" s="14">
        <f t="shared" si="0"/>
        <v>44207</v>
      </c>
      <c r="G5" s="12">
        <v>18</v>
      </c>
      <c r="H5" s="12">
        <v>30</v>
      </c>
      <c r="I5" s="61">
        <f t="shared" si="1"/>
        <v>107.08888888888889</v>
      </c>
      <c r="J5" s="61">
        <v>1927.6</v>
      </c>
      <c r="K5" s="639"/>
      <c r="L5" s="62" t="s">
        <v>6016</v>
      </c>
      <c r="M5" s="59"/>
      <c r="N5" s="59"/>
      <c r="O5" s="63"/>
      <c r="P5" s="64"/>
    </row>
    <row r="6" spans="1:175" s="65" customFormat="1" ht="15" customHeight="1" x14ac:dyDescent="0.2">
      <c r="A6" s="50"/>
      <c r="B6" s="58" t="s">
        <v>6017</v>
      </c>
      <c r="C6" s="59" t="s">
        <v>6018</v>
      </c>
      <c r="D6" s="12" t="s">
        <v>6019</v>
      </c>
      <c r="E6" s="13">
        <v>43703</v>
      </c>
      <c r="F6" s="14">
        <f t="shared" si="0"/>
        <v>44183</v>
      </c>
      <c r="G6" s="12">
        <v>16</v>
      </c>
      <c r="H6" s="12">
        <v>30</v>
      </c>
      <c r="I6" s="61">
        <f t="shared" si="1"/>
        <v>450.55562500000002</v>
      </c>
      <c r="J6" s="61">
        <v>7208.89</v>
      </c>
      <c r="K6" s="639">
        <v>33406269</v>
      </c>
      <c r="L6" s="62" t="s">
        <v>6020</v>
      </c>
      <c r="M6" s="59" t="s">
        <v>6021</v>
      </c>
      <c r="N6" s="59" t="s">
        <v>6022</v>
      </c>
      <c r="O6" s="305" t="s">
        <v>3258</v>
      </c>
      <c r="P6" s="64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</row>
    <row r="7" spans="1:175" ht="15" customHeight="1" x14ac:dyDescent="0.2">
      <c r="B7" s="58" t="s">
        <v>4006</v>
      </c>
      <c r="C7" s="59" t="s">
        <v>6023</v>
      </c>
      <c r="D7" s="12" t="s">
        <v>6024</v>
      </c>
      <c r="E7" s="13">
        <v>43720</v>
      </c>
      <c r="F7" s="14">
        <f t="shared" si="0"/>
        <v>44350</v>
      </c>
      <c r="G7" s="12">
        <v>21</v>
      </c>
      <c r="H7" s="12">
        <v>30</v>
      </c>
      <c r="I7" s="61">
        <f t="shared" si="1"/>
        <v>303.49</v>
      </c>
      <c r="J7" s="61">
        <v>6373.29</v>
      </c>
      <c r="K7" s="639"/>
      <c r="L7" s="62" t="s">
        <v>6025</v>
      </c>
      <c r="M7" s="59"/>
      <c r="N7" s="59"/>
      <c r="O7" s="63"/>
      <c r="P7" s="64"/>
    </row>
    <row r="8" spans="1:175" s="65" customFormat="1" ht="15" customHeight="1" x14ac:dyDescent="0.2">
      <c r="A8" s="50"/>
      <c r="B8" s="58" t="s">
        <v>4006</v>
      </c>
      <c r="C8" s="59" t="s">
        <v>6026</v>
      </c>
      <c r="D8" s="12" t="s">
        <v>6027</v>
      </c>
      <c r="E8" s="13">
        <v>43704</v>
      </c>
      <c r="F8" s="14">
        <f t="shared" si="0"/>
        <v>44214</v>
      </c>
      <c r="G8" s="12">
        <v>17</v>
      </c>
      <c r="H8" s="12">
        <v>30</v>
      </c>
      <c r="I8" s="61">
        <f t="shared" si="1"/>
        <v>223.92</v>
      </c>
      <c r="J8" s="61">
        <v>3806.64</v>
      </c>
      <c r="K8" s="639"/>
      <c r="L8" s="62" t="s">
        <v>6028</v>
      </c>
      <c r="M8" s="59"/>
      <c r="N8" s="59"/>
      <c r="O8" s="305" t="s">
        <v>3258</v>
      </c>
      <c r="P8" s="64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  <c r="EK8" s="50"/>
      <c r="EL8" s="50"/>
      <c r="EM8" s="50"/>
      <c r="EN8" s="50"/>
      <c r="EO8" s="50"/>
      <c r="EP8" s="50"/>
      <c r="EQ8" s="50"/>
      <c r="ER8" s="50"/>
      <c r="ES8" s="50"/>
      <c r="ET8" s="50"/>
      <c r="EU8" s="50"/>
      <c r="EV8" s="50"/>
      <c r="EW8" s="50"/>
      <c r="EX8" s="50"/>
      <c r="EY8" s="50"/>
      <c r="EZ8" s="50"/>
      <c r="FA8" s="50"/>
      <c r="FB8" s="50"/>
      <c r="FC8" s="50"/>
      <c r="FD8" s="50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</row>
    <row r="9" spans="1:175" s="65" customFormat="1" ht="15" customHeight="1" x14ac:dyDescent="0.2">
      <c r="A9" s="50"/>
      <c r="B9" s="58" t="s">
        <v>6029</v>
      </c>
      <c r="C9" s="59" t="s">
        <v>6030</v>
      </c>
      <c r="D9" s="12" t="s">
        <v>6031</v>
      </c>
      <c r="E9" s="13">
        <v>43725</v>
      </c>
      <c r="F9" s="14">
        <f t="shared" si="0"/>
        <v>44115</v>
      </c>
      <c r="G9" s="12">
        <v>13</v>
      </c>
      <c r="H9" s="12">
        <v>30</v>
      </c>
      <c r="I9" s="61">
        <f t="shared" si="1"/>
        <v>2157.6430769230769</v>
      </c>
      <c r="J9" s="61">
        <v>28049.360000000001</v>
      </c>
      <c r="K9" s="639" t="s">
        <v>6032</v>
      </c>
      <c r="L9" s="62" t="s">
        <v>6033</v>
      </c>
      <c r="M9" s="59" t="s">
        <v>6021</v>
      </c>
      <c r="N9" s="59" t="s">
        <v>6022</v>
      </c>
      <c r="O9" s="305" t="s">
        <v>3258</v>
      </c>
      <c r="P9" s="64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0"/>
      <c r="FE9" s="50"/>
      <c r="FF9" s="50"/>
      <c r="FG9" s="50"/>
      <c r="FH9" s="50"/>
      <c r="FI9" s="50"/>
      <c r="FJ9" s="50"/>
      <c r="FK9" s="50"/>
      <c r="FL9" s="50"/>
      <c r="FM9" s="50"/>
      <c r="FN9" s="50"/>
      <c r="FO9" s="50"/>
      <c r="FP9" s="50"/>
      <c r="FQ9" s="50"/>
      <c r="FR9" s="50"/>
      <c r="FS9" s="50"/>
    </row>
    <row r="10" spans="1:175" ht="15" customHeight="1" x14ac:dyDescent="0.2">
      <c r="B10" s="58" t="s">
        <v>4002</v>
      </c>
      <c r="C10" s="59" t="s">
        <v>6034</v>
      </c>
      <c r="D10" s="12" t="s">
        <v>6035</v>
      </c>
      <c r="E10" s="13">
        <v>43748</v>
      </c>
      <c r="F10" s="14">
        <f t="shared" si="0"/>
        <v>43748</v>
      </c>
      <c r="G10" s="12"/>
      <c r="H10" s="12">
        <v>30</v>
      </c>
      <c r="I10" s="61" t="str">
        <f t="shared" si="1"/>
        <v/>
      </c>
      <c r="J10" s="61">
        <v>40981.54</v>
      </c>
      <c r="K10" s="639"/>
      <c r="L10" s="62" t="s">
        <v>6036</v>
      </c>
      <c r="M10" s="59"/>
      <c r="N10" s="59"/>
      <c r="O10" s="63"/>
      <c r="P10" s="64"/>
    </row>
    <row r="11" spans="1:175" s="65" customFormat="1" ht="15" customHeight="1" x14ac:dyDescent="0.2">
      <c r="A11" s="50"/>
      <c r="B11" s="58" t="s">
        <v>6037</v>
      </c>
      <c r="C11" s="59" t="s">
        <v>6038</v>
      </c>
      <c r="D11" s="12" t="s">
        <v>6039</v>
      </c>
      <c r="E11" s="13">
        <v>43790</v>
      </c>
      <c r="F11" s="14">
        <f t="shared" si="0"/>
        <v>44126</v>
      </c>
      <c r="G11" s="12">
        <v>12</v>
      </c>
      <c r="H11" s="12">
        <v>28</v>
      </c>
      <c r="I11" s="61">
        <f t="shared" si="1"/>
        <v>1682.49</v>
      </c>
      <c r="J11" s="61">
        <v>20189.88</v>
      </c>
      <c r="K11" s="639"/>
      <c r="L11" s="62" t="s">
        <v>6040</v>
      </c>
      <c r="M11" s="59"/>
      <c r="N11" s="59"/>
      <c r="O11" s="305" t="s">
        <v>3258</v>
      </c>
      <c r="P11" s="64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</row>
    <row r="12" spans="1:175" s="65" customFormat="1" ht="15" customHeight="1" x14ac:dyDescent="0.2">
      <c r="A12" s="50"/>
      <c r="B12" s="58" t="s">
        <v>2585</v>
      </c>
      <c r="C12" s="59" t="s">
        <v>6041</v>
      </c>
      <c r="D12" s="12" t="s">
        <v>6042</v>
      </c>
      <c r="E12" s="13">
        <v>43801</v>
      </c>
      <c r="F12" s="14">
        <f t="shared" si="0"/>
        <v>44165</v>
      </c>
      <c r="G12" s="12">
        <v>13</v>
      </c>
      <c r="H12" s="12">
        <v>28</v>
      </c>
      <c r="I12" s="61">
        <f t="shared" si="1"/>
        <v>153.46615384615384</v>
      </c>
      <c r="J12" s="61">
        <v>1995.06</v>
      </c>
      <c r="K12" s="639"/>
      <c r="L12" s="62" t="s">
        <v>6043</v>
      </c>
      <c r="M12" s="59" t="s">
        <v>3209</v>
      </c>
      <c r="N12" s="59" t="s">
        <v>6013</v>
      </c>
      <c r="O12" s="305" t="s">
        <v>3258</v>
      </c>
      <c r="P12" s="64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0"/>
      <c r="FE12" s="50"/>
      <c r="FF12" s="50"/>
      <c r="FG12" s="50"/>
      <c r="FH12" s="50"/>
      <c r="FI12" s="50"/>
      <c r="FJ12" s="50"/>
      <c r="FK12" s="50"/>
      <c r="FL12" s="50"/>
      <c r="FM12" s="50"/>
      <c r="FN12" s="50"/>
      <c r="FO12" s="50"/>
      <c r="FP12" s="50"/>
      <c r="FQ12" s="50"/>
      <c r="FR12" s="50"/>
      <c r="FS12" s="50"/>
    </row>
    <row r="13" spans="1:175" s="65" customFormat="1" ht="15" customHeight="1" x14ac:dyDescent="0.2">
      <c r="A13" s="50"/>
      <c r="B13" s="58" t="s">
        <v>2585</v>
      </c>
      <c r="C13" s="59" t="s">
        <v>6044</v>
      </c>
      <c r="D13" s="12" t="s">
        <v>6045</v>
      </c>
      <c r="E13" s="13">
        <v>43836</v>
      </c>
      <c r="F13" s="14">
        <f t="shared" si="0"/>
        <v>44144</v>
      </c>
      <c r="G13" s="12">
        <v>11</v>
      </c>
      <c r="H13" s="12">
        <v>28</v>
      </c>
      <c r="I13" s="61">
        <f t="shared" si="1"/>
        <v>164.64</v>
      </c>
      <c r="J13" s="61">
        <v>1811.04</v>
      </c>
      <c r="K13" s="639"/>
      <c r="L13" s="62" t="s">
        <v>6043</v>
      </c>
      <c r="M13" s="59" t="s">
        <v>3209</v>
      </c>
      <c r="N13" s="59" t="s">
        <v>6013</v>
      </c>
      <c r="O13" s="305" t="s">
        <v>3258</v>
      </c>
      <c r="P13" s="64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0"/>
      <c r="FE13" s="50"/>
      <c r="FF13" s="50"/>
      <c r="FG13" s="50"/>
      <c r="FH13" s="50"/>
      <c r="FI13" s="50"/>
      <c r="FJ13" s="50"/>
      <c r="FK13" s="50"/>
      <c r="FL13" s="50"/>
      <c r="FM13" s="50"/>
      <c r="FN13" s="50"/>
      <c r="FO13" s="50"/>
      <c r="FP13" s="50"/>
      <c r="FQ13" s="50"/>
      <c r="FR13" s="50"/>
      <c r="FS13" s="50"/>
    </row>
    <row r="14" spans="1:175" s="65" customFormat="1" ht="15" customHeight="1" x14ac:dyDescent="0.2">
      <c r="A14" s="50"/>
      <c r="B14" s="58" t="s">
        <v>2585</v>
      </c>
      <c r="C14" s="59" t="s">
        <v>6046</v>
      </c>
      <c r="D14" s="12" t="s">
        <v>6047</v>
      </c>
      <c r="E14" s="13">
        <v>43864</v>
      </c>
      <c r="F14" s="14">
        <f t="shared" si="0"/>
        <v>44088</v>
      </c>
      <c r="G14" s="12">
        <v>8</v>
      </c>
      <c r="H14" s="12">
        <v>28</v>
      </c>
      <c r="I14" s="61">
        <f t="shared" si="1"/>
        <v>189.15</v>
      </c>
      <c r="J14" s="61">
        <v>1513.2</v>
      </c>
      <c r="K14" s="639"/>
      <c r="L14" s="62" t="s">
        <v>1989</v>
      </c>
      <c r="M14" s="59" t="s">
        <v>3209</v>
      </c>
      <c r="N14" s="59" t="s">
        <v>6013</v>
      </c>
      <c r="O14" s="305" t="s">
        <v>3258</v>
      </c>
      <c r="P14" s="64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0"/>
      <c r="FE14" s="50"/>
      <c r="FF14" s="50"/>
      <c r="FG14" s="50"/>
      <c r="FH14" s="50"/>
      <c r="FI14" s="50"/>
      <c r="FJ14" s="50"/>
      <c r="FK14" s="50"/>
      <c r="FL14" s="50"/>
      <c r="FM14" s="50"/>
      <c r="FN14" s="50"/>
      <c r="FO14" s="50"/>
      <c r="FP14" s="50"/>
      <c r="FQ14" s="50"/>
      <c r="FR14" s="50"/>
      <c r="FS14" s="50"/>
    </row>
    <row r="15" spans="1:175" s="65" customFormat="1" ht="15" customHeight="1" x14ac:dyDescent="0.2">
      <c r="A15" s="50"/>
      <c r="B15" s="58" t="s">
        <v>6048</v>
      </c>
      <c r="C15" s="59" t="s">
        <v>6049</v>
      </c>
      <c r="D15" s="12" t="s">
        <v>6050</v>
      </c>
      <c r="E15" s="13">
        <v>43874</v>
      </c>
      <c r="F15" s="14">
        <f t="shared" si="0"/>
        <v>44144</v>
      </c>
      <c r="G15" s="12">
        <v>9</v>
      </c>
      <c r="H15" s="12">
        <v>30</v>
      </c>
      <c r="I15" s="61">
        <f t="shared" si="1"/>
        <v>1522.0733333333333</v>
      </c>
      <c r="J15" s="61">
        <v>13698.66</v>
      </c>
      <c r="K15" s="639" t="s">
        <v>6051</v>
      </c>
      <c r="L15" s="62" t="s">
        <v>6020</v>
      </c>
      <c r="M15" s="59" t="s">
        <v>6021</v>
      </c>
      <c r="N15" s="59" t="s">
        <v>6022</v>
      </c>
      <c r="O15" s="305" t="s">
        <v>3258</v>
      </c>
      <c r="P15" s="64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0"/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</row>
    <row r="16" spans="1:175" s="65" customFormat="1" ht="15" customHeight="1" x14ac:dyDescent="0.2">
      <c r="A16" s="50"/>
      <c r="B16" s="58" t="s">
        <v>2585</v>
      </c>
      <c r="C16" s="59" t="s">
        <v>6052</v>
      </c>
      <c r="D16" s="12" t="s">
        <v>6053</v>
      </c>
      <c r="E16" s="13">
        <v>43920</v>
      </c>
      <c r="F16" s="14">
        <f t="shared" si="0"/>
        <v>44088</v>
      </c>
      <c r="G16" s="12">
        <v>6</v>
      </c>
      <c r="H16" s="12">
        <v>28</v>
      </c>
      <c r="I16" s="61">
        <f t="shared" si="1"/>
        <v>188.28666666666666</v>
      </c>
      <c r="J16" s="61">
        <v>1129.72</v>
      </c>
      <c r="K16" s="639"/>
      <c r="L16" s="62" t="s">
        <v>1989</v>
      </c>
      <c r="M16" s="59" t="s">
        <v>3209</v>
      </c>
      <c r="N16" s="59" t="s">
        <v>6013</v>
      </c>
      <c r="O16" s="305" t="s">
        <v>3258</v>
      </c>
      <c r="P16" s="64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0"/>
      <c r="FE16" s="50"/>
      <c r="FF16" s="50"/>
      <c r="FG16" s="50"/>
      <c r="FH16" s="50"/>
      <c r="FI16" s="50"/>
      <c r="FJ16" s="50"/>
      <c r="FK16" s="50"/>
      <c r="FL16" s="50"/>
      <c r="FM16" s="50"/>
      <c r="FN16" s="50"/>
      <c r="FO16" s="50"/>
      <c r="FP16" s="50"/>
      <c r="FQ16" s="50"/>
      <c r="FR16" s="50"/>
      <c r="FS16" s="50"/>
    </row>
    <row r="17" spans="1:175" s="65" customFormat="1" ht="15" customHeight="1" x14ac:dyDescent="0.2">
      <c r="A17" s="50"/>
      <c r="B17" s="58" t="s">
        <v>2585</v>
      </c>
      <c r="C17" s="59" t="s">
        <v>6054</v>
      </c>
      <c r="D17" s="12" t="s">
        <v>6055</v>
      </c>
      <c r="E17" s="13">
        <v>43920</v>
      </c>
      <c r="F17" s="14">
        <f t="shared" si="0"/>
        <v>44088</v>
      </c>
      <c r="G17" s="12">
        <v>6</v>
      </c>
      <c r="H17" s="12">
        <v>28</v>
      </c>
      <c r="I17" s="61">
        <f t="shared" si="1"/>
        <v>188.28666666666666</v>
      </c>
      <c r="J17" s="61">
        <v>1129.72</v>
      </c>
      <c r="K17" s="639"/>
      <c r="L17" s="62" t="s">
        <v>1989</v>
      </c>
      <c r="M17" s="59" t="s">
        <v>3209</v>
      </c>
      <c r="N17" s="59" t="s">
        <v>6013</v>
      </c>
      <c r="O17" s="305" t="s">
        <v>3258</v>
      </c>
      <c r="P17" s="64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</row>
    <row r="18" spans="1:175" ht="15" customHeight="1" x14ac:dyDescent="0.2">
      <c r="B18" s="58" t="s">
        <v>2585</v>
      </c>
      <c r="C18" s="59" t="s">
        <v>6056</v>
      </c>
      <c r="D18" s="12" t="s">
        <v>6057</v>
      </c>
      <c r="E18" s="13">
        <v>43950</v>
      </c>
      <c r="F18" s="14">
        <f t="shared" si="0"/>
        <v>44370</v>
      </c>
      <c r="G18" s="12">
        <v>15</v>
      </c>
      <c r="H18" s="12">
        <v>28</v>
      </c>
      <c r="I18" s="61">
        <f t="shared" si="1"/>
        <v>615.69333333333327</v>
      </c>
      <c r="J18" s="61">
        <v>9235.4</v>
      </c>
      <c r="K18" s="639"/>
      <c r="L18" s="62" t="s">
        <v>6058</v>
      </c>
      <c r="M18" s="59"/>
      <c r="N18" s="59"/>
      <c r="O18" s="63"/>
      <c r="P18" s="64"/>
    </row>
    <row r="19" spans="1:175" s="65" customFormat="1" ht="15" customHeight="1" x14ac:dyDescent="0.2">
      <c r="A19" s="50"/>
      <c r="B19" s="58" t="s">
        <v>2585</v>
      </c>
      <c r="C19" s="59" t="s">
        <v>6059</v>
      </c>
      <c r="D19" s="12" t="s">
        <v>6060</v>
      </c>
      <c r="E19" s="13">
        <v>43966</v>
      </c>
      <c r="F19" s="14">
        <f t="shared" si="0"/>
        <v>44190</v>
      </c>
      <c r="G19" s="12">
        <v>8</v>
      </c>
      <c r="H19" s="12">
        <v>28</v>
      </c>
      <c r="I19" s="61">
        <f t="shared" si="1"/>
        <v>736.53250000000003</v>
      </c>
      <c r="J19" s="61">
        <v>5892.26</v>
      </c>
      <c r="K19" s="639"/>
      <c r="L19" s="62" t="s">
        <v>6061</v>
      </c>
      <c r="M19" s="59"/>
      <c r="N19" s="59"/>
      <c r="O19" s="305" t="s">
        <v>3258</v>
      </c>
      <c r="P19" s="64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0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</row>
    <row r="20" spans="1:175" s="65" customFormat="1" ht="15" customHeight="1" x14ac:dyDescent="0.2">
      <c r="A20" s="50"/>
      <c r="B20" s="58" t="s">
        <v>6062</v>
      </c>
      <c r="C20" s="59" t="s">
        <v>6063</v>
      </c>
      <c r="D20" s="12" t="s">
        <v>6064</v>
      </c>
      <c r="E20" s="13">
        <v>43966</v>
      </c>
      <c r="F20" s="14">
        <f t="shared" si="0"/>
        <v>44146</v>
      </c>
      <c r="G20" s="12">
        <v>6</v>
      </c>
      <c r="H20" s="12">
        <v>30</v>
      </c>
      <c r="I20" s="61">
        <f t="shared" si="1"/>
        <v>1015.6266666666667</v>
      </c>
      <c r="J20" s="61">
        <v>6093.76</v>
      </c>
      <c r="K20" s="639"/>
      <c r="L20" s="62" t="s">
        <v>6065</v>
      </c>
      <c r="M20" s="59" t="s">
        <v>6021</v>
      </c>
      <c r="N20" s="59" t="s">
        <v>6022</v>
      </c>
      <c r="O20" s="305" t="s">
        <v>3258</v>
      </c>
      <c r="P20" s="64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0"/>
      <c r="FE20" s="50"/>
      <c r="FF20" s="50"/>
      <c r="FG20" s="50"/>
      <c r="FH20" s="50"/>
      <c r="FI20" s="50"/>
      <c r="FJ20" s="50"/>
      <c r="FK20" s="50"/>
      <c r="FL20" s="50"/>
      <c r="FM20" s="50"/>
      <c r="FN20" s="50"/>
      <c r="FO20" s="50"/>
      <c r="FP20" s="50"/>
      <c r="FQ20" s="50"/>
      <c r="FR20" s="50"/>
      <c r="FS20" s="50"/>
    </row>
    <row r="21" spans="1:175" ht="15" customHeight="1" x14ac:dyDescent="0.2">
      <c r="B21" s="58" t="s">
        <v>6062</v>
      </c>
      <c r="C21" s="59" t="s">
        <v>6066</v>
      </c>
      <c r="D21" s="12" t="s">
        <v>6067</v>
      </c>
      <c r="E21" s="13">
        <v>43966</v>
      </c>
      <c r="F21" s="14">
        <f t="shared" si="0"/>
        <v>44326</v>
      </c>
      <c r="G21" s="12">
        <v>12</v>
      </c>
      <c r="H21" s="12">
        <v>30</v>
      </c>
      <c r="I21" s="61">
        <f t="shared" si="1"/>
        <v>500.49333333333334</v>
      </c>
      <c r="J21" s="61">
        <v>6005.92</v>
      </c>
      <c r="K21" s="639"/>
      <c r="L21" s="62" t="s">
        <v>6068</v>
      </c>
      <c r="M21" s="59"/>
      <c r="N21" s="59"/>
      <c r="O21" s="63"/>
      <c r="P21" s="64"/>
    </row>
    <row r="22" spans="1:175" s="65" customFormat="1" ht="15" customHeight="1" x14ac:dyDescent="0.2">
      <c r="A22" s="50"/>
      <c r="B22" s="58" t="s">
        <v>6062</v>
      </c>
      <c r="C22" s="59" t="s">
        <v>6069</v>
      </c>
      <c r="D22" s="12" t="s">
        <v>6070</v>
      </c>
      <c r="E22" s="13">
        <v>43973</v>
      </c>
      <c r="F22" s="14">
        <f t="shared" si="0"/>
        <v>44153</v>
      </c>
      <c r="G22" s="12">
        <v>6</v>
      </c>
      <c r="H22" s="12">
        <v>30</v>
      </c>
      <c r="I22" s="61">
        <f t="shared" si="1"/>
        <v>983.65500000000009</v>
      </c>
      <c r="J22" s="61">
        <v>5901.93</v>
      </c>
      <c r="K22" s="639" t="s">
        <v>6071</v>
      </c>
      <c r="L22" s="62" t="s">
        <v>6072</v>
      </c>
      <c r="M22" s="60" t="s">
        <v>6021</v>
      </c>
      <c r="N22" s="59" t="s">
        <v>6022</v>
      </c>
      <c r="O22" s="305" t="s">
        <v>3258</v>
      </c>
      <c r="P22" s="64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</row>
    <row r="23" spans="1:175" s="65" customFormat="1" ht="15" customHeight="1" x14ac:dyDescent="0.2">
      <c r="A23" s="50"/>
      <c r="B23" s="58" t="s">
        <v>6062</v>
      </c>
      <c r="C23" s="59" t="s">
        <v>6073</v>
      </c>
      <c r="D23" s="12" t="s">
        <v>6074</v>
      </c>
      <c r="E23" s="13">
        <v>43984</v>
      </c>
      <c r="F23" s="14">
        <f t="shared" si="0"/>
        <v>44164</v>
      </c>
      <c r="G23" s="12">
        <v>6</v>
      </c>
      <c r="H23" s="12">
        <v>30</v>
      </c>
      <c r="I23" s="61">
        <f t="shared" si="1"/>
        <v>1145.7716666666668</v>
      </c>
      <c r="J23" s="61">
        <v>6874.63</v>
      </c>
      <c r="K23" s="639"/>
      <c r="L23" s="62" t="s">
        <v>6065</v>
      </c>
      <c r="M23" s="59" t="s">
        <v>6021</v>
      </c>
      <c r="N23" s="59" t="s">
        <v>6022</v>
      </c>
      <c r="O23" s="305" t="s">
        <v>3258</v>
      </c>
      <c r="P23" s="64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0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</row>
    <row r="24" spans="1:175" s="65" customFormat="1" ht="15" customHeight="1" x14ac:dyDescent="0.2">
      <c r="A24" s="50"/>
      <c r="B24" s="58" t="s">
        <v>6062</v>
      </c>
      <c r="C24" s="59" t="s">
        <v>6075</v>
      </c>
      <c r="D24" s="12" t="s">
        <v>6076</v>
      </c>
      <c r="E24" s="13">
        <v>43973</v>
      </c>
      <c r="F24" s="14">
        <f t="shared" si="0"/>
        <v>44093</v>
      </c>
      <c r="G24" s="12">
        <v>4</v>
      </c>
      <c r="H24" s="12">
        <v>30</v>
      </c>
      <c r="I24" s="61">
        <f t="shared" si="1"/>
        <v>1284.8824999999999</v>
      </c>
      <c r="J24" s="61">
        <v>5139.53</v>
      </c>
      <c r="K24" s="639"/>
      <c r="L24" s="62" t="s">
        <v>6077</v>
      </c>
      <c r="M24" s="59"/>
      <c r="N24" s="59"/>
      <c r="O24" s="305" t="s">
        <v>3258</v>
      </c>
      <c r="P24" s="64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0"/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</row>
    <row r="25" spans="1:175" s="65" customFormat="1" ht="15" customHeight="1" x14ac:dyDescent="0.2">
      <c r="A25" s="50"/>
      <c r="B25" s="58" t="s">
        <v>4006</v>
      </c>
      <c r="C25" s="59" t="s">
        <v>6078</v>
      </c>
      <c r="D25" s="12" t="s">
        <v>6079</v>
      </c>
      <c r="E25" s="13">
        <v>43983</v>
      </c>
      <c r="F25" s="14">
        <f t="shared" si="0"/>
        <v>44163</v>
      </c>
      <c r="G25" s="12">
        <v>6</v>
      </c>
      <c r="H25" s="12">
        <v>30</v>
      </c>
      <c r="I25" s="61">
        <f t="shared" si="1"/>
        <v>159.45000000000002</v>
      </c>
      <c r="J25" s="61">
        <v>956.7</v>
      </c>
      <c r="K25" s="639"/>
      <c r="L25" s="62" t="s">
        <v>6080</v>
      </c>
      <c r="M25" s="59"/>
      <c r="N25" s="59"/>
      <c r="O25" s="305" t="s">
        <v>3258</v>
      </c>
      <c r="P25" s="64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0"/>
      <c r="FE25" s="50"/>
      <c r="FF25" s="50"/>
      <c r="FG25" s="50"/>
      <c r="FH25" s="50"/>
      <c r="FI25" s="50"/>
      <c r="FJ25" s="50"/>
      <c r="FK25" s="50"/>
      <c r="FL25" s="50"/>
      <c r="FM25" s="50"/>
      <c r="FN25" s="50"/>
      <c r="FO25" s="50"/>
      <c r="FP25" s="50"/>
      <c r="FQ25" s="50"/>
      <c r="FR25" s="50"/>
      <c r="FS25" s="50"/>
    </row>
    <row r="26" spans="1:175" s="65" customFormat="1" ht="15" customHeight="1" x14ac:dyDescent="0.2">
      <c r="A26" s="50"/>
      <c r="B26" s="58" t="s">
        <v>6029</v>
      </c>
      <c r="C26" s="59" t="s">
        <v>6081</v>
      </c>
      <c r="D26" s="12" t="s">
        <v>6082</v>
      </c>
      <c r="E26" s="13">
        <v>44005</v>
      </c>
      <c r="F26" s="14">
        <f t="shared" si="0"/>
        <v>44035</v>
      </c>
      <c r="G26" s="12">
        <v>1</v>
      </c>
      <c r="H26" s="12">
        <v>30</v>
      </c>
      <c r="I26" s="61">
        <f t="shared" si="1"/>
        <v>4982.2299999999996</v>
      </c>
      <c r="J26" s="61">
        <v>4982.2299999999996</v>
      </c>
      <c r="K26" s="639" t="s">
        <v>6083</v>
      </c>
      <c r="L26" s="62" t="s">
        <v>2836</v>
      </c>
      <c r="M26" s="59" t="s">
        <v>6021</v>
      </c>
      <c r="N26" s="59" t="s">
        <v>6022</v>
      </c>
      <c r="O26" s="305" t="s">
        <v>3258</v>
      </c>
      <c r="P26" s="64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0"/>
      <c r="FE26" s="50"/>
      <c r="FF26" s="50"/>
      <c r="FG26" s="50"/>
      <c r="FH26" s="50"/>
      <c r="FI26" s="50"/>
      <c r="FJ26" s="50"/>
      <c r="FK26" s="50"/>
      <c r="FL26" s="50"/>
      <c r="FM26" s="50"/>
      <c r="FN26" s="50"/>
      <c r="FO26" s="50"/>
      <c r="FP26" s="50"/>
      <c r="FQ26" s="50"/>
      <c r="FR26" s="50"/>
      <c r="FS26" s="50"/>
    </row>
    <row r="27" spans="1:175" s="65" customFormat="1" ht="15" customHeight="1" x14ac:dyDescent="0.2">
      <c r="A27" s="50"/>
      <c r="B27" s="58" t="s">
        <v>6084</v>
      </c>
      <c r="C27" s="59" t="s">
        <v>6085</v>
      </c>
      <c r="D27" s="12" t="s">
        <v>6086</v>
      </c>
      <c r="E27" s="13">
        <v>44033</v>
      </c>
      <c r="F27" s="14">
        <f t="shared" si="0"/>
        <v>44089</v>
      </c>
      <c r="G27" s="12">
        <v>2</v>
      </c>
      <c r="H27" s="12">
        <v>28</v>
      </c>
      <c r="I27" s="61">
        <f t="shared" si="1"/>
        <v>788.78499999999997</v>
      </c>
      <c r="J27" s="61">
        <v>1577.57</v>
      </c>
      <c r="K27" s="639" t="s">
        <v>6087</v>
      </c>
      <c r="L27" s="62" t="s">
        <v>6088</v>
      </c>
      <c r="M27" s="59"/>
      <c r="N27" s="59"/>
      <c r="O27" s="305" t="s">
        <v>3258</v>
      </c>
      <c r="P27" s="64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0"/>
      <c r="FE27" s="50"/>
      <c r="FF27" s="50"/>
      <c r="FG27" s="50"/>
      <c r="FH27" s="50"/>
      <c r="FI27" s="50"/>
      <c r="FJ27" s="50"/>
      <c r="FK27" s="50"/>
      <c r="FL27" s="50"/>
      <c r="FM27" s="50"/>
      <c r="FN27" s="50"/>
      <c r="FO27" s="50"/>
      <c r="FP27" s="50"/>
      <c r="FQ27" s="50"/>
      <c r="FR27" s="50"/>
      <c r="FS27" s="50"/>
    </row>
    <row r="28" spans="1:175" s="65" customFormat="1" x14ac:dyDescent="0.2">
      <c r="A28" s="50"/>
      <c r="B28" s="59" t="s">
        <v>6089</v>
      </c>
      <c r="C28" s="59" t="s">
        <v>6090</v>
      </c>
      <c r="D28" s="12" t="s">
        <v>6091</v>
      </c>
      <c r="E28" s="13">
        <v>44042</v>
      </c>
      <c r="F28" s="14">
        <f t="shared" ref="F28:F32" si="2">IF(E28&lt;&gt;"",E28+(G28*H28),"")</f>
        <v>44102</v>
      </c>
      <c r="G28" s="12">
        <v>2</v>
      </c>
      <c r="H28" s="12">
        <v>30</v>
      </c>
      <c r="I28" s="61">
        <f t="shared" ref="I28:I32" si="3">IF(G28&lt;&gt;"",(J28/G28),"")</f>
        <v>590.87</v>
      </c>
      <c r="J28" s="61">
        <v>1181.74</v>
      </c>
      <c r="K28" s="639" t="s">
        <v>6092</v>
      </c>
      <c r="L28" s="62" t="s">
        <v>6093</v>
      </c>
      <c r="M28" s="59" t="s">
        <v>6021</v>
      </c>
      <c r="N28" s="59" t="s">
        <v>6022</v>
      </c>
      <c r="O28" s="305" t="s">
        <v>3258</v>
      </c>
      <c r="P28" s="64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0"/>
      <c r="FE28" s="50"/>
      <c r="FF28" s="50"/>
      <c r="FG28" s="50"/>
      <c r="FH28" s="50"/>
      <c r="FI28" s="50"/>
      <c r="FJ28" s="50"/>
      <c r="FK28" s="50"/>
      <c r="FL28" s="50"/>
      <c r="FM28" s="50"/>
      <c r="FN28" s="50"/>
      <c r="FO28" s="50"/>
      <c r="FP28" s="50"/>
      <c r="FQ28" s="50"/>
      <c r="FR28" s="50"/>
      <c r="FS28" s="50"/>
    </row>
    <row r="29" spans="1:175" s="65" customFormat="1" x14ac:dyDescent="0.2">
      <c r="A29" s="50"/>
      <c r="B29" s="59" t="s">
        <v>6089</v>
      </c>
      <c r="C29" s="59" t="s">
        <v>6094</v>
      </c>
      <c r="D29" s="12" t="s">
        <v>6095</v>
      </c>
      <c r="E29" s="13">
        <v>44042</v>
      </c>
      <c r="F29" s="14">
        <f t="shared" si="2"/>
        <v>44102</v>
      </c>
      <c r="G29" s="12">
        <v>2</v>
      </c>
      <c r="H29" s="12">
        <v>30</v>
      </c>
      <c r="I29" s="61">
        <f t="shared" si="3"/>
        <v>590.87</v>
      </c>
      <c r="J29" s="61">
        <v>1181.74</v>
      </c>
      <c r="K29" s="639" t="s">
        <v>6096</v>
      </c>
      <c r="L29" s="62" t="s">
        <v>2644</v>
      </c>
      <c r="M29" s="59" t="s">
        <v>6021</v>
      </c>
      <c r="N29" s="59" t="s">
        <v>6022</v>
      </c>
      <c r="O29" s="305" t="s">
        <v>3258</v>
      </c>
      <c r="P29" s="64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0"/>
      <c r="FE29" s="50"/>
      <c r="FF29" s="50"/>
      <c r="FG29" s="50"/>
      <c r="FH29" s="50"/>
      <c r="FI29" s="50"/>
      <c r="FJ29" s="50"/>
      <c r="FK29" s="50"/>
      <c r="FL29" s="50"/>
      <c r="FM29" s="50"/>
      <c r="FN29" s="50"/>
      <c r="FO29" s="50"/>
      <c r="FP29" s="50"/>
      <c r="FQ29" s="50"/>
      <c r="FR29" s="50"/>
      <c r="FS29" s="50"/>
    </row>
    <row r="30" spans="1:175" s="65" customFormat="1" x14ac:dyDescent="0.2">
      <c r="A30" s="50"/>
      <c r="B30" s="59" t="s">
        <v>2552</v>
      </c>
      <c r="C30" s="59" t="s">
        <v>6097</v>
      </c>
      <c r="D30" s="12" t="s">
        <v>6098</v>
      </c>
      <c r="E30" s="13">
        <v>44098</v>
      </c>
      <c r="F30" s="14">
        <f t="shared" si="2"/>
        <v>44128</v>
      </c>
      <c r="G30" s="12">
        <v>1</v>
      </c>
      <c r="H30" s="12">
        <v>30</v>
      </c>
      <c r="I30" s="61">
        <f t="shared" si="3"/>
        <v>1098.52</v>
      </c>
      <c r="J30" s="61">
        <v>1098.52</v>
      </c>
      <c r="K30" s="639" t="s">
        <v>6099</v>
      </c>
      <c r="L30" s="62" t="s">
        <v>6100</v>
      </c>
      <c r="M30" s="59" t="s">
        <v>6021</v>
      </c>
      <c r="N30" s="59" t="s">
        <v>6022</v>
      </c>
      <c r="O30" s="305" t="s">
        <v>3258</v>
      </c>
      <c r="P30" s="64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0"/>
      <c r="FE30" s="50"/>
      <c r="FF30" s="50"/>
      <c r="FG30" s="50"/>
      <c r="FH30" s="50"/>
      <c r="FI30" s="50"/>
      <c r="FJ30" s="50"/>
      <c r="FK30" s="50"/>
      <c r="FL30" s="50"/>
      <c r="FM30" s="50"/>
      <c r="FN30" s="50"/>
      <c r="FO30" s="50"/>
      <c r="FP30" s="50"/>
      <c r="FQ30" s="50"/>
      <c r="FR30" s="50"/>
      <c r="FS30" s="50"/>
    </row>
    <row r="31" spans="1:175" s="65" customFormat="1" x14ac:dyDescent="0.2">
      <c r="A31" s="50"/>
      <c r="B31" s="59" t="s">
        <v>2241</v>
      </c>
      <c r="C31" s="59" t="s">
        <v>6101</v>
      </c>
      <c r="D31" s="12" t="s">
        <v>6102</v>
      </c>
      <c r="E31" s="13">
        <v>44112</v>
      </c>
      <c r="F31" s="14">
        <f t="shared" si="2"/>
        <v>44140</v>
      </c>
      <c r="G31" s="12">
        <v>1</v>
      </c>
      <c r="H31" s="12">
        <v>28</v>
      </c>
      <c r="I31" s="61">
        <f t="shared" si="3"/>
        <v>1803.39</v>
      </c>
      <c r="J31" s="61">
        <v>1803.39</v>
      </c>
      <c r="K31" s="639"/>
      <c r="L31" s="62" t="s">
        <v>6103</v>
      </c>
      <c r="M31" s="59"/>
      <c r="N31" s="59"/>
      <c r="O31" s="305" t="s">
        <v>3258</v>
      </c>
      <c r="P31" s="64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0"/>
      <c r="FE31" s="50"/>
      <c r="FF31" s="50"/>
      <c r="FG31" s="50"/>
      <c r="FH31" s="50"/>
      <c r="FI31" s="50"/>
      <c r="FJ31" s="50"/>
      <c r="FK31" s="50"/>
      <c r="FL31" s="50"/>
      <c r="FM31" s="50"/>
      <c r="FN31" s="50"/>
      <c r="FO31" s="50"/>
      <c r="FP31" s="50"/>
      <c r="FQ31" s="50"/>
      <c r="FR31" s="50"/>
      <c r="FS31" s="50"/>
    </row>
    <row r="32" spans="1:175" s="65" customFormat="1" x14ac:dyDescent="0.2">
      <c r="A32" s="50"/>
      <c r="B32" s="59" t="s">
        <v>6089</v>
      </c>
      <c r="C32" s="59" t="s">
        <v>6104</v>
      </c>
      <c r="D32" s="12" t="s">
        <v>6105</v>
      </c>
      <c r="E32" s="13">
        <v>44131</v>
      </c>
      <c r="F32" s="14">
        <f t="shared" si="2"/>
        <v>44191</v>
      </c>
      <c r="G32" s="12">
        <v>2</v>
      </c>
      <c r="H32" s="12">
        <v>30</v>
      </c>
      <c r="I32" s="61">
        <f t="shared" si="3"/>
        <v>718.93</v>
      </c>
      <c r="J32" s="61">
        <v>1437.86</v>
      </c>
      <c r="K32" s="639"/>
      <c r="L32" s="62" t="s">
        <v>6106</v>
      </c>
      <c r="M32" s="59" t="s">
        <v>6021</v>
      </c>
      <c r="N32" s="59" t="s">
        <v>6022</v>
      </c>
      <c r="O32" s="305" t="s">
        <v>3258</v>
      </c>
      <c r="P32" s="64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0"/>
      <c r="FE32" s="50"/>
      <c r="FF32" s="50"/>
      <c r="FG32" s="50"/>
      <c r="FH32" s="50"/>
      <c r="FI32" s="50"/>
      <c r="FJ32" s="50"/>
      <c r="FK32" s="50"/>
      <c r="FL32" s="50"/>
      <c r="FM32" s="50"/>
      <c r="FN32" s="50"/>
      <c r="FO32" s="50"/>
      <c r="FP32" s="50"/>
      <c r="FQ32" s="50"/>
      <c r="FR32" s="50"/>
      <c r="FS32" s="50"/>
    </row>
    <row r="33" spans="1:175" s="65" customFormat="1" x14ac:dyDescent="0.2">
      <c r="A33" s="50"/>
      <c r="B33" s="59" t="s">
        <v>6089</v>
      </c>
      <c r="C33" s="59" t="s">
        <v>6107</v>
      </c>
      <c r="D33" s="12" t="s">
        <v>6108</v>
      </c>
      <c r="E33" s="13">
        <v>44131</v>
      </c>
      <c r="F33" s="14">
        <f t="shared" ref="F33:F34" si="4">IF(E33&lt;&gt;"",E33+(G33*H33),"")</f>
        <v>44281</v>
      </c>
      <c r="G33" s="12">
        <v>5</v>
      </c>
      <c r="H33" s="12">
        <v>30</v>
      </c>
      <c r="I33" s="61">
        <f t="shared" ref="I33:I37" si="5">IF(G33&lt;&gt;"",(J33/G33),"")</f>
        <v>453.91</v>
      </c>
      <c r="J33" s="61">
        <v>2269.5500000000002</v>
      </c>
      <c r="K33" s="639"/>
      <c r="L33" s="62" t="s">
        <v>6106</v>
      </c>
      <c r="M33" s="59" t="s">
        <v>6021</v>
      </c>
      <c r="N33" s="59" t="s">
        <v>6022</v>
      </c>
      <c r="O33" s="305" t="s">
        <v>3258</v>
      </c>
      <c r="P33" s="64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0"/>
      <c r="FE33" s="50"/>
      <c r="FF33" s="50"/>
      <c r="FG33" s="50"/>
      <c r="FH33" s="50"/>
      <c r="FI33" s="50"/>
      <c r="FJ33" s="50"/>
      <c r="FK33" s="50"/>
      <c r="FL33" s="50"/>
      <c r="FM33" s="50"/>
      <c r="FN33" s="50"/>
      <c r="FO33" s="50"/>
      <c r="FP33" s="50"/>
      <c r="FQ33" s="50"/>
      <c r="FR33" s="50"/>
      <c r="FS33" s="50"/>
    </row>
    <row r="34" spans="1:175" x14ac:dyDescent="0.2">
      <c r="B34" s="59" t="s">
        <v>6089</v>
      </c>
      <c r="C34" s="59"/>
      <c r="D34" s="12" t="s">
        <v>6109</v>
      </c>
      <c r="E34" s="13">
        <v>44131</v>
      </c>
      <c r="F34" s="14">
        <f t="shared" si="4"/>
        <v>44341</v>
      </c>
      <c r="G34" s="12">
        <v>7</v>
      </c>
      <c r="H34" s="12">
        <v>30</v>
      </c>
      <c r="I34" s="61">
        <f t="shared" si="5"/>
        <v>114.26</v>
      </c>
      <c r="J34" s="61">
        <v>799.82</v>
      </c>
      <c r="K34" s="639"/>
      <c r="L34" s="62" t="s">
        <v>6068</v>
      </c>
      <c r="M34" s="59"/>
      <c r="N34" s="59"/>
      <c r="O34" s="63"/>
      <c r="P34" s="64"/>
    </row>
    <row r="35" spans="1:175" x14ac:dyDescent="0.2">
      <c r="B35" s="59" t="s">
        <v>122</v>
      </c>
      <c r="C35" s="59" t="s">
        <v>6110</v>
      </c>
      <c r="D35" s="12" t="s">
        <v>6111</v>
      </c>
      <c r="E35" s="13">
        <v>44203</v>
      </c>
      <c r="F35" s="14">
        <f t="shared" ref="F35:F37" si="6">IF(E35&lt;&gt;"",E35+(G35*H35),"")</f>
        <v>44353</v>
      </c>
      <c r="G35" s="12">
        <v>5</v>
      </c>
      <c r="H35" s="12">
        <v>30</v>
      </c>
      <c r="I35" s="61">
        <f t="shared" si="5"/>
        <v>362.34800000000001</v>
      </c>
      <c r="J35" s="61">
        <v>1811.74</v>
      </c>
      <c r="K35" s="639"/>
      <c r="L35" s="62" t="s">
        <v>6112</v>
      </c>
      <c r="M35" s="59"/>
      <c r="N35" s="59"/>
      <c r="O35" s="63"/>
      <c r="P35" s="64"/>
    </row>
    <row r="36" spans="1:175" x14ac:dyDescent="0.2">
      <c r="B36" s="41"/>
      <c r="C36" s="41"/>
      <c r="D36" s="45"/>
      <c r="E36" s="43"/>
      <c r="F36" s="44" t="str">
        <f t="shared" si="6"/>
        <v/>
      </c>
      <c r="G36" s="45"/>
      <c r="H36" s="45"/>
      <c r="I36" s="232" t="str">
        <f t="shared" si="5"/>
        <v/>
      </c>
      <c r="J36" s="232"/>
      <c r="K36" s="41"/>
      <c r="L36" s="47"/>
      <c r="M36" s="41"/>
      <c r="N36" s="41"/>
      <c r="O36" s="48"/>
      <c r="P36" s="49"/>
    </row>
    <row r="37" spans="1:175" x14ac:dyDescent="0.2">
      <c r="B37" s="41"/>
      <c r="C37" s="41"/>
      <c r="D37" s="45"/>
      <c r="E37" s="43"/>
      <c r="F37" s="44" t="str">
        <f t="shared" si="6"/>
        <v/>
      </c>
      <c r="G37" s="45"/>
      <c r="H37" s="45"/>
      <c r="I37" s="232" t="str">
        <f t="shared" si="5"/>
        <v/>
      </c>
      <c r="J37" s="232"/>
      <c r="K37" s="41"/>
      <c r="L37" s="47"/>
      <c r="M37" s="41"/>
      <c r="N37" s="41"/>
      <c r="O37" s="48"/>
      <c r="P37" s="49"/>
    </row>
    <row r="38" spans="1:175" x14ac:dyDescent="0.2">
      <c r="I38" s="36" t="s">
        <v>8</v>
      </c>
      <c r="J38" s="291">
        <f>SUM(J3:J27)</f>
        <v>193050.57000000007</v>
      </c>
      <c r="K38" s="640"/>
    </row>
    <row r="40" spans="1:175" x14ac:dyDescent="0.2">
      <c r="J40" s="39" t="s">
        <v>3139</v>
      </c>
      <c r="L40" s="57" t="s">
        <v>3140</v>
      </c>
    </row>
    <row r="41" spans="1:175" x14ac:dyDescent="0.2">
      <c r="J41" s="39" t="s">
        <v>3141</v>
      </c>
      <c r="L41" s="57" t="s">
        <v>3140</v>
      </c>
    </row>
  </sheetData>
  <phoneticPr fontId="0" type="noConversion"/>
  <conditionalFormatting sqref="F3:F37">
    <cfRule type="expression" dxfId="755" priority="1" stopIfTrue="1">
      <formula>AND($B3&lt;&gt;"",$L3="",$F3&lt;TODAY())</formula>
    </cfRule>
    <cfRule type="expression" dxfId="754" priority="2">
      <formula>AND($B3&lt;&gt;"",$L3="",$F3&lt;(TODAY()+30))</formula>
    </cfRule>
  </conditionalFormatting>
  <dataValidations count="1">
    <dataValidation type="list" allowBlank="1" showInputMessage="1" showErrorMessage="1" sqref="H3:H37" xr:uid="{84DBD298-7CFF-43C2-8FBA-4AE6319D637A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E872B-FAF9-4222-A344-1F1B267152AD}">
  <sheetPr>
    <tabColor rgb="FFA5A5A5"/>
    <pageSetUpPr fitToPage="1"/>
  </sheetPr>
  <dimension ref="B2:Q31"/>
  <sheetViews>
    <sheetView workbookViewId="0">
      <selection activeCell="B3" sqref="B3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9" style="57" customWidth="1"/>
    <col min="12" max="12" width="19.5703125" style="33" bestFit="1" customWidth="1"/>
    <col min="13" max="13" width="15.7109375" style="33" customWidth="1"/>
    <col min="14" max="15" width="15.7109375" style="38" hidden="1" customWidth="1"/>
    <col min="16" max="16" width="5.2851562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58" t="s">
        <v>6113</v>
      </c>
      <c r="C3" s="59"/>
      <c r="D3" s="60" t="s">
        <v>6114</v>
      </c>
      <c r="E3" s="13">
        <v>44312</v>
      </c>
      <c r="F3" s="14">
        <f t="shared" ref="F3:F30" si="0">IF(E3&lt;&gt;"",E3+(G3*H3),"")</f>
        <v>44372</v>
      </c>
      <c r="G3" s="12">
        <v>2</v>
      </c>
      <c r="H3" s="12">
        <v>30</v>
      </c>
      <c r="I3" s="61">
        <f t="shared" ref="I3:I30" si="1">IF(G3&lt;&gt;"",(J3/G3),"")</f>
        <v>2650.5050000000001</v>
      </c>
      <c r="J3" s="61">
        <v>5301.01</v>
      </c>
      <c r="K3" s="62" t="s">
        <v>6115</v>
      </c>
      <c r="L3" s="59" t="s">
        <v>514</v>
      </c>
      <c r="M3" s="59"/>
      <c r="N3" s="63"/>
      <c r="O3" s="63"/>
      <c r="P3" s="63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5301.01</v>
      </c>
    </row>
  </sheetData>
  <phoneticPr fontId="0" type="noConversion"/>
  <conditionalFormatting sqref="F3:F30">
    <cfRule type="expression" dxfId="733" priority="1" stopIfTrue="1">
      <formula>AND($B3&lt;&gt;"",$K3="",$F3&lt;TODAY())</formula>
    </cfRule>
    <cfRule type="expression" dxfId="732" priority="2">
      <formula>AND($B3&lt;&gt;"",$K3="",$F3&lt;(TODAY()+30))</formula>
    </cfRule>
  </conditionalFormatting>
  <dataValidations count="1">
    <dataValidation type="list" allowBlank="1" showInputMessage="1" showErrorMessage="1" sqref="H3:H30" xr:uid="{AE1D6019-9B9A-494F-ABA0-A8C547F191F3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rgb="FFA5A5A5"/>
    <pageSetUpPr fitToPage="1"/>
  </sheetPr>
  <dimension ref="B2:BH31"/>
  <sheetViews>
    <sheetView workbookViewId="0">
      <selection activeCell="I11" sqref="I11"/>
    </sheetView>
  </sheetViews>
  <sheetFormatPr defaultColWidth="9.140625" defaultRowHeight="12.75" x14ac:dyDescent="0.2"/>
  <cols>
    <col min="1" max="1" width="1.7109375" style="50" customWidth="1"/>
    <col min="2" max="2" width="24" style="53" customWidth="1"/>
    <col min="3" max="3" width="11.42578125" style="54" customWidth="1"/>
    <col min="4" max="4" width="12.5703125" style="55" customWidth="1"/>
    <col min="5" max="5" width="10" style="35" customWidth="1"/>
    <col min="6" max="6" width="25.42578125" style="35" customWidth="1"/>
    <col min="7" max="7" width="8.85546875" style="34" customWidth="1"/>
    <col min="8" max="8" width="8.140625" style="34" bestFit="1" customWidth="1"/>
    <col min="9" max="9" width="12.7109375" style="39" customWidth="1"/>
    <col min="10" max="10" width="11.5703125" style="39" bestFit="1" customWidth="1"/>
    <col min="11" max="11" width="36.7109375" style="57" bestFit="1" customWidth="1"/>
    <col min="12" max="12" width="19.5703125" style="33" bestFit="1" customWidth="1"/>
    <col min="13" max="13" width="17.140625" style="33" customWidth="1"/>
    <col min="14" max="14" width="6.42578125" style="38" hidden="1" customWidth="1"/>
    <col min="15" max="15" width="5.140625" style="38" hidden="1" customWidth="1"/>
    <col min="16" max="16" width="5.85546875" style="38" customWidth="1"/>
    <col min="17" max="17" width="31" style="33" customWidth="1"/>
    <col min="18" max="18" width="2.7109375" style="50" customWidth="1"/>
    <col min="19" max="16384" width="9.140625" style="50"/>
  </cols>
  <sheetData>
    <row r="2" spans="2:60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60" s="65" customFormat="1" ht="15" customHeight="1" x14ac:dyDescent="0.2">
      <c r="B3" s="58" t="s">
        <v>2241</v>
      </c>
      <c r="C3" s="59"/>
      <c r="D3" s="60" t="s">
        <v>6116</v>
      </c>
      <c r="E3" s="13">
        <v>43025</v>
      </c>
      <c r="F3" s="14">
        <f t="shared" ref="F3:F30" si="0">IF(E3&lt;&gt;"",E3+(G3*H3),"")</f>
        <v>43046</v>
      </c>
      <c r="G3" s="12">
        <v>3</v>
      </c>
      <c r="H3" s="12">
        <v>7</v>
      </c>
      <c r="I3" s="61">
        <f t="shared" ref="I3:I30" si="1">IF(G3&lt;&gt;"",(J3/G3),"")</f>
        <v>640.29333333333341</v>
      </c>
      <c r="J3" s="61">
        <v>1920.88</v>
      </c>
      <c r="K3" s="62" t="s">
        <v>6117</v>
      </c>
      <c r="L3" s="59" t="s">
        <v>6118</v>
      </c>
      <c r="M3" s="59"/>
      <c r="N3" s="63"/>
      <c r="O3" s="63"/>
      <c r="P3" s="63"/>
      <c r="Q3" s="64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</row>
    <row r="4" spans="2:60" s="65" customFormat="1" ht="15" customHeight="1" x14ac:dyDescent="0.2">
      <c r="B4" s="58" t="s">
        <v>2155</v>
      </c>
      <c r="C4" s="59"/>
      <c r="D4" s="60" t="s">
        <v>6119</v>
      </c>
      <c r="E4" s="13">
        <v>43041</v>
      </c>
      <c r="F4" s="14">
        <f t="shared" si="0"/>
        <v>43048</v>
      </c>
      <c r="G4" s="12">
        <v>1</v>
      </c>
      <c r="H4" s="12">
        <v>7</v>
      </c>
      <c r="I4" s="61">
        <f t="shared" si="1"/>
        <v>1443</v>
      </c>
      <c r="J4" s="61">
        <v>1443</v>
      </c>
      <c r="K4" s="62" t="s">
        <v>6120</v>
      </c>
      <c r="L4" s="59"/>
      <c r="M4" s="59"/>
      <c r="N4" s="63"/>
      <c r="O4" s="63"/>
      <c r="P4" s="63"/>
      <c r="Q4" s="64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</row>
    <row r="5" spans="2:60" s="65" customFormat="1" ht="15" customHeight="1" x14ac:dyDescent="0.2">
      <c r="B5" s="58" t="s">
        <v>510</v>
      </c>
      <c r="C5" s="59" t="s">
        <v>6121</v>
      </c>
      <c r="D5" s="60" t="s">
        <v>6122</v>
      </c>
      <c r="E5" s="13">
        <v>43124</v>
      </c>
      <c r="F5" s="14">
        <f t="shared" si="0"/>
        <v>43274</v>
      </c>
      <c r="G5" s="12">
        <v>5</v>
      </c>
      <c r="H5" s="12">
        <v>30</v>
      </c>
      <c r="I5" s="61">
        <f t="shared" si="1"/>
        <v>341.62399999999997</v>
      </c>
      <c r="J5" s="61">
        <v>1708.12</v>
      </c>
      <c r="K5" s="62" t="s">
        <v>2432</v>
      </c>
      <c r="L5" s="59" t="s">
        <v>6123</v>
      </c>
      <c r="M5" s="59"/>
      <c r="N5" s="63"/>
      <c r="O5" s="63"/>
      <c r="P5" s="63"/>
      <c r="Q5" s="64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</row>
    <row r="6" spans="2:60" s="65" customFormat="1" ht="15" customHeight="1" x14ac:dyDescent="0.2">
      <c r="B6" s="58" t="s">
        <v>510</v>
      </c>
      <c r="C6" s="59" t="s">
        <v>6124</v>
      </c>
      <c r="D6" s="60" t="s">
        <v>6125</v>
      </c>
      <c r="E6" s="13">
        <v>43124</v>
      </c>
      <c r="F6" s="14">
        <f t="shared" ref="F6" si="2">IF(E6&lt;&gt;"",E6+(G6*H6),"")</f>
        <v>43154</v>
      </c>
      <c r="G6" s="12">
        <v>1</v>
      </c>
      <c r="H6" s="12">
        <v>30</v>
      </c>
      <c r="I6" s="61">
        <f t="shared" si="1"/>
        <v>1437.5</v>
      </c>
      <c r="J6" s="61">
        <v>1437.5</v>
      </c>
      <c r="K6" s="62" t="s">
        <v>6126</v>
      </c>
      <c r="L6" s="59"/>
      <c r="M6" s="59"/>
      <c r="N6" s="63"/>
      <c r="O6" s="63"/>
      <c r="P6" s="63"/>
      <c r="Q6" s="64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</row>
    <row r="7" spans="2:60" s="65" customFormat="1" ht="15" customHeight="1" x14ac:dyDescent="0.2">
      <c r="B7" s="58" t="s">
        <v>2241</v>
      </c>
      <c r="C7" s="59" t="s">
        <v>6127</v>
      </c>
      <c r="D7" s="60" t="s">
        <v>6128</v>
      </c>
      <c r="E7" s="13">
        <v>43147</v>
      </c>
      <c r="F7" s="14">
        <f t="shared" si="0"/>
        <v>43267</v>
      </c>
      <c r="G7" s="12">
        <v>4</v>
      </c>
      <c r="H7" s="12">
        <v>30</v>
      </c>
      <c r="I7" s="61">
        <f t="shared" si="1"/>
        <v>493.11500000000001</v>
      </c>
      <c r="J7" s="61">
        <v>1972.46</v>
      </c>
      <c r="K7" s="62" t="s">
        <v>2432</v>
      </c>
      <c r="L7" s="59" t="s">
        <v>6129</v>
      </c>
      <c r="M7" s="59"/>
      <c r="N7" s="63"/>
      <c r="O7" s="63"/>
      <c r="P7" s="63"/>
      <c r="Q7" s="64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</row>
    <row r="8" spans="2:60" s="65" customFormat="1" ht="15" customHeight="1" x14ac:dyDescent="0.2">
      <c r="B8" s="58" t="s">
        <v>510</v>
      </c>
      <c r="C8" s="59" t="s">
        <v>6130</v>
      </c>
      <c r="D8" s="60" t="s">
        <v>6131</v>
      </c>
      <c r="E8" s="13">
        <v>43172</v>
      </c>
      <c r="F8" s="14">
        <f t="shared" si="0"/>
        <v>43179</v>
      </c>
      <c r="G8" s="12">
        <v>1</v>
      </c>
      <c r="H8" s="12">
        <v>7</v>
      </c>
      <c r="I8" s="61">
        <f t="shared" si="1"/>
        <v>749.89</v>
      </c>
      <c r="J8" s="61">
        <v>749.89</v>
      </c>
      <c r="K8" s="62" t="s">
        <v>6132</v>
      </c>
      <c r="L8" s="59" t="s">
        <v>6133</v>
      </c>
      <c r="M8" s="59"/>
      <c r="N8" s="63"/>
      <c r="O8" s="63"/>
      <c r="P8" s="63"/>
      <c r="Q8" s="64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</row>
    <row r="9" spans="2:60" s="65" customFormat="1" ht="15" customHeight="1" x14ac:dyDescent="0.2">
      <c r="B9" s="58" t="s">
        <v>4734</v>
      </c>
      <c r="C9" s="59"/>
      <c r="D9" s="60"/>
      <c r="E9" s="13">
        <v>43220</v>
      </c>
      <c r="F9" s="14">
        <f t="shared" si="0"/>
        <v>43221</v>
      </c>
      <c r="G9" s="12">
        <v>1</v>
      </c>
      <c r="H9" s="12">
        <v>1</v>
      </c>
      <c r="I9" s="61">
        <v>2050</v>
      </c>
      <c r="J9" s="61"/>
      <c r="K9" s="62" t="s">
        <v>6134</v>
      </c>
      <c r="L9" s="59"/>
      <c r="M9" s="59"/>
      <c r="N9" s="63"/>
      <c r="O9" s="63"/>
      <c r="P9" s="63"/>
      <c r="Q9" s="64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</row>
    <row r="10" spans="2:60" ht="15" customHeight="1" x14ac:dyDescent="0.2">
      <c r="B10" s="58" t="s">
        <v>510</v>
      </c>
      <c r="C10" s="329" t="s">
        <v>6135</v>
      </c>
      <c r="D10" s="60" t="s">
        <v>6136</v>
      </c>
      <c r="E10" s="13">
        <v>44322</v>
      </c>
      <c r="F10" s="14">
        <f t="shared" si="0"/>
        <v>44378</v>
      </c>
      <c r="G10" s="12">
        <v>2</v>
      </c>
      <c r="H10" s="12">
        <v>28</v>
      </c>
      <c r="I10" s="61">
        <f t="shared" si="1"/>
        <v>681.95500000000004</v>
      </c>
      <c r="J10" s="61">
        <v>1363.91</v>
      </c>
      <c r="K10" s="62" t="s">
        <v>4972</v>
      </c>
      <c r="L10" s="59" t="s">
        <v>4239</v>
      </c>
      <c r="M10" s="59" t="s">
        <v>6137</v>
      </c>
      <c r="N10" s="63"/>
      <c r="O10" s="63"/>
      <c r="P10" s="63"/>
      <c r="Q10" s="350" t="s">
        <v>4371</v>
      </c>
    </row>
    <row r="11" spans="2:60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60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60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60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60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60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ht="13.5" thickBot="1" x14ac:dyDescent="0.25">
      <c r="I31" s="36" t="s">
        <v>8</v>
      </c>
      <c r="J31" s="56">
        <f>SUM(J3:J30)</f>
        <v>10595.759999999998</v>
      </c>
    </row>
  </sheetData>
  <conditionalFormatting sqref="F3:F30">
    <cfRule type="expression" dxfId="710" priority="1" stopIfTrue="1">
      <formula>AND($B3&lt;&gt;"",$K3="",$F3&lt;TODAY())</formula>
    </cfRule>
    <cfRule type="expression" dxfId="709" priority="2">
      <formula>AND($B3&lt;&gt;"",$K3="",$F3&lt;(TODAY()+30))</formula>
    </cfRule>
  </conditionalFormatting>
  <dataValidations count="1">
    <dataValidation type="list" allowBlank="1" showInputMessage="1" showErrorMessage="1" sqref="H3:H30" xr:uid="{00000000-0002-0000-5400-000000000000}">
      <formula1>"1, 7, 28, 30"</formula1>
    </dataValidation>
  </dataValidations>
  <hyperlinks>
    <hyperlink ref="Q10" r:id="rId1" xr:uid="{5A9A6860-40F3-4A99-8F9E-31898F405D8A}"/>
  </hyperlinks>
  <printOptions horizontalCentered="1"/>
  <pageMargins left="0.5" right="0.5" top="0.75" bottom="0.75" header="0.5" footer="0.5"/>
  <pageSetup scale="47" fitToHeight="0" orientation="landscape" horizontalDpi="1200" verticalDpi="1200" r:id="rId2"/>
  <headerFooter alignWithMargins="0"/>
  <tableParts count="1">
    <tablePart r:id="rId3"/>
  </tableParts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3CB62-5CB6-4F86-B5A4-9019475CE8A9}">
  <sheetPr>
    <tabColor rgb="FFA5A5A5"/>
    <pageSetUpPr fitToPage="1"/>
  </sheetPr>
  <dimension ref="B2:Q31"/>
  <sheetViews>
    <sheetView workbookViewId="0">
      <selection activeCell="L17" sqref="L17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45.42578125" style="57" customWidth="1"/>
    <col min="12" max="12" width="19.5703125" style="33" bestFit="1" customWidth="1"/>
    <col min="13" max="13" width="17" style="356" customWidth="1"/>
    <col min="14" max="14" width="6.7109375" style="38" hidden="1" customWidth="1"/>
    <col min="15" max="15" width="15.7109375" style="38" hidden="1" customWidth="1"/>
    <col min="16" max="16" width="4.7109375" style="38" customWidth="1"/>
    <col min="17" max="17" width="33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353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58" t="s">
        <v>434</v>
      </c>
      <c r="C3" s="59" t="s">
        <v>6138</v>
      </c>
      <c r="D3" s="60" t="s">
        <v>6139</v>
      </c>
      <c r="E3" s="13">
        <v>44291</v>
      </c>
      <c r="F3" s="14">
        <f>IF(E3&lt;&gt;"",E3+(G3*H3),"")</f>
        <v>44305</v>
      </c>
      <c r="G3" s="12">
        <v>2</v>
      </c>
      <c r="H3" s="12">
        <v>7</v>
      </c>
      <c r="I3" s="61">
        <f>IF(G3&lt;&gt;"",(J3/G3),"")</f>
        <v>447.34</v>
      </c>
      <c r="J3" s="61">
        <v>894.68</v>
      </c>
      <c r="K3" s="344" t="s">
        <v>6140</v>
      </c>
      <c r="L3" s="59" t="s">
        <v>514</v>
      </c>
      <c r="M3" s="352" t="s">
        <v>6141</v>
      </c>
      <c r="N3" s="63"/>
      <c r="O3" s="63"/>
      <c r="P3" s="305"/>
      <c r="Q3" s="341" t="s">
        <v>6142</v>
      </c>
    </row>
    <row r="4" spans="2:17" ht="15" customHeight="1" x14ac:dyDescent="0.2">
      <c r="B4" s="58" t="s">
        <v>434</v>
      </c>
      <c r="C4" s="59" t="s">
        <v>6143</v>
      </c>
      <c r="D4" s="60" t="s">
        <v>6144</v>
      </c>
      <c r="E4" s="13">
        <v>44291</v>
      </c>
      <c r="F4" s="14">
        <f t="shared" ref="F4:F30" si="0">IF(E4&lt;&gt;"",E4+(G4*H4),"")</f>
        <v>44305</v>
      </c>
      <c r="G4" s="12">
        <v>2</v>
      </c>
      <c r="H4" s="12">
        <v>7</v>
      </c>
      <c r="I4" s="61">
        <f t="shared" ref="I4:I30" si="1">IF(G4&lt;&gt;"",(J4/G4),"")</f>
        <v>447.34</v>
      </c>
      <c r="J4" s="61">
        <v>894.68</v>
      </c>
      <c r="K4" s="340" t="s">
        <v>6145</v>
      </c>
      <c r="L4" s="326">
        <v>17726103</v>
      </c>
      <c r="M4" s="352" t="s">
        <v>6141</v>
      </c>
      <c r="N4" s="63"/>
      <c r="O4" s="63"/>
      <c r="P4" s="305"/>
      <c r="Q4" s="341" t="s">
        <v>6142</v>
      </c>
    </row>
    <row r="5" spans="2:17" ht="15" customHeight="1" x14ac:dyDescent="0.2">
      <c r="B5" s="58" t="s">
        <v>6146</v>
      </c>
      <c r="C5" s="59" t="s">
        <v>6147</v>
      </c>
      <c r="D5" s="60" t="s">
        <v>6148</v>
      </c>
      <c r="E5" s="13">
        <v>44291</v>
      </c>
      <c r="F5" s="14">
        <f t="shared" si="0"/>
        <v>44305</v>
      </c>
      <c r="G5" s="12">
        <v>2</v>
      </c>
      <c r="H5" s="12">
        <v>7</v>
      </c>
      <c r="I5" s="61">
        <f t="shared" si="1"/>
        <v>705.05</v>
      </c>
      <c r="J5" s="61">
        <v>1410.1</v>
      </c>
      <c r="K5" s="344" t="s">
        <v>6140</v>
      </c>
      <c r="L5" s="59" t="s">
        <v>514</v>
      </c>
      <c r="M5" s="352" t="s">
        <v>6141</v>
      </c>
      <c r="N5" s="63"/>
      <c r="O5" s="63"/>
      <c r="P5" s="305"/>
      <c r="Q5" s="341" t="s">
        <v>6142</v>
      </c>
    </row>
    <row r="6" spans="2:17" ht="15" customHeight="1" x14ac:dyDescent="0.2">
      <c r="B6" s="58" t="s">
        <v>4992</v>
      </c>
      <c r="C6" s="59"/>
      <c r="D6" s="60" t="s">
        <v>6149</v>
      </c>
      <c r="E6" s="13">
        <v>44295</v>
      </c>
      <c r="F6" s="14">
        <f t="shared" si="0"/>
        <v>44302</v>
      </c>
      <c r="G6" s="12">
        <v>1</v>
      </c>
      <c r="H6" s="12">
        <v>7</v>
      </c>
      <c r="I6" s="61">
        <f t="shared" si="1"/>
        <v>271.70999999999998</v>
      </c>
      <c r="J6" s="61">
        <v>271.70999999999998</v>
      </c>
      <c r="K6" s="340" t="s">
        <v>6150</v>
      </c>
      <c r="L6" s="59" t="s">
        <v>514</v>
      </c>
      <c r="M6" s="352" t="s">
        <v>6141</v>
      </c>
      <c r="N6" s="63"/>
      <c r="O6" s="63"/>
      <c r="P6" s="305"/>
      <c r="Q6" s="341" t="s">
        <v>6142</v>
      </c>
    </row>
    <row r="7" spans="2:17" ht="15" customHeight="1" x14ac:dyDescent="0.2">
      <c r="B7" s="58" t="s">
        <v>5325</v>
      </c>
      <c r="C7" s="59" t="s">
        <v>6151</v>
      </c>
      <c r="D7" s="60" t="s">
        <v>6152</v>
      </c>
      <c r="E7" s="13">
        <v>44330</v>
      </c>
      <c r="F7" s="14">
        <f t="shared" si="0"/>
        <v>44337</v>
      </c>
      <c r="G7" s="12">
        <v>1</v>
      </c>
      <c r="H7" s="12">
        <v>7</v>
      </c>
      <c r="I7" s="61">
        <f t="shared" si="1"/>
        <v>863.43</v>
      </c>
      <c r="J7" s="61">
        <v>863.43</v>
      </c>
      <c r="K7" s="62"/>
      <c r="L7" s="59" t="s">
        <v>514</v>
      </c>
      <c r="M7" s="352" t="s">
        <v>5021</v>
      </c>
      <c r="N7" s="63"/>
      <c r="O7" s="63"/>
      <c r="P7" s="63"/>
      <c r="Q7" s="64"/>
    </row>
    <row r="8" spans="2:17" ht="15" customHeight="1" x14ac:dyDescent="0.2">
      <c r="B8" s="58" t="s">
        <v>2119</v>
      </c>
      <c r="C8" s="59" t="s">
        <v>6153</v>
      </c>
      <c r="D8" s="60" t="s">
        <v>6154</v>
      </c>
      <c r="E8" s="13">
        <v>44330</v>
      </c>
      <c r="F8" s="14">
        <f t="shared" si="0"/>
        <v>44337</v>
      </c>
      <c r="G8" s="12">
        <v>1</v>
      </c>
      <c r="H8" s="12">
        <v>7</v>
      </c>
      <c r="I8" s="61">
        <f t="shared" si="1"/>
        <v>438.42</v>
      </c>
      <c r="J8" s="61">
        <v>438.42</v>
      </c>
      <c r="K8" s="62"/>
      <c r="L8" s="59" t="s">
        <v>514</v>
      </c>
      <c r="M8" s="352" t="s">
        <v>5021</v>
      </c>
      <c r="N8" s="63"/>
      <c r="O8" s="63"/>
      <c r="P8" s="63"/>
      <c r="Q8" s="64"/>
    </row>
    <row r="9" spans="2:17" ht="15" customHeight="1" x14ac:dyDescent="0.2">
      <c r="B9" s="58" t="s">
        <v>1266</v>
      </c>
      <c r="C9" s="59" t="s">
        <v>6155</v>
      </c>
      <c r="D9" s="60" t="s">
        <v>6156</v>
      </c>
      <c r="E9" s="13">
        <v>44330</v>
      </c>
      <c r="F9" s="14">
        <f t="shared" si="0"/>
        <v>44333</v>
      </c>
      <c r="G9" s="12">
        <v>3</v>
      </c>
      <c r="H9" s="12">
        <v>1</v>
      </c>
      <c r="I9" s="61">
        <f t="shared" si="1"/>
        <v>566.77666666666664</v>
      </c>
      <c r="J9" s="61">
        <v>1700.33</v>
      </c>
      <c r="K9" s="62"/>
      <c r="L9" s="59" t="s">
        <v>514</v>
      </c>
      <c r="M9" s="367" t="s">
        <v>5021</v>
      </c>
      <c r="N9" s="63"/>
      <c r="O9" s="63"/>
      <c r="P9" s="63"/>
      <c r="Q9" s="64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354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354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354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354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354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354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354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354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354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354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354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354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354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354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354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354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354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354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354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354"/>
      <c r="N29" s="48"/>
      <c r="O29" s="48"/>
      <c r="P29" s="48"/>
      <c r="Q29" s="49"/>
    </row>
    <row r="30" spans="2:17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3"/>
      <c r="M30" s="355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6473.35</v>
      </c>
    </row>
  </sheetData>
  <phoneticPr fontId="0" type="noConversion"/>
  <dataValidations count="1">
    <dataValidation type="list" allowBlank="1" showInputMessage="1" showErrorMessage="1" sqref="H3:H30" xr:uid="{F6936CDF-164A-4616-9CC0-F802DF384394}">
      <formula1>"1, 7, 28, 30"</formula1>
    </dataValidation>
  </dataValidations>
  <hyperlinks>
    <hyperlink ref="Q3" r:id="rId1" xr:uid="{4787AED8-BF8E-4602-BCC1-A1FC8D8BAA1A}"/>
    <hyperlink ref="Q4:Q6" r:id="rId2" display="robert.boyd@sunbeltrentals.com" xr:uid="{A20B85A5-F19B-4C3D-858A-4306617A5A20}"/>
  </hyperlink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3"/>
  <tableParts count="1">
    <tablePart r:id="rId4"/>
  </tableParts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835AA-CD37-40A3-A45B-A87CC7FA07B1}">
  <sheetPr>
    <tabColor rgb="FFA6A6A6"/>
    <pageSetUpPr fitToPage="1"/>
  </sheetPr>
  <dimension ref="B2:Q34"/>
  <sheetViews>
    <sheetView workbookViewId="0">
      <selection activeCell="E18" sqref="E18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41.5703125" style="57" customWidth="1"/>
    <col min="12" max="12" width="19.5703125" style="33" bestFit="1" customWidth="1"/>
    <col min="13" max="13" width="15.7109375" style="33" customWidth="1"/>
    <col min="14" max="15" width="15.7109375" style="38" customWidth="1"/>
    <col min="16" max="16" width="5.855468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58" t="s">
        <v>462</v>
      </c>
      <c r="C3" s="59" t="s">
        <v>6157</v>
      </c>
      <c r="D3" s="60" t="s">
        <v>6158</v>
      </c>
      <c r="E3" s="13">
        <v>44244</v>
      </c>
      <c r="F3" s="14">
        <f t="shared" ref="F3:F30" si="0">IF(E3&lt;&gt;"",E3+(G3*H3),"")</f>
        <v>44334</v>
      </c>
      <c r="G3" s="12">
        <v>3</v>
      </c>
      <c r="H3" s="12">
        <v>30</v>
      </c>
      <c r="I3" s="61">
        <f t="shared" ref="I3:I30" si="1">IF(G3&lt;&gt;"",(J3/G3),"")</f>
        <v>278.42666666666668</v>
      </c>
      <c r="J3" s="61">
        <v>835.28</v>
      </c>
      <c r="K3" s="340" t="s">
        <v>6159</v>
      </c>
      <c r="L3" s="329">
        <v>34548235</v>
      </c>
      <c r="M3" s="59"/>
      <c r="N3" s="63"/>
      <c r="O3" s="63"/>
      <c r="P3" s="305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835.28</v>
      </c>
    </row>
    <row r="33" spans="10:11" x14ac:dyDescent="0.2">
      <c r="J33" s="39" t="s">
        <v>3139</v>
      </c>
      <c r="K33" s="57" t="s">
        <v>6160</v>
      </c>
    </row>
    <row r="34" spans="10:11" x14ac:dyDescent="0.2">
      <c r="J34" s="39" t="s">
        <v>3141</v>
      </c>
      <c r="K34" s="57" t="s">
        <v>6161</v>
      </c>
    </row>
  </sheetData>
  <phoneticPr fontId="0" type="noConversion"/>
  <conditionalFormatting sqref="F3">
    <cfRule type="timePeriod" dxfId="666" priority="1" timePeriod="yesterday">
      <formula>FLOOR(F3,1)=TODAY()-1</formula>
    </cfRule>
  </conditionalFormatting>
  <dataValidations count="1">
    <dataValidation type="list" allowBlank="1" showInputMessage="1" showErrorMessage="1" sqref="H3:H30" xr:uid="{26CACF45-F6F1-4026-B8DE-C61AF059C571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F28B5-78F5-45A6-9F8E-3F9E787C9608}">
  <sheetPr>
    <tabColor rgb="FFA6A6A6"/>
    <pageSetUpPr fitToPage="1"/>
  </sheetPr>
  <dimension ref="A2:EI54"/>
  <sheetViews>
    <sheetView topLeftCell="A30" workbookViewId="0">
      <selection activeCell="F34" sqref="F34"/>
    </sheetView>
  </sheetViews>
  <sheetFormatPr defaultColWidth="9.140625" defaultRowHeight="12.75" x14ac:dyDescent="0.2"/>
  <cols>
    <col min="1" max="1" width="1.7109375" style="50" customWidth="1"/>
    <col min="2" max="2" width="30.85546875" style="53" customWidth="1"/>
    <col min="3" max="3" width="12.85546875" style="54" customWidth="1"/>
    <col min="4" max="4" width="19.14062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2.28515625" style="39" bestFit="1" customWidth="1"/>
    <col min="11" max="11" width="41.140625" style="57" customWidth="1"/>
    <col min="12" max="12" width="12.140625" style="33" customWidth="1"/>
    <col min="13" max="13" width="6.5703125" style="33" customWidth="1"/>
    <col min="14" max="14" width="7" style="38" customWidth="1"/>
    <col min="15" max="15" width="4.42578125" style="38" customWidth="1"/>
    <col min="16" max="16" width="5.2851562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1:139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1:139" s="65" customFormat="1" ht="15" customHeight="1" x14ac:dyDescent="0.2">
      <c r="A3" s="50"/>
      <c r="B3" s="58" t="s">
        <v>1468</v>
      </c>
      <c r="C3" s="59" t="s">
        <v>6162</v>
      </c>
      <c r="D3" s="307" t="s">
        <v>6163</v>
      </c>
      <c r="E3" s="13">
        <v>43885</v>
      </c>
      <c r="F3" s="14">
        <f t="shared" ref="F3:F50" si="0">IF(E3&lt;&gt;"",E3+(G3*H3),"")</f>
        <v>44137</v>
      </c>
      <c r="G3" s="12">
        <v>9</v>
      </c>
      <c r="H3" s="12">
        <v>28</v>
      </c>
      <c r="I3" s="61">
        <f t="shared" ref="I3:I50" si="1">IF(G3&lt;&gt;"",(J3/G3),"")</f>
        <v>461.09999999999997</v>
      </c>
      <c r="J3" s="61">
        <v>4149.8999999999996</v>
      </c>
      <c r="K3" s="62" t="s">
        <v>6164</v>
      </c>
      <c r="L3" s="59"/>
      <c r="M3" s="59"/>
      <c r="N3" s="63"/>
      <c r="O3" s="63"/>
      <c r="P3" s="305"/>
      <c r="Q3" s="64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</row>
    <row r="4" spans="1:139" s="65" customFormat="1" ht="15" customHeight="1" x14ac:dyDescent="0.2">
      <c r="A4" s="50"/>
      <c r="B4" s="59" t="s">
        <v>355</v>
      </c>
      <c r="C4" s="59" t="s">
        <v>6165</v>
      </c>
      <c r="D4" s="60" t="s">
        <v>6166</v>
      </c>
      <c r="E4" s="13">
        <v>43810</v>
      </c>
      <c r="F4" s="14">
        <f>IF(E4&lt;&gt;"",E4+(G4*H4),"")</f>
        <v>44020</v>
      </c>
      <c r="G4" s="12">
        <v>7</v>
      </c>
      <c r="H4" s="12">
        <v>30</v>
      </c>
      <c r="I4" s="61">
        <f>IF(G4&lt;&gt;"",(J4/G4),"")</f>
        <v>950.9228571428572</v>
      </c>
      <c r="J4" s="61">
        <v>6656.46</v>
      </c>
      <c r="K4" s="62" t="s">
        <v>6167</v>
      </c>
      <c r="L4" s="59" t="s">
        <v>6168</v>
      </c>
      <c r="M4" s="59"/>
      <c r="N4" s="63"/>
      <c r="O4" s="63"/>
      <c r="P4" s="305"/>
      <c r="Q4" s="64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</row>
    <row r="5" spans="1:139" s="65" customFormat="1" ht="15" customHeight="1" x14ac:dyDescent="0.2">
      <c r="A5" s="50"/>
      <c r="B5" s="58" t="s">
        <v>242</v>
      </c>
      <c r="C5" s="59" t="s">
        <v>6169</v>
      </c>
      <c r="D5" s="60" t="s">
        <v>6170</v>
      </c>
      <c r="E5" s="13">
        <v>43808</v>
      </c>
      <c r="F5" s="14">
        <f t="shared" si="0"/>
        <v>43809</v>
      </c>
      <c r="G5" s="12">
        <v>1</v>
      </c>
      <c r="H5" s="12">
        <v>1</v>
      </c>
      <c r="I5" s="61">
        <f t="shared" si="1"/>
        <v>428.22</v>
      </c>
      <c r="J5" s="61">
        <v>428.22</v>
      </c>
      <c r="K5" s="62" t="s">
        <v>4500</v>
      </c>
      <c r="L5" s="59"/>
      <c r="M5" s="59"/>
      <c r="N5" s="63"/>
      <c r="O5" s="63"/>
      <c r="P5" s="305"/>
      <c r="Q5" s="64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</row>
    <row r="6" spans="1:139" s="65" customFormat="1" ht="15" customHeight="1" x14ac:dyDescent="0.2">
      <c r="A6" s="50"/>
      <c r="B6" s="58" t="s">
        <v>490</v>
      </c>
      <c r="C6" s="59" t="s">
        <v>6171</v>
      </c>
      <c r="D6" s="60" t="s">
        <v>6172</v>
      </c>
      <c r="E6" s="13">
        <v>43815</v>
      </c>
      <c r="F6" s="14">
        <f t="shared" si="0"/>
        <v>44095</v>
      </c>
      <c r="G6" s="12">
        <v>10</v>
      </c>
      <c r="H6" s="12">
        <v>28</v>
      </c>
      <c r="I6" s="61">
        <f t="shared" si="1"/>
        <v>183.71899999999999</v>
      </c>
      <c r="J6" s="61">
        <v>1837.19</v>
      </c>
      <c r="K6" s="62" t="s">
        <v>6173</v>
      </c>
      <c r="L6" s="59"/>
      <c r="M6" s="59"/>
      <c r="N6" s="63"/>
      <c r="O6" s="63"/>
      <c r="P6" s="305"/>
      <c r="Q6" s="64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</row>
    <row r="7" spans="1:139" s="65" customFormat="1" ht="15" customHeight="1" x14ac:dyDescent="0.2">
      <c r="A7" s="50"/>
      <c r="B7" s="58" t="s">
        <v>373</v>
      </c>
      <c r="C7" s="59" t="s">
        <v>6174</v>
      </c>
      <c r="D7" s="60" t="s">
        <v>6175</v>
      </c>
      <c r="E7" s="13">
        <v>43857</v>
      </c>
      <c r="F7" s="14">
        <f t="shared" si="0"/>
        <v>43864</v>
      </c>
      <c r="G7" s="12">
        <v>1</v>
      </c>
      <c r="H7" s="12">
        <v>7</v>
      </c>
      <c r="I7" s="61">
        <f t="shared" si="1"/>
        <v>1087.33</v>
      </c>
      <c r="J7" s="61">
        <v>1087.33</v>
      </c>
      <c r="K7" s="62" t="s">
        <v>6176</v>
      </c>
      <c r="L7" s="59" t="s">
        <v>6177</v>
      </c>
      <c r="M7" s="59"/>
      <c r="N7" s="63"/>
      <c r="O7" s="63"/>
      <c r="P7" s="305"/>
      <c r="Q7" s="64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</row>
    <row r="8" spans="1:139" s="65" customFormat="1" ht="15" customHeight="1" x14ac:dyDescent="0.2">
      <c r="A8" s="50"/>
      <c r="B8" s="58" t="s">
        <v>242</v>
      </c>
      <c r="C8" s="59" t="s">
        <v>6178</v>
      </c>
      <c r="D8" s="60" t="s">
        <v>6179</v>
      </c>
      <c r="E8" s="13">
        <v>43865</v>
      </c>
      <c r="F8" s="14">
        <f t="shared" si="0"/>
        <v>43893</v>
      </c>
      <c r="G8" s="12">
        <v>1</v>
      </c>
      <c r="H8" s="12">
        <v>28</v>
      </c>
      <c r="I8" s="61">
        <f t="shared" si="1"/>
        <v>1615.44</v>
      </c>
      <c r="J8" s="61">
        <v>1615.44</v>
      </c>
      <c r="K8" s="70" t="s">
        <v>6180</v>
      </c>
      <c r="L8" s="59"/>
      <c r="M8" s="59"/>
      <c r="N8" s="63"/>
      <c r="O8" s="63"/>
      <c r="P8" s="305"/>
      <c r="Q8" s="64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</row>
    <row r="9" spans="1:139" s="65" customFormat="1" ht="15" customHeight="1" x14ac:dyDescent="0.2">
      <c r="A9" s="50"/>
      <c r="B9" s="58" t="s">
        <v>242</v>
      </c>
      <c r="C9" s="59" t="s">
        <v>6178</v>
      </c>
      <c r="D9" s="60" t="s">
        <v>6181</v>
      </c>
      <c r="E9" s="13">
        <v>43894</v>
      </c>
      <c r="F9" s="14">
        <f>IF(E9&lt;&gt;"",E9+(G9*H9)+15,"")</f>
        <v>44089</v>
      </c>
      <c r="G9" s="12">
        <v>6</v>
      </c>
      <c r="H9" s="12">
        <v>30</v>
      </c>
      <c r="I9" s="61">
        <f t="shared" si="1"/>
        <v>1892.4233333333334</v>
      </c>
      <c r="J9" s="61">
        <v>11354.54</v>
      </c>
      <c r="K9" s="62" t="s">
        <v>6182</v>
      </c>
      <c r="L9" s="59"/>
      <c r="M9" s="59"/>
      <c r="N9" s="63"/>
      <c r="O9" s="63"/>
      <c r="P9" s="305"/>
      <c r="Q9" s="64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</row>
    <row r="10" spans="1:139" s="65" customFormat="1" ht="15" customHeight="1" x14ac:dyDescent="0.2">
      <c r="A10" s="50"/>
      <c r="B10" s="58" t="s">
        <v>394</v>
      </c>
      <c r="C10" s="59" t="s">
        <v>6183</v>
      </c>
      <c r="D10" s="60" t="s">
        <v>6184</v>
      </c>
      <c r="E10" s="13">
        <v>43889</v>
      </c>
      <c r="F10" s="14">
        <f t="shared" si="0"/>
        <v>43919</v>
      </c>
      <c r="G10" s="12">
        <v>1</v>
      </c>
      <c r="H10" s="12">
        <v>30</v>
      </c>
      <c r="I10" s="61">
        <f t="shared" si="1"/>
        <v>1546.2</v>
      </c>
      <c r="J10" s="61">
        <v>1546.2</v>
      </c>
      <c r="K10" s="62" t="s">
        <v>6185</v>
      </c>
      <c r="L10" s="59" t="s">
        <v>6186</v>
      </c>
      <c r="M10" s="59"/>
      <c r="N10" s="63"/>
      <c r="O10" s="63"/>
      <c r="P10" s="305"/>
      <c r="Q10" s="64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</row>
    <row r="11" spans="1:139" s="65" customFormat="1" ht="15" customHeight="1" x14ac:dyDescent="0.2">
      <c r="A11" s="50"/>
      <c r="B11" s="58" t="s">
        <v>87</v>
      </c>
      <c r="C11" s="59" t="s">
        <v>6187</v>
      </c>
      <c r="D11" s="60" t="s">
        <v>6188</v>
      </c>
      <c r="E11" s="13">
        <v>43907</v>
      </c>
      <c r="F11" s="14">
        <f t="shared" si="0"/>
        <v>43967</v>
      </c>
      <c r="G11" s="12">
        <v>2</v>
      </c>
      <c r="H11" s="12">
        <v>30</v>
      </c>
      <c r="I11" s="61">
        <f t="shared" si="1"/>
        <v>1812.58</v>
      </c>
      <c r="J11" s="61">
        <v>3625.16</v>
      </c>
      <c r="K11" s="62" t="s">
        <v>6189</v>
      </c>
      <c r="L11" s="59"/>
      <c r="M11" s="59"/>
      <c r="N11" s="63"/>
      <c r="O11" s="63"/>
      <c r="P11" s="305"/>
      <c r="Q11" s="64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</row>
    <row r="12" spans="1:139" s="65" customFormat="1" ht="15" customHeight="1" x14ac:dyDescent="0.2">
      <c r="A12" s="50"/>
      <c r="B12" s="58" t="s">
        <v>2155</v>
      </c>
      <c r="C12" s="59" t="s">
        <v>6190</v>
      </c>
      <c r="D12" s="60" t="s">
        <v>6191</v>
      </c>
      <c r="E12" s="13">
        <v>43920</v>
      </c>
      <c r="F12" s="14">
        <f t="shared" si="0"/>
        <v>44100</v>
      </c>
      <c r="G12" s="12">
        <v>6</v>
      </c>
      <c r="H12" s="12">
        <v>30</v>
      </c>
      <c r="I12" s="61">
        <f t="shared" si="1"/>
        <v>1715.4166666666667</v>
      </c>
      <c r="J12" s="61">
        <v>10292.5</v>
      </c>
      <c r="K12" s="62" t="s">
        <v>6192</v>
      </c>
      <c r="L12" s="59"/>
      <c r="M12" s="59"/>
      <c r="N12" s="63"/>
      <c r="O12" s="63"/>
      <c r="P12" s="305"/>
      <c r="Q12" s="64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</row>
    <row r="13" spans="1:139" s="65" customFormat="1" ht="15" customHeight="1" x14ac:dyDescent="0.2">
      <c r="A13" s="50"/>
      <c r="B13" s="58" t="s">
        <v>2155</v>
      </c>
      <c r="C13" s="59" t="s">
        <v>6193</v>
      </c>
      <c r="D13" s="60" t="s">
        <v>6194</v>
      </c>
      <c r="E13" s="13">
        <v>43920</v>
      </c>
      <c r="F13" s="14">
        <f t="shared" ref="F13" si="2">IF(E13&lt;&gt;"",E13+(G13*H13),"")</f>
        <v>44130</v>
      </c>
      <c r="G13" s="12">
        <v>7</v>
      </c>
      <c r="H13" s="12">
        <v>30</v>
      </c>
      <c r="I13" s="61">
        <f t="shared" ref="I13" si="3">IF(G13&lt;&gt;"",(J13/G13),"")</f>
        <v>2466.4685714285711</v>
      </c>
      <c r="J13" s="61">
        <v>17265.28</v>
      </c>
      <c r="K13" s="62" t="s">
        <v>2301</v>
      </c>
      <c r="L13" s="59" t="s">
        <v>6195</v>
      </c>
      <c r="M13" s="59"/>
      <c r="N13" s="63"/>
      <c r="O13" s="63"/>
      <c r="P13" s="305"/>
      <c r="Q13" s="64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</row>
    <row r="14" spans="1:139" s="65" customFormat="1" ht="15" customHeight="1" x14ac:dyDescent="0.2">
      <c r="A14" s="50"/>
      <c r="B14" s="58" t="s">
        <v>794</v>
      </c>
      <c r="C14" s="59" t="s">
        <v>5268</v>
      </c>
      <c r="D14" s="60" t="s">
        <v>6196</v>
      </c>
      <c r="E14" s="13">
        <v>43930</v>
      </c>
      <c r="F14" s="14">
        <f t="shared" si="0"/>
        <v>44070</v>
      </c>
      <c r="G14" s="12">
        <v>5</v>
      </c>
      <c r="H14" s="12">
        <v>28</v>
      </c>
      <c r="I14" s="61">
        <f t="shared" si="1"/>
        <v>1912.8720000000001</v>
      </c>
      <c r="J14" s="61">
        <v>9564.36</v>
      </c>
      <c r="K14" s="62" t="s">
        <v>6197</v>
      </c>
      <c r="L14" s="59"/>
      <c r="M14" s="59"/>
      <c r="N14" s="63"/>
      <c r="O14" s="63"/>
      <c r="P14" s="305"/>
      <c r="Q14" s="64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</row>
    <row r="15" spans="1:139" s="65" customFormat="1" ht="15" customHeight="1" x14ac:dyDescent="0.2">
      <c r="A15" s="50"/>
      <c r="B15" s="58" t="s">
        <v>1435</v>
      </c>
      <c r="C15" s="59" t="s">
        <v>6198</v>
      </c>
      <c r="D15" s="60" t="s">
        <v>6199</v>
      </c>
      <c r="E15" s="13">
        <v>43930</v>
      </c>
      <c r="F15" s="14">
        <f t="shared" ref="F15" si="4">IF(E15&lt;&gt;"",E15+(G15*H15),"")</f>
        <v>44098</v>
      </c>
      <c r="G15" s="12">
        <v>6</v>
      </c>
      <c r="H15" s="12">
        <v>28</v>
      </c>
      <c r="I15" s="61">
        <f t="shared" ref="I15" si="5">IF(G15&lt;&gt;"",(J15/G15),"")</f>
        <v>1550.6116666666667</v>
      </c>
      <c r="J15" s="61">
        <v>9303.67</v>
      </c>
      <c r="K15" s="62" t="s">
        <v>6192</v>
      </c>
      <c r="L15" s="59"/>
      <c r="M15" s="59"/>
      <c r="N15" s="63"/>
      <c r="O15" s="63"/>
      <c r="P15" s="305"/>
      <c r="Q15" s="64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</row>
    <row r="16" spans="1:139" s="65" customFormat="1" ht="15" customHeight="1" x14ac:dyDescent="0.2">
      <c r="A16" s="50"/>
      <c r="B16" s="58" t="s">
        <v>1435</v>
      </c>
      <c r="C16" s="59" t="s">
        <v>6200</v>
      </c>
      <c r="D16" s="60" t="s">
        <v>6201</v>
      </c>
      <c r="E16" s="13">
        <v>43948</v>
      </c>
      <c r="F16" s="14">
        <f t="shared" si="0"/>
        <v>44088</v>
      </c>
      <c r="G16" s="12">
        <v>5</v>
      </c>
      <c r="H16" s="12">
        <v>28</v>
      </c>
      <c r="I16" s="61">
        <f t="shared" si="1"/>
        <v>1459.9379999999999</v>
      </c>
      <c r="J16" s="61">
        <v>7299.69</v>
      </c>
      <c r="K16" s="62" t="s">
        <v>6192</v>
      </c>
      <c r="L16" s="59"/>
      <c r="M16" s="59"/>
      <c r="N16" s="63"/>
      <c r="O16" s="63"/>
      <c r="P16" s="305"/>
      <c r="Q16" s="64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</row>
    <row r="17" spans="1:139" s="65" customFormat="1" ht="15" customHeight="1" x14ac:dyDescent="0.2">
      <c r="A17" s="50"/>
      <c r="B17" s="58" t="s">
        <v>1435</v>
      </c>
      <c r="C17" s="59" t="s">
        <v>6202</v>
      </c>
      <c r="D17" s="60" t="s">
        <v>6203</v>
      </c>
      <c r="E17" s="13">
        <v>43948</v>
      </c>
      <c r="F17" s="14">
        <f t="shared" ref="F17" si="6">IF(E17&lt;&gt;"",E17+(G17*H17),"")</f>
        <v>44088</v>
      </c>
      <c r="G17" s="12">
        <v>5</v>
      </c>
      <c r="H17" s="12">
        <v>28</v>
      </c>
      <c r="I17" s="61">
        <f t="shared" ref="I17" si="7">IF(G17&lt;&gt;"",(J17/G17),"")</f>
        <v>1587.1379999999999</v>
      </c>
      <c r="J17" s="61">
        <v>7935.69</v>
      </c>
      <c r="K17" s="62" t="s">
        <v>6197</v>
      </c>
      <c r="L17" s="59"/>
      <c r="M17" s="59"/>
      <c r="N17" s="63"/>
      <c r="O17" s="63"/>
      <c r="P17" s="305"/>
      <c r="Q17" s="64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</row>
    <row r="18" spans="1:139" s="65" customFormat="1" ht="15" customHeight="1" x14ac:dyDescent="0.2">
      <c r="A18" s="50"/>
      <c r="B18" s="58" t="s">
        <v>1435</v>
      </c>
      <c r="C18" s="59" t="s">
        <v>5372</v>
      </c>
      <c r="D18" s="60" t="s">
        <v>6204</v>
      </c>
      <c r="E18" s="13">
        <v>43941</v>
      </c>
      <c r="F18" s="14">
        <f t="shared" si="0"/>
        <v>44109</v>
      </c>
      <c r="G18" s="12">
        <v>6</v>
      </c>
      <c r="H18" s="12">
        <v>28</v>
      </c>
      <c r="I18" s="61">
        <f t="shared" si="1"/>
        <v>1441.865</v>
      </c>
      <c r="J18" s="61">
        <v>8651.19</v>
      </c>
      <c r="K18" s="62" t="s">
        <v>4915</v>
      </c>
      <c r="L18" s="59" t="s">
        <v>6205</v>
      </c>
      <c r="M18" s="59"/>
      <c r="N18" s="63"/>
      <c r="O18" s="63"/>
      <c r="P18" s="305"/>
      <c r="Q18" s="64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</row>
    <row r="19" spans="1:139" s="65" customFormat="1" ht="15" customHeight="1" x14ac:dyDescent="0.2">
      <c r="A19" s="50"/>
      <c r="B19" s="58" t="s">
        <v>1435</v>
      </c>
      <c r="C19" s="59" t="s">
        <v>6206</v>
      </c>
      <c r="D19" s="60" t="s">
        <v>6207</v>
      </c>
      <c r="E19" s="13">
        <v>43948</v>
      </c>
      <c r="F19" s="14">
        <f t="shared" ref="F19" si="8">IF(E19&lt;&gt;"",E19+(G19*H19),"")</f>
        <v>44060</v>
      </c>
      <c r="G19" s="12">
        <v>4</v>
      </c>
      <c r="H19" s="12">
        <v>28</v>
      </c>
      <c r="I19" s="61">
        <f t="shared" ref="I19" si="9">IF(G19&lt;&gt;"",(J19/G19),"")</f>
        <v>1983.9224999999999</v>
      </c>
      <c r="J19" s="61">
        <v>7935.69</v>
      </c>
      <c r="K19" s="62" t="s">
        <v>6197</v>
      </c>
      <c r="L19" s="59"/>
      <c r="M19" s="59"/>
      <c r="N19" s="63"/>
      <c r="O19" s="63"/>
      <c r="P19" s="305"/>
      <c r="Q19" s="64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</row>
    <row r="20" spans="1:139" s="65" customFormat="1" ht="15" customHeight="1" x14ac:dyDescent="0.2">
      <c r="A20" s="50"/>
      <c r="B20" s="58" t="s">
        <v>1435</v>
      </c>
      <c r="C20" s="59" t="s">
        <v>6208</v>
      </c>
      <c r="D20" s="60" t="s">
        <v>6209</v>
      </c>
      <c r="E20" s="13">
        <v>43955</v>
      </c>
      <c r="F20" s="14">
        <f t="shared" si="0"/>
        <v>44105</v>
      </c>
      <c r="G20" s="12">
        <v>5</v>
      </c>
      <c r="H20" s="12">
        <v>30</v>
      </c>
      <c r="I20" s="61">
        <f t="shared" si="1"/>
        <v>1467.8240000000001</v>
      </c>
      <c r="J20" s="61">
        <v>7339.12</v>
      </c>
      <c r="K20" s="62" t="s">
        <v>6210</v>
      </c>
      <c r="L20" s="59"/>
      <c r="M20" s="59"/>
      <c r="N20" s="63"/>
      <c r="O20" s="63"/>
      <c r="P20" s="305"/>
      <c r="Q20" s="64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</row>
    <row r="21" spans="1:139" s="65" customFormat="1" ht="15" customHeight="1" x14ac:dyDescent="0.2">
      <c r="A21" s="50"/>
      <c r="B21" s="58" t="s">
        <v>1435</v>
      </c>
      <c r="C21" s="59" t="s">
        <v>6211</v>
      </c>
      <c r="D21" s="60" t="s">
        <v>6212</v>
      </c>
      <c r="E21" s="13">
        <v>43955</v>
      </c>
      <c r="F21" s="14">
        <f t="shared" ref="F21:F23" si="10">IF(E21&lt;&gt;"",E21+(G21*H21),"")</f>
        <v>44105</v>
      </c>
      <c r="G21" s="12">
        <v>5</v>
      </c>
      <c r="H21" s="12">
        <v>30</v>
      </c>
      <c r="I21" s="61">
        <f t="shared" ref="I21:I23" si="11">IF(G21&lt;&gt;"",(J21/G21),"")</f>
        <v>1523.326</v>
      </c>
      <c r="J21" s="61">
        <v>7616.63</v>
      </c>
      <c r="K21" s="62" t="s">
        <v>4915</v>
      </c>
      <c r="L21" s="59" t="s">
        <v>6213</v>
      </c>
      <c r="M21" s="59"/>
      <c r="N21" s="63"/>
      <c r="O21" s="63"/>
      <c r="P21" s="305"/>
      <c r="Q21" s="64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</row>
    <row r="22" spans="1:139" s="65" customFormat="1" ht="15" customHeight="1" x14ac:dyDescent="0.2">
      <c r="A22" s="50"/>
      <c r="B22" s="58" t="s">
        <v>1435</v>
      </c>
      <c r="C22" s="59" t="s">
        <v>6214</v>
      </c>
      <c r="D22" s="60" t="s">
        <v>6215</v>
      </c>
      <c r="E22" s="13">
        <v>43955</v>
      </c>
      <c r="F22" s="14">
        <f t="shared" si="10"/>
        <v>44105</v>
      </c>
      <c r="G22" s="12">
        <v>5</v>
      </c>
      <c r="H22" s="12">
        <v>30</v>
      </c>
      <c r="I22" s="61">
        <f t="shared" si="11"/>
        <v>1459.9379999999999</v>
      </c>
      <c r="J22" s="61">
        <v>7299.69</v>
      </c>
      <c r="K22" s="62" t="s">
        <v>4915</v>
      </c>
      <c r="L22" s="59" t="s">
        <v>6216</v>
      </c>
      <c r="M22" s="59"/>
      <c r="N22" s="63"/>
      <c r="O22" s="63"/>
      <c r="P22" s="305"/>
      <c r="Q22" s="64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</row>
    <row r="23" spans="1:139" s="65" customFormat="1" ht="15" customHeight="1" x14ac:dyDescent="0.2">
      <c r="A23" s="50"/>
      <c r="B23" s="58" t="s">
        <v>1435</v>
      </c>
      <c r="C23" s="59" t="s">
        <v>6217</v>
      </c>
      <c r="D23" s="60" t="s">
        <v>6218</v>
      </c>
      <c r="E23" s="13">
        <v>43955</v>
      </c>
      <c r="F23" s="14">
        <f t="shared" si="10"/>
        <v>44105</v>
      </c>
      <c r="G23" s="12">
        <v>5</v>
      </c>
      <c r="H23" s="12">
        <v>30</v>
      </c>
      <c r="I23" s="61">
        <f t="shared" si="11"/>
        <v>1459.9379999999999</v>
      </c>
      <c r="J23" s="61">
        <v>7299.69</v>
      </c>
      <c r="K23" s="62" t="s">
        <v>4915</v>
      </c>
      <c r="L23" s="59" t="s">
        <v>6219</v>
      </c>
      <c r="M23" s="59"/>
      <c r="N23" s="63"/>
      <c r="O23" s="63"/>
      <c r="P23" s="305"/>
      <c r="Q23" s="64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</row>
    <row r="24" spans="1:139" s="65" customFormat="1" ht="15" customHeight="1" x14ac:dyDescent="0.2">
      <c r="A24" s="50"/>
      <c r="B24" s="58" t="s">
        <v>683</v>
      </c>
      <c r="C24" s="59" t="s">
        <v>6220</v>
      </c>
      <c r="D24" s="60" t="s">
        <v>6221</v>
      </c>
      <c r="E24" s="13">
        <v>43962</v>
      </c>
      <c r="F24" s="14">
        <f t="shared" si="0"/>
        <v>44052</v>
      </c>
      <c r="G24" s="12">
        <v>3</v>
      </c>
      <c r="H24" s="12">
        <v>30</v>
      </c>
      <c r="I24" s="61">
        <f t="shared" si="1"/>
        <v>710.62666666666667</v>
      </c>
      <c r="J24" s="61">
        <v>2131.88</v>
      </c>
      <c r="K24" s="62" t="s">
        <v>6197</v>
      </c>
      <c r="L24" s="59"/>
      <c r="M24" s="59"/>
      <c r="N24" s="63"/>
      <c r="O24" s="63"/>
      <c r="P24" s="305"/>
      <c r="Q24" s="64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</row>
    <row r="25" spans="1:139" s="65" customFormat="1" ht="15" customHeight="1" x14ac:dyDescent="0.2">
      <c r="A25" s="50"/>
      <c r="B25" s="58" t="s">
        <v>794</v>
      </c>
      <c r="C25" s="59" t="s">
        <v>6222</v>
      </c>
      <c r="D25" s="60" t="s">
        <v>6223</v>
      </c>
      <c r="E25" s="13">
        <v>43962</v>
      </c>
      <c r="F25" s="14">
        <f t="shared" ref="F25" si="12">IF(E25&lt;&gt;"",E25+(G25*H25),"")</f>
        <v>44046</v>
      </c>
      <c r="G25" s="12">
        <v>3</v>
      </c>
      <c r="H25" s="12">
        <v>28</v>
      </c>
      <c r="I25" s="61">
        <f t="shared" ref="I25" si="13">IF(G25&lt;&gt;"",(J25/G25),"")</f>
        <v>1651.3033333333333</v>
      </c>
      <c r="J25" s="61">
        <v>4953.91</v>
      </c>
      <c r="K25" s="62" t="s">
        <v>6224</v>
      </c>
      <c r="L25" s="59" t="s">
        <v>6225</v>
      </c>
      <c r="M25" s="59"/>
      <c r="N25" s="63"/>
      <c r="O25" s="63"/>
      <c r="P25" s="305"/>
      <c r="Q25" s="64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</row>
    <row r="26" spans="1:139" s="65" customFormat="1" ht="15" customHeight="1" x14ac:dyDescent="0.2">
      <c r="A26" s="50"/>
      <c r="B26" s="58" t="s">
        <v>1435</v>
      </c>
      <c r="C26" s="59" t="s">
        <v>6226</v>
      </c>
      <c r="D26" s="60" t="s">
        <v>6227</v>
      </c>
      <c r="E26" s="13">
        <v>43999</v>
      </c>
      <c r="F26" s="14">
        <f>IF(E26&lt;&gt;"",E26+(G26*H26),"")</f>
        <v>44059</v>
      </c>
      <c r="G26" s="12">
        <v>2</v>
      </c>
      <c r="H26" s="12">
        <v>30</v>
      </c>
      <c r="I26" s="61">
        <f>IF(G26&lt;&gt;"",(J26/G26),"")</f>
        <v>2576.33</v>
      </c>
      <c r="J26" s="61">
        <v>5152.66</v>
      </c>
      <c r="K26" s="62" t="s">
        <v>6197</v>
      </c>
      <c r="L26" s="59"/>
      <c r="M26" s="59"/>
      <c r="N26" s="63"/>
      <c r="O26" s="63"/>
      <c r="P26" s="305"/>
      <c r="Q26" s="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</row>
    <row r="27" spans="1:139" s="65" customFormat="1" ht="15" customHeight="1" x14ac:dyDescent="0.2">
      <c r="A27" s="50"/>
      <c r="B27" s="58" t="s">
        <v>1435</v>
      </c>
      <c r="C27" s="59" t="s">
        <v>6228</v>
      </c>
      <c r="D27" s="60" t="s">
        <v>6229</v>
      </c>
      <c r="E27" s="13">
        <v>43999</v>
      </c>
      <c r="F27" s="14">
        <f t="shared" ref="F27:F28" si="14">IF(E27&lt;&gt;"",E27+(G27*H27),"")</f>
        <v>44059</v>
      </c>
      <c r="G27" s="12">
        <v>2</v>
      </c>
      <c r="H27" s="12">
        <v>30</v>
      </c>
      <c r="I27" s="61">
        <f t="shared" ref="I27:I28" si="15">IF(G27&lt;&gt;"",(J27/G27),"")</f>
        <v>2496.83</v>
      </c>
      <c r="J27" s="61">
        <v>4993.66</v>
      </c>
      <c r="K27" s="62" t="s">
        <v>6197</v>
      </c>
      <c r="L27" s="59"/>
      <c r="M27" s="59"/>
      <c r="N27" s="63"/>
      <c r="O27" s="63"/>
      <c r="P27" s="305"/>
      <c r="Q27" s="64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</row>
    <row r="28" spans="1:139" s="65" customFormat="1" ht="15" customHeight="1" x14ac:dyDescent="0.2">
      <c r="A28" s="50"/>
      <c r="B28" s="58" t="s">
        <v>1435</v>
      </c>
      <c r="C28" s="59" t="s">
        <v>5288</v>
      </c>
      <c r="D28" s="60" t="s">
        <v>6230</v>
      </c>
      <c r="E28" s="13">
        <v>43999</v>
      </c>
      <c r="F28" s="14">
        <f t="shared" si="14"/>
        <v>44149</v>
      </c>
      <c r="G28" s="12">
        <v>5</v>
      </c>
      <c r="H28" s="12">
        <v>30</v>
      </c>
      <c r="I28" s="61">
        <f t="shared" si="15"/>
        <v>1412.1320000000001</v>
      </c>
      <c r="J28" s="61">
        <v>7060.66</v>
      </c>
      <c r="K28" s="62" t="s">
        <v>2301</v>
      </c>
      <c r="L28" s="59" t="s">
        <v>6231</v>
      </c>
      <c r="M28" s="59"/>
      <c r="N28" s="63"/>
      <c r="O28" s="63"/>
      <c r="P28" s="305"/>
      <c r="Q28" s="64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</row>
    <row r="29" spans="1:139" s="65" customFormat="1" ht="15" customHeight="1" x14ac:dyDescent="0.2">
      <c r="A29" s="50"/>
      <c r="B29" s="58" t="s">
        <v>1435</v>
      </c>
      <c r="C29" s="59" t="s">
        <v>6232</v>
      </c>
      <c r="D29" s="60" t="s">
        <v>6233</v>
      </c>
      <c r="E29" s="13">
        <v>44034</v>
      </c>
      <c r="F29" s="14">
        <f>IF(E29&lt;&gt;"",E29+(G29*H29),"")</f>
        <v>44154</v>
      </c>
      <c r="G29" s="12">
        <v>4</v>
      </c>
      <c r="H29" s="12">
        <v>30</v>
      </c>
      <c r="I29" s="61">
        <f>IF(G29&lt;&gt;"",(J29/G29),"")</f>
        <v>1391.25</v>
      </c>
      <c r="J29" s="61">
        <v>5565</v>
      </c>
      <c r="K29" s="62" t="s">
        <v>6234</v>
      </c>
      <c r="L29" s="59"/>
      <c r="M29" s="59"/>
      <c r="N29" s="63"/>
      <c r="O29" s="63"/>
      <c r="P29" s="305"/>
      <c r="Q29" s="64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</row>
    <row r="30" spans="1:139" s="65" customFormat="1" ht="15" customHeight="1" x14ac:dyDescent="0.2">
      <c r="A30" s="50"/>
      <c r="B30" s="59" t="s">
        <v>1163</v>
      </c>
      <c r="C30" s="59" t="s">
        <v>6235</v>
      </c>
      <c r="D30" s="60" t="s">
        <v>6236</v>
      </c>
      <c r="E30" s="13">
        <v>44057</v>
      </c>
      <c r="F30" s="14">
        <f t="shared" ref="F30:F35" si="16">IF(E30&lt;&gt;"",E30+(G30*H30),"")</f>
        <v>44071</v>
      </c>
      <c r="G30" s="12">
        <v>2</v>
      </c>
      <c r="H30" s="12">
        <v>7</v>
      </c>
      <c r="I30" s="61">
        <f t="shared" ref="I30:I35" si="17">IF(G30&lt;&gt;"",(J30/G30),"")</f>
        <v>184.44</v>
      </c>
      <c r="J30" s="61">
        <v>368.88</v>
      </c>
      <c r="K30" s="62" t="s">
        <v>6197</v>
      </c>
      <c r="L30" s="59"/>
      <c r="M30" s="59"/>
      <c r="N30" s="63"/>
      <c r="O30" s="63"/>
      <c r="P30" s="305"/>
      <c r="Q30" s="64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</row>
    <row r="31" spans="1:139" s="65" customFormat="1" ht="15" customHeight="1" x14ac:dyDescent="0.2">
      <c r="A31" s="50"/>
      <c r="B31" s="59" t="s">
        <v>1163</v>
      </c>
      <c r="C31" s="59" t="s">
        <v>6237</v>
      </c>
      <c r="D31" s="60" t="s">
        <v>6238</v>
      </c>
      <c r="E31" s="13">
        <v>44057</v>
      </c>
      <c r="F31" s="14">
        <f t="shared" ref="F31:F34" si="18">IF(E31&lt;&gt;"",E31+(G31*H31),"")</f>
        <v>44071</v>
      </c>
      <c r="G31" s="12">
        <v>2</v>
      </c>
      <c r="H31" s="12">
        <v>7</v>
      </c>
      <c r="I31" s="61">
        <f t="shared" si="17"/>
        <v>184.44</v>
      </c>
      <c r="J31" s="61">
        <v>368.88</v>
      </c>
      <c r="K31" s="62" t="s">
        <v>6197</v>
      </c>
      <c r="L31" s="59"/>
      <c r="M31" s="59"/>
      <c r="N31" s="63"/>
      <c r="O31" s="63"/>
      <c r="P31" s="305"/>
      <c r="Q31" s="64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</row>
    <row r="32" spans="1:139" s="65" customFormat="1" ht="15" customHeight="1" x14ac:dyDescent="0.2">
      <c r="A32" s="50"/>
      <c r="B32" s="59" t="s">
        <v>1163</v>
      </c>
      <c r="C32" s="59" t="s">
        <v>6239</v>
      </c>
      <c r="D32" s="60" t="s">
        <v>6240</v>
      </c>
      <c r="E32" s="13">
        <v>44057</v>
      </c>
      <c r="F32" s="14">
        <f t="shared" si="18"/>
        <v>44071</v>
      </c>
      <c r="G32" s="12">
        <v>2</v>
      </c>
      <c r="H32" s="12">
        <v>7</v>
      </c>
      <c r="I32" s="61">
        <f t="shared" si="17"/>
        <v>184.44</v>
      </c>
      <c r="J32" s="61">
        <v>368.88</v>
      </c>
      <c r="K32" s="62" t="s">
        <v>6197</v>
      </c>
      <c r="L32" s="59"/>
      <c r="M32" s="59"/>
      <c r="N32" s="63"/>
      <c r="O32" s="63"/>
      <c r="P32" s="305"/>
      <c r="Q32" s="64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</row>
    <row r="33" spans="1:139" s="65" customFormat="1" ht="15" customHeight="1" x14ac:dyDescent="0.2">
      <c r="A33" s="50"/>
      <c r="B33" s="59" t="s">
        <v>1163</v>
      </c>
      <c r="C33" s="59" t="s">
        <v>6241</v>
      </c>
      <c r="D33" s="60" t="s">
        <v>6242</v>
      </c>
      <c r="E33" s="13">
        <v>44057</v>
      </c>
      <c r="F33" s="14">
        <f t="shared" si="18"/>
        <v>44071</v>
      </c>
      <c r="G33" s="12">
        <v>2</v>
      </c>
      <c r="H33" s="12">
        <v>7</v>
      </c>
      <c r="I33" s="61">
        <f t="shared" ref="I33:I34" si="19">IF(G33&lt;&gt;"",(J33/G33),"")</f>
        <v>173.84</v>
      </c>
      <c r="J33" s="61">
        <v>347.68</v>
      </c>
      <c r="K33" s="62" t="s">
        <v>6197</v>
      </c>
      <c r="L33" s="59"/>
      <c r="M33" s="59"/>
      <c r="N33" s="63"/>
      <c r="O33" s="63"/>
      <c r="P33" s="305"/>
      <c r="Q33" s="64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</row>
    <row r="34" spans="1:139" s="65" customFormat="1" ht="15" customHeight="1" x14ac:dyDescent="0.2">
      <c r="A34" s="50"/>
      <c r="B34" s="59" t="s">
        <v>1163</v>
      </c>
      <c r="C34" s="59" t="s">
        <v>6243</v>
      </c>
      <c r="D34" s="60" t="s">
        <v>6244</v>
      </c>
      <c r="E34" s="13">
        <v>44055</v>
      </c>
      <c r="F34" s="14">
        <f t="shared" si="18"/>
        <v>44145</v>
      </c>
      <c r="G34" s="12">
        <v>3</v>
      </c>
      <c r="H34" s="12">
        <v>30</v>
      </c>
      <c r="I34" s="61">
        <f t="shared" si="19"/>
        <v>607.38</v>
      </c>
      <c r="J34" s="61">
        <v>1822.14</v>
      </c>
      <c r="K34" s="62" t="s">
        <v>6245</v>
      </c>
      <c r="L34" s="59"/>
      <c r="M34" s="59"/>
      <c r="N34" s="63"/>
      <c r="O34" s="63"/>
      <c r="P34" s="305"/>
      <c r="Q34" s="64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</row>
    <row r="35" spans="1:139" s="65" customFormat="1" ht="15" customHeight="1" x14ac:dyDescent="0.2">
      <c r="A35" s="50"/>
      <c r="B35" s="59" t="s">
        <v>1448</v>
      </c>
      <c r="C35" s="59" t="s">
        <v>6246</v>
      </c>
      <c r="D35" s="60" t="s">
        <v>6247</v>
      </c>
      <c r="E35" s="13">
        <v>44068</v>
      </c>
      <c r="F35" s="14">
        <f t="shared" si="16"/>
        <v>44098</v>
      </c>
      <c r="G35" s="12">
        <v>1</v>
      </c>
      <c r="H35" s="12">
        <v>30</v>
      </c>
      <c r="I35" s="61">
        <f t="shared" si="17"/>
        <v>1150.0999999999999</v>
      </c>
      <c r="J35" s="61">
        <v>1150.0999999999999</v>
      </c>
      <c r="K35" s="62" t="s">
        <v>4500</v>
      </c>
      <c r="L35" s="59"/>
      <c r="M35" s="59"/>
      <c r="N35" s="63"/>
      <c r="O35" s="63"/>
      <c r="P35" s="305"/>
      <c r="Q35" s="64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</row>
    <row r="36" spans="1:139" s="65" customFormat="1" ht="15" customHeight="1" x14ac:dyDescent="0.2">
      <c r="A36" s="50"/>
      <c r="B36" s="257" t="s">
        <v>1448</v>
      </c>
      <c r="C36" s="59" t="s">
        <v>6248</v>
      </c>
      <c r="D36" s="60" t="s">
        <v>6249</v>
      </c>
      <c r="E36" s="13">
        <v>44068</v>
      </c>
      <c r="F36" s="14">
        <f t="shared" ref="F36" si="20">IF(E36&lt;&gt;"",E36+(G36*H36),"")</f>
        <v>44098</v>
      </c>
      <c r="G36" s="12">
        <v>1</v>
      </c>
      <c r="H36" s="12">
        <v>30</v>
      </c>
      <c r="I36" s="61">
        <f t="shared" ref="I36" si="21">IF(G36&lt;&gt;"",(J36/G36),"")</f>
        <v>1150.0999999999999</v>
      </c>
      <c r="J36" s="61">
        <v>1150.0999999999999</v>
      </c>
      <c r="K36" s="62" t="s">
        <v>4500</v>
      </c>
      <c r="L36" s="59"/>
      <c r="M36" s="59"/>
      <c r="N36" s="63"/>
      <c r="O36" s="63"/>
      <c r="P36" s="305"/>
      <c r="Q36" s="64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</row>
    <row r="37" spans="1:139" s="65" customFormat="1" ht="15" customHeight="1" x14ac:dyDescent="0.2">
      <c r="A37" s="50"/>
      <c r="B37" s="59" t="s">
        <v>683</v>
      </c>
      <c r="C37" s="59" t="s">
        <v>6250</v>
      </c>
      <c r="D37" s="60" t="s">
        <v>6251</v>
      </c>
      <c r="E37" s="13">
        <v>44089</v>
      </c>
      <c r="F37" s="14">
        <f>IF(E37&lt;&gt;"",E37+(G37*H37),"")</f>
        <v>44269</v>
      </c>
      <c r="G37" s="12">
        <v>6</v>
      </c>
      <c r="H37" s="12">
        <v>30</v>
      </c>
      <c r="I37" s="61">
        <f>IF(G37&lt;&gt;"",(J37/G37),"")</f>
        <v>355.80666666666667</v>
      </c>
      <c r="J37" s="61">
        <v>2134.84</v>
      </c>
      <c r="K37" s="62" t="s">
        <v>6252</v>
      </c>
      <c r="L37" s="59" t="s">
        <v>6253</v>
      </c>
      <c r="M37" s="59"/>
      <c r="N37" s="63"/>
      <c r="O37" s="63"/>
      <c r="P37" s="63"/>
      <c r="Q37" s="64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</row>
    <row r="38" spans="1:139" s="65" customFormat="1" ht="15" customHeight="1" x14ac:dyDescent="0.2">
      <c r="A38" s="50"/>
      <c r="B38" s="59" t="s">
        <v>683</v>
      </c>
      <c r="C38" s="59" t="s">
        <v>6254</v>
      </c>
      <c r="D38" s="60" t="s">
        <v>6255</v>
      </c>
      <c r="E38" s="13">
        <v>44089</v>
      </c>
      <c r="F38" s="14">
        <f t="shared" ref="F38:F41" si="22">IF(E38&lt;&gt;"",E38+(G38*H38),"")</f>
        <v>44299</v>
      </c>
      <c r="G38" s="12">
        <v>7</v>
      </c>
      <c r="H38" s="12">
        <v>30</v>
      </c>
      <c r="I38" s="61">
        <f t="shared" ref="I38:I41" si="23">IF(G38&lt;&gt;"",(J38/G38),"")</f>
        <v>338.14</v>
      </c>
      <c r="J38" s="61">
        <v>2366.98</v>
      </c>
      <c r="K38" s="62" t="s">
        <v>6256</v>
      </c>
      <c r="L38" s="329">
        <v>34363405</v>
      </c>
      <c r="M38" s="59"/>
      <c r="N38" s="63"/>
      <c r="O38" s="63"/>
      <c r="P38" s="63"/>
      <c r="Q38" s="64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</row>
    <row r="39" spans="1:139" s="65" customFormat="1" ht="15" customHeight="1" x14ac:dyDescent="0.2">
      <c r="A39" s="50"/>
      <c r="B39" s="59" t="s">
        <v>169</v>
      </c>
      <c r="C39" s="59" t="s">
        <v>6257</v>
      </c>
      <c r="D39" s="60" t="s">
        <v>6258</v>
      </c>
      <c r="E39" s="13">
        <v>44099</v>
      </c>
      <c r="F39" s="14">
        <f t="shared" si="22"/>
        <v>44279</v>
      </c>
      <c r="G39" s="12">
        <v>6</v>
      </c>
      <c r="H39" s="12">
        <v>30</v>
      </c>
      <c r="I39" s="61">
        <f t="shared" si="23"/>
        <v>1203.8066666666666</v>
      </c>
      <c r="J39" s="61">
        <v>7222.84</v>
      </c>
      <c r="K39" s="62" t="s">
        <v>6259</v>
      </c>
      <c r="L39" s="59"/>
      <c r="M39" s="59"/>
      <c r="N39" s="63"/>
      <c r="O39" s="63"/>
      <c r="P39" s="305"/>
      <c r="Q39" s="64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</row>
    <row r="40" spans="1:139" s="65" customFormat="1" ht="15" customHeight="1" x14ac:dyDescent="0.2">
      <c r="A40" s="50"/>
      <c r="B40" s="59" t="s">
        <v>169</v>
      </c>
      <c r="C40" s="59" t="s">
        <v>6260</v>
      </c>
      <c r="D40" s="60" t="s">
        <v>6261</v>
      </c>
      <c r="E40" s="13">
        <v>44099</v>
      </c>
      <c r="F40" s="14">
        <f t="shared" ref="F40" si="24">IF(E40&lt;&gt;"",E40+(G40*H40),"")</f>
        <v>44339</v>
      </c>
      <c r="G40" s="12">
        <v>8</v>
      </c>
      <c r="H40" s="12">
        <v>30</v>
      </c>
      <c r="I40" s="61">
        <f t="shared" ref="I40" si="25">IF(G40&lt;&gt;"",(J40/G40),"")</f>
        <v>1037.8724999999999</v>
      </c>
      <c r="J40" s="61">
        <v>8302.98</v>
      </c>
      <c r="K40" s="62" t="s">
        <v>6262</v>
      </c>
      <c r="L40" s="329">
        <v>34677787</v>
      </c>
      <c r="M40" s="59"/>
      <c r="N40" s="63"/>
      <c r="O40" s="63"/>
      <c r="P40" s="305"/>
      <c r="Q40" s="64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</row>
    <row r="41" spans="1:139" s="65" customFormat="1" ht="15" customHeight="1" x14ac:dyDescent="0.2">
      <c r="A41" s="50"/>
      <c r="B41" s="59" t="s">
        <v>6263</v>
      </c>
      <c r="C41" s="59" t="s">
        <v>6264</v>
      </c>
      <c r="D41" s="60" t="s">
        <v>6265</v>
      </c>
      <c r="E41" s="13">
        <v>44106</v>
      </c>
      <c r="F41" s="14">
        <f t="shared" si="22"/>
        <v>44166</v>
      </c>
      <c r="G41" s="12">
        <v>2</v>
      </c>
      <c r="H41" s="12">
        <v>30</v>
      </c>
      <c r="I41" s="61">
        <f t="shared" si="23"/>
        <v>2115.23</v>
      </c>
      <c r="J41" s="61">
        <v>4230.46</v>
      </c>
      <c r="K41" s="62" t="s">
        <v>6266</v>
      </c>
      <c r="L41" s="59" t="s">
        <v>6267</v>
      </c>
      <c r="M41" s="59"/>
      <c r="N41" s="63"/>
      <c r="O41" s="63"/>
      <c r="P41" s="305"/>
      <c r="Q41" s="64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</row>
    <row r="42" spans="1:139" s="65" customFormat="1" ht="15" customHeight="1" x14ac:dyDescent="0.2">
      <c r="A42" s="50"/>
      <c r="B42" s="59" t="s">
        <v>1435</v>
      </c>
      <c r="C42" s="59" t="s">
        <v>6268</v>
      </c>
      <c r="D42" s="60" t="s">
        <v>6269</v>
      </c>
      <c r="E42" s="13">
        <v>44124</v>
      </c>
      <c r="F42" s="14">
        <f t="shared" ref="F42" si="26">IF(E42&lt;&gt;"",E42+(G42*H42),"")</f>
        <v>44334</v>
      </c>
      <c r="G42" s="12">
        <v>7</v>
      </c>
      <c r="H42" s="12">
        <v>30</v>
      </c>
      <c r="I42" s="61">
        <f t="shared" ref="I42" si="27">IF(G42&lt;&gt;"",(J42/G42),"")</f>
        <v>1044.8571428571429</v>
      </c>
      <c r="J42" s="61">
        <v>7314</v>
      </c>
      <c r="K42" s="62" t="s">
        <v>6270</v>
      </c>
      <c r="L42" s="329">
        <v>34677751</v>
      </c>
      <c r="M42" s="59"/>
      <c r="N42" s="63"/>
      <c r="O42" s="63"/>
      <c r="P42" s="305"/>
      <c r="Q42" s="64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</row>
    <row r="43" spans="1:139" s="65" customFormat="1" ht="15" customHeight="1" x14ac:dyDescent="0.2">
      <c r="A43" s="50"/>
      <c r="B43" s="59" t="s">
        <v>1435</v>
      </c>
      <c r="C43" s="59" t="s">
        <v>6271</v>
      </c>
      <c r="D43" s="60" t="s">
        <v>6272</v>
      </c>
      <c r="E43" s="13">
        <v>44124</v>
      </c>
      <c r="F43" s="14">
        <f t="shared" ref="F43:F44" si="28">IF(E43&lt;&gt;"",E43+(G43*H43),"")</f>
        <v>44274</v>
      </c>
      <c r="G43" s="12">
        <v>5</v>
      </c>
      <c r="H43" s="12">
        <v>30</v>
      </c>
      <c r="I43" s="61">
        <f t="shared" ref="I43:I44" si="29">IF(G43&lt;&gt;"",(J43/G43),"")</f>
        <v>1250.8</v>
      </c>
      <c r="J43" s="61">
        <v>6254</v>
      </c>
      <c r="K43" s="62" t="s">
        <v>6273</v>
      </c>
      <c r="L43" s="59" t="s">
        <v>6274</v>
      </c>
      <c r="M43" s="59"/>
      <c r="N43" s="63"/>
      <c r="O43" s="63"/>
      <c r="P43" s="305"/>
      <c r="Q43" s="64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</row>
    <row r="44" spans="1:139" s="65" customFormat="1" ht="15" customHeight="1" x14ac:dyDescent="0.2">
      <c r="A44" s="50"/>
      <c r="B44" s="59" t="s">
        <v>1435</v>
      </c>
      <c r="C44" s="59" t="s">
        <v>6275</v>
      </c>
      <c r="D44" s="60" t="s">
        <v>6276</v>
      </c>
      <c r="E44" s="13">
        <v>44124</v>
      </c>
      <c r="F44" s="14">
        <f t="shared" si="28"/>
        <v>44274</v>
      </c>
      <c r="G44" s="12">
        <v>5</v>
      </c>
      <c r="H44" s="12">
        <v>30</v>
      </c>
      <c r="I44" s="61">
        <f t="shared" si="29"/>
        <v>1250.8</v>
      </c>
      <c r="J44" s="61">
        <v>6254</v>
      </c>
      <c r="K44" s="62" t="s">
        <v>6277</v>
      </c>
      <c r="L44" s="59" t="s">
        <v>6278</v>
      </c>
      <c r="M44" s="59"/>
      <c r="N44" s="63"/>
      <c r="O44" s="63"/>
      <c r="P44" s="305"/>
      <c r="Q44" s="64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</row>
    <row r="45" spans="1:139" s="65" customFormat="1" ht="15" customHeight="1" x14ac:dyDescent="0.2">
      <c r="A45" s="50"/>
      <c r="B45" s="59" t="s">
        <v>1163</v>
      </c>
      <c r="C45" s="59" t="s">
        <v>6243</v>
      </c>
      <c r="D45" s="60" t="s">
        <v>6279</v>
      </c>
      <c r="E45" s="13">
        <v>44145</v>
      </c>
      <c r="F45" s="14">
        <f>IF(E45&lt;&gt;"",E45+(G45*H45),"")</f>
        <v>44265</v>
      </c>
      <c r="G45" s="12">
        <v>4</v>
      </c>
      <c r="H45" s="12">
        <v>30</v>
      </c>
      <c r="I45" s="61">
        <f>IF(G45&lt;&gt;"",(J45/G45),"")</f>
        <v>554.38</v>
      </c>
      <c r="J45" s="61">
        <v>2217.52</v>
      </c>
      <c r="K45" s="62" t="s">
        <v>6280</v>
      </c>
      <c r="L45" s="59" t="s">
        <v>6281</v>
      </c>
      <c r="M45" s="59"/>
      <c r="N45" s="63"/>
      <c r="O45" s="63"/>
      <c r="P45" s="63"/>
      <c r="Q45" s="64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</row>
    <row r="46" spans="1:139" s="65" customFormat="1" ht="15" customHeight="1" x14ac:dyDescent="0.2">
      <c r="A46" s="50"/>
      <c r="B46" s="59" t="s">
        <v>1435</v>
      </c>
      <c r="C46" s="59" t="s">
        <v>6232</v>
      </c>
      <c r="D46" s="60" t="s">
        <v>6282</v>
      </c>
      <c r="E46" s="13">
        <v>44153</v>
      </c>
      <c r="F46" s="14">
        <f>IF(E46&lt;&gt;"",E46+(G46*H46),"")</f>
        <v>44273</v>
      </c>
      <c r="G46" s="12">
        <v>4</v>
      </c>
      <c r="H46" s="12">
        <v>30</v>
      </c>
      <c r="I46" s="61">
        <f>IF(G46&lt;&gt;"",(J46/G46),"")</f>
        <v>1351.5</v>
      </c>
      <c r="J46" s="61">
        <v>5406</v>
      </c>
      <c r="K46" s="62" t="s">
        <v>6283</v>
      </c>
      <c r="L46" s="59" t="s">
        <v>6284</v>
      </c>
      <c r="M46" s="59"/>
      <c r="N46" s="63"/>
      <c r="O46" s="63"/>
      <c r="P46" s="305"/>
      <c r="Q46" s="64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</row>
    <row r="47" spans="1:139" s="65" customFormat="1" ht="15" customHeight="1" x14ac:dyDescent="0.2">
      <c r="A47" s="50"/>
      <c r="B47" s="59" t="s">
        <v>2366</v>
      </c>
      <c r="C47" s="59" t="s">
        <v>6285</v>
      </c>
      <c r="D47" s="60" t="s">
        <v>6286</v>
      </c>
      <c r="E47" s="13">
        <v>44166</v>
      </c>
      <c r="F47" s="14">
        <f t="shared" ref="F47:F49" si="30">IF(E47&lt;&gt;"",E47+(G47*H47),"")</f>
        <v>44346</v>
      </c>
      <c r="G47" s="12">
        <v>6</v>
      </c>
      <c r="H47" s="12">
        <v>30</v>
      </c>
      <c r="I47" s="61">
        <f t="shared" ref="I47:I48" si="31">IF(G47&lt;&gt;"",(J47/G47),"")</f>
        <v>895.69999999999993</v>
      </c>
      <c r="J47" s="61">
        <v>5374.2</v>
      </c>
      <c r="K47" s="62" t="s">
        <v>6270</v>
      </c>
      <c r="L47" s="329">
        <v>34677799</v>
      </c>
      <c r="M47" s="59"/>
      <c r="N47" s="63"/>
      <c r="O47" s="63"/>
      <c r="P47" s="305"/>
      <c r="Q47" s="64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</row>
    <row r="48" spans="1:139" s="65" customFormat="1" ht="15" customHeight="1" x14ac:dyDescent="0.2">
      <c r="A48" s="50"/>
      <c r="B48" s="59" t="s">
        <v>6287</v>
      </c>
      <c r="C48" s="59" t="s">
        <v>6288</v>
      </c>
      <c r="D48" s="60" t="s">
        <v>6289</v>
      </c>
      <c r="E48" s="13">
        <v>44281</v>
      </c>
      <c r="F48" s="14">
        <f t="shared" si="30"/>
        <v>44341</v>
      </c>
      <c r="G48" s="12">
        <v>2</v>
      </c>
      <c r="H48" s="12">
        <v>30</v>
      </c>
      <c r="I48" s="61">
        <f t="shared" si="31"/>
        <v>664.31500000000005</v>
      </c>
      <c r="J48" s="61">
        <v>1328.63</v>
      </c>
      <c r="K48" s="62" t="s">
        <v>6290</v>
      </c>
      <c r="L48" s="59"/>
      <c r="M48" s="59"/>
      <c r="N48" s="63"/>
      <c r="O48" s="63"/>
      <c r="P48" s="305"/>
      <c r="Q48" s="64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</row>
    <row r="49" spans="1:139" s="65" customFormat="1" ht="15" customHeight="1" x14ac:dyDescent="0.2">
      <c r="A49" s="50"/>
      <c r="B49" s="41"/>
      <c r="C49" s="41"/>
      <c r="D49" s="42"/>
      <c r="E49" s="43"/>
      <c r="F49" s="44" t="str">
        <f t="shared" si="30"/>
        <v/>
      </c>
      <c r="G49" s="45"/>
      <c r="H49" s="45"/>
      <c r="I49" s="232" t="str">
        <f>IF(G49&lt;&gt;"",(J49/G49),"")</f>
        <v/>
      </c>
      <c r="J49" s="325"/>
      <c r="K49" s="47"/>
      <c r="L49" s="41"/>
      <c r="M49" s="41"/>
      <c r="N49" s="48"/>
      <c r="O49" s="48"/>
      <c r="P49" s="48"/>
      <c r="Q49" s="49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</row>
    <row r="50" spans="1:139" x14ac:dyDescent="0.2">
      <c r="B50" s="233"/>
      <c r="C50" s="233"/>
      <c r="D50" s="231"/>
      <c r="E50" s="236"/>
      <c r="F50" s="31" t="str">
        <f t="shared" si="0"/>
        <v/>
      </c>
      <c r="G50" s="235"/>
      <c r="H50" s="235"/>
      <c r="I50" s="51" t="str">
        <f t="shared" si="1"/>
        <v/>
      </c>
      <c r="J50" s="51"/>
      <c r="K50" s="239"/>
      <c r="L50" s="233"/>
      <c r="M50" s="233"/>
      <c r="N50" s="240"/>
      <c r="O50" s="240"/>
      <c r="P50" s="240"/>
      <c r="Q50" s="241"/>
    </row>
    <row r="51" spans="1:139" x14ac:dyDescent="0.2">
      <c r="I51" s="36" t="s">
        <v>8</v>
      </c>
      <c r="J51" s="56">
        <f>SUM(J3:J50)</f>
        <v>233944.52000000008</v>
      </c>
    </row>
    <row r="53" spans="1:139" x14ac:dyDescent="0.2">
      <c r="J53" s="39" t="s">
        <v>3139</v>
      </c>
      <c r="K53" s="57" t="s">
        <v>6291</v>
      </c>
    </row>
    <row r="54" spans="1:139" x14ac:dyDescent="0.2">
      <c r="J54" s="39" t="s">
        <v>3141</v>
      </c>
      <c r="K54" s="57" t="s">
        <v>6292</v>
      </c>
    </row>
  </sheetData>
  <phoneticPr fontId="0" type="noConversion"/>
  <conditionalFormatting sqref="F3:F50">
    <cfRule type="expression" dxfId="644" priority="1" stopIfTrue="1">
      <formula>AND(B3&lt;&gt;"",K3="",F3&lt;TODAY())</formula>
    </cfRule>
    <cfRule type="expression" dxfId="643" priority="2">
      <formula>AND($B3&lt;&gt;"",$K3="",$F3&lt;(TODAY()+7))</formula>
    </cfRule>
  </conditionalFormatting>
  <dataValidations disablePrompts="1" count="1">
    <dataValidation type="list" allowBlank="1" showInputMessage="1" showErrorMessage="1" sqref="H3:H50" xr:uid="{EFE257A1-0505-41CE-9115-0CA83CBCBBE9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DC831-55F7-4435-A0DF-B3F604343EAA}">
  <sheetPr>
    <tabColor rgb="FFA6A6A6"/>
    <pageSetUpPr fitToPage="1"/>
  </sheetPr>
  <dimension ref="A2:DH34"/>
  <sheetViews>
    <sheetView workbookViewId="0">
      <selection activeCell="D12" sqref="D12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4.7109375" style="54" customWidth="1"/>
    <col min="4" max="4" width="18.2851562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28515625" style="39" bestFit="1" customWidth="1"/>
    <col min="11" max="11" width="32.42578125" style="57" bestFit="1" customWidth="1"/>
    <col min="12" max="12" width="19.5703125" style="33" bestFit="1" customWidth="1"/>
    <col min="13" max="13" width="6.140625" style="33" customWidth="1"/>
    <col min="14" max="14" width="5.7109375" style="38" customWidth="1"/>
    <col min="15" max="15" width="4.42578125" style="38" customWidth="1"/>
    <col min="16" max="16" width="5.7109375" style="38" customWidth="1"/>
    <col min="17" max="17" width="16.42578125" style="33" customWidth="1"/>
    <col min="18" max="18" width="2.7109375" style="50" customWidth="1"/>
    <col min="19" max="16384" width="9.140625" style="50"/>
  </cols>
  <sheetData>
    <row r="2" spans="1:112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1:112" s="65" customFormat="1" ht="15" customHeight="1" x14ac:dyDescent="0.2">
      <c r="A3" s="50"/>
      <c r="B3" s="58" t="s">
        <v>313</v>
      </c>
      <c r="C3" s="59" t="s">
        <v>6293</v>
      </c>
      <c r="D3" s="60" t="s">
        <v>6294</v>
      </c>
      <c r="E3" s="13">
        <v>43840</v>
      </c>
      <c r="F3" s="14">
        <f t="shared" ref="F3:F30" si="0">IF(E3&lt;&gt;"",E3+(G3*H3),"")</f>
        <v>44176</v>
      </c>
      <c r="G3" s="12">
        <v>12</v>
      </c>
      <c r="H3" s="12">
        <v>28</v>
      </c>
      <c r="I3" s="61">
        <f t="shared" ref="I3:I30" si="1">IF(G3&lt;&gt;"",(J3/G3),"")</f>
        <v>528.1966666666666</v>
      </c>
      <c r="J3" s="61">
        <v>6338.36</v>
      </c>
      <c r="K3" s="62" t="s">
        <v>6295</v>
      </c>
      <c r="L3" s="59"/>
      <c r="M3" s="59"/>
      <c r="N3" s="63"/>
      <c r="O3" s="63"/>
      <c r="P3" s="305"/>
      <c r="Q3" s="64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</row>
    <row r="4" spans="1:112" s="65" customFormat="1" ht="15" customHeight="1" x14ac:dyDescent="0.2">
      <c r="A4" s="50"/>
      <c r="B4" s="58" t="s">
        <v>373</v>
      </c>
      <c r="C4" s="59" t="s">
        <v>6296</v>
      </c>
      <c r="D4" s="60" t="s">
        <v>6297</v>
      </c>
      <c r="E4" s="13">
        <v>43844</v>
      </c>
      <c r="F4" s="14">
        <f t="shared" si="0"/>
        <v>43994</v>
      </c>
      <c r="G4" s="12">
        <v>5</v>
      </c>
      <c r="H4" s="12">
        <v>30</v>
      </c>
      <c r="I4" s="61">
        <f t="shared" si="1"/>
        <v>1446.798</v>
      </c>
      <c r="J4" s="61">
        <v>7233.99</v>
      </c>
      <c r="K4" s="62" t="s">
        <v>6298</v>
      </c>
      <c r="L4" s="59"/>
      <c r="M4" s="59"/>
      <c r="N4" s="63"/>
      <c r="O4" s="63"/>
      <c r="P4" s="305"/>
      <c r="Q4" s="64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</row>
    <row r="5" spans="1:112" s="65" customFormat="1" ht="15" customHeight="1" x14ac:dyDescent="0.2">
      <c r="A5" s="50"/>
      <c r="B5" s="58" t="s">
        <v>87</v>
      </c>
      <c r="C5" s="59" t="s">
        <v>6299</v>
      </c>
      <c r="D5" s="60" t="s">
        <v>6300</v>
      </c>
      <c r="E5" s="13">
        <v>43852</v>
      </c>
      <c r="F5" s="14">
        <f t="shared" si="0"/>
        <v>43972</v>
      </c>
      <c r="G5" s="12">
        <v>4</v>
      </c>
      <c r="H5" s="12">
        <v>30</v>
      </c>
      <c r="I5" s="61">
        <f t="shared" si="1"/>
        <v>2178.23</v>
      </c>
      <c r="J5" s="61">
        <v>8712.92</v>
      </c>
      <c r="K5" s="62" t="s">
        <v>6301</v>
      </c>
      <c r="L5" s="59"/>
      <c r="M5" s="59"/>
      <c r="N5" s="63"/>
      <c r="O5" s="63"/>
      <c r="P5" s="305"/>
      <c r="Q5" s="64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</row>
    <row r="6" spans="1:112" s="65" customFormat="1" ht="15" customHeight="1" x14ac:dyDescent="0.2">
      <c r="A6" s="50"/>
      <c r="B6" s="58" t="s">
        <v>888</v>
      </c>
      <c r="C6" s="59" t="s">
        <v>6302</v>
      </c>
      <c r="D6" s="60" t="s">
        <v>6303</v>
      </c>
      <c r="E6" s="13">
        <v>43894</v>
      </c>
      <c r="F6" s="14">
        <f t="shared" si="0"/>
        <v>44224</v>
      </c>
      <c r="G6" s="12">
        <v>11</v>
      </c>
      <c r="H6" s="12">
        <v>30</v>
      </c>
      <c r="I6" s="61">
        <f t="shared" si="1"/>
        <v>1387.6072727272729</v>
      </c>
      <c r="J6" s="61">
        <v>15263.68</v>
      </c>
      <c r="K6" s="62" t="s">
        <v>6304</v>
      </c>
      <c r="L6" s="59" t="s">
        <v>6305</v>
      </c>
      <c r="M6" s="59"/>
      <c r="N6" s="63"/>
      <c r="O6" s="63"/>
      <c r="P6" s="305"/>
      <c r="Q6" s="64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</row>
    <row r="7" spans="1:112" s="65" customFormat="1" ht="15" customHeight="1" x14ac:dyDescent="0.2">
      <c r="A7" s="50"/>
      <c r="B7" s="58" t="s">
        <v>992</v>
      </c>
      <c r="C7" s="59" t="s">
        <v>6306</v>
      </c>
      <c r="D7" s="60" t="s">
        <v>6307</v>
      </c>
      <c r="E7" s="13">
        <v>43935</v>
      </c>
      <c r="F7" s="14">
        <f t="shared" si="0"/>
        <v>44175</v>
      </c>
      <c r="G7" s="12">
        <v>8</v>
      </c>
      <c r="H7" s="12">
        <v>30</v>
      </c>
      <c r="I7" s="61">
        <f t="shared" si="1"/>
        <v>1703.675</v>
      </c>
      <c r="J7" s="61">
        <v>13629.4</v>
      </c>
      <c r="K7" s="62" t="s">
        <v>6308</v>
      </c>
      <c r="L7" s="59" t="s">
        <v>6309</v>
      </c>
      <c r="M7" s="59"/>
      <c r="N7" s="63"/>
      <c r="O7" s="63"/>
      <c r="P7" s="305"/>
      <c r="Q7" s="64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</row>
    <row r="8" spans="1:112" s="65" customFormat="1" ht="15" customHeight="1" x14ac:dyDescent="0.2">
      <c r="A8" s="50"/>
      <c r="B8" s="58" t="s">
        <v>462</v>
      </c>
      <c r="C8" s="59" t="s">
        <v>6310</v>
      </c>
      <c r="D8" s="60" t="s">
        <v>6311</v>
      </c>
      <c r="E8" s="13">
        <v>44089</v>
      </c>
      <c r="F8" s="14">
        <f t="shared" si="0"/>
        <v>44209</v>
      </c>
      <c r="G8" s="12">
        <v>4</v>
      </c>
      <c r="H8" s="12">
        <v>30</v>
      </c>
      <c r="I8" s="61">
        <f t="shared" si="1"/>
        <v>498.2</v>
      </c>
      <c r="J8" s="61">
        <v>1992.8</v>
      </c>
      <c r="K8" s="62" t="s">
        <v>6312</v>
      </c>
      <c r="L8" s="59" t="s">
        <v>6313</v>
      </c>
      <c r="M8" s="59"/>
      <c r="N8" s="63"/>
      <c r="O8" s="63"/>
      <c r="P8" s="305"/>
      <c r="Q8" s="64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</row>
    <row r="9" spans="1:112" s="65" customFormat="1" ht="15" customHeight="1" x14ac:dyDescent="0.2">
      <c r="A9" s="50"/>
      <c r="B9" s="58" t="s">
        <v>400</v>
      </c>
      <c r="C9" s="59" t="s">
        <v>6314</v>
      </c>
      <c r="D9" s="60" t="s">
        <v>6315</v>
      </c>
      <c r="E9" s="13">
        <v>44068</v>
      </c>
      <c r="F9" s="14">
        <f t="shared" si="0"/>
        <v>44128</v>
      </c>
      <c r="G9" s="12">
        <v>2</v>
      </c>
      <c r="H9" s="12">
        <v>30</v>
      </c>
      <c r="I9" s="61">
        <f t="shared" si="1"/>
        <v>2862</v>
      </c>
      <c r="J9" s="61">
        <v>5724</v>
      </c>
      <c r="K9" s="62" t="s">
        <v>6316</v>
      </c>
      <c r="L9" s="59" t="s">
        <v>6317</v>
      </c>
      <c r="M9" s="59"/>
      <c r="N9" s="63"/>
      <c r="O9" s="63"/>
      <c r="P9" s="305"/>
      <c r="Q9" s="64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</row>
    <row r="10" spans="1:112" s="65" customFormat="1" ht="15" customHeight="1" x14ac:dyDescent="0.2">
      <c r="A10" s="50"/>
      <c r="B10" s="58" t="s">
        <v>400</v>
      </c>
      <c r="C10" s="59" t="s">
        <v>6318</v>
      </c>
      <c r="D10" s="60" t="s">
        <v>6319</v>
      </c>
      <c r="E10" s="13">
        <v>44068</v>
      </c>
      <c r="F10" s="14">
        <f t="shared" ref="F10" si="2">IF(E10&lt;&gt;"",E10+(G10*H10),"")</f>
        <v>44188</v>
      </c>
      <c r="G10" s="12">
        <v>4</v>
      </c>
      <c r="H10" s="12">
        <v>30</v>
      </c>
      <c r="I10" s="61">
        <f t="shared" ref="I10" si="3">IF(G10&lt;&gt;"",(J10/G10),"")</f>
        <v>1431</v>
      </c>
      <c r="J10" s="61">
        <v>5724</v>
      </c>
      <c r="K10" s="62" t="s">
        <v>6316</v>
      </c>
      <c r="L10" s="59" t="s">
        <v>6320</v>
      </c>
      <c r="M10" s="59"/>
      <c r="N10" s="63"/>
      <c r="O10" s="63"/>
      <c r="P10" s="305"/>
      <c r="Q10" s="64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</row>
    <row r="11" spans="1:112" s="65" customFormat="1" ht="15" customHeight="1" x14ac:dyDescent="0.2">
      <c r="A11" s="50"/>
      <c r="B11" s="58" t="s">
        <v>242</v>
      </c>
      <c r="C11" s="59" t="s">
        <v>6321</v>
      </c>
      <c r="D11" s="60" t="s">
        <v>6322</v>
      </c>
      <c r="E11" s="13">
        <v>44147</v>
      </c>
      <c r="F11" s="14">
        <f t="shared" si="0"/>
        <v>44177</v>
      </c>
      <c r="G11" s="12">
        <v>1</v>
      </c>
      <c r="H11" s="12">
        <v>30</v>
      </c>
      <c r="I11" s="61">
        <f t="shared" si="1"/>
        <v>1478.7</v>
      </c>
      <c r="J11" s="61">
        <v>1478.7</v>
      </c>
      <c r="K11" s="62" t="s">
        <v>6308</v>
      </c>
      <c r="L11" s="59" t="s">
        <v>6323</v>
      </c>
      <c r="M11" s="59"/>
      <c r="N11" s="63"/>
      <c r="O11" s="63"/>
      <c r="P11" s="305"/>
      <c r="Q11" s="64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</row>
    <row r="12" spans="1:112" ht="15" customHeight="1" x14ac:dyDescent="0.2">
      <c r="B12" s="58" t="s">
        <v>888</v>
      </c>
      <c r="C12" s="59" t="s">
        <v>6324</v>
      </c>
      <c r="D12" s="60" t="s">
        <v>6325</v>
      </c>
      <c r="E12" s="13">
        <v>44215</v>
      </c>
      <c r="F12" s="14">
        <f t="shared" si="0"/>
        <v>44275</v>
      </c>
      <c r="G12" s="12">
        <v>2</v>
      </c>
      <c r="H12" s="12">
        <v>30</v>
      </c>
      <c r="I12" s="61">
        <f t="shared" si="1"/>
        <v>842.17</v>
      </c>
      <c r="J12" s="61">
        <v>1684.34</v>
      </c>
      <c r="K12" s="62" t="s">
        <v>6326</v>
      </c>
      <c r="L12" s="318">
        <v>17628952</v>
      </c>
      <c r="M12" s="59"/>
      <c r="N12" s="63"/>
      <c r="O12" s="63"/>
      <c r="P12" s="305"/>
      <c r="Q12" s="64" t="s">
        <v>6327</v>
      </c>
    </row>
    <row r="13" spans="1:112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1:112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1:112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1:112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67782.19</v>
      </c>
    </row>
    <row r="33" spans="10:12" x14ac:dyDescent="0.2">
      <c r="J33" s="39" t="s">
        <v>3139</v>
      </c>
      <c r="K33" s="57" t="s">
        <v>3323</v>
      </c>
      <c r="L33" s="33" t="s">
        <v>6328</v>
      </c>
    </row>
    <row r="34" spans="10:12" x14ac:dyDescent="0.2">
      <c r="J34" s="39" t="s">
        <v>3141</v>
      </c>
      <c r="K34" s="57" t="s">
        <v>6329</v>
      </c>
      <c r="L34" s="33" t="s">
        <v>6330</v>
      </c>
    </row>
  </sheetData>
  <phoneticPr fontId="0" type="noConversion"/>
  <dataValidations count="1">
    <dataValidation type="list" allowBlank="1" showInputMessage="1" showErrorMessage="1" sqref="H3:H30" xr:uid="{B9EDF3C7-08B5-4358-8595-A2BC8D2AB018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8C2E-256D-41B1-8161-E15CF82266B3}">
  <sheetPr>
    <tabColor theme="0" tint="-0.249977111117893"/>
    <pageSetUpPr fitToPage="1"/>
  </sheetPr>
  <dimension ref="B2:Q31"/>
  <sheetViews>
    <sheetView workbookViewId="0">
      <selection activeCell="E14" sqref="E14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0.5703125" style="33" customWidth="1"/>
    <col min="13" max="13" width="5.140625" style="33" customWidth="1"/>
    <col min="14" max="15" width="4.5703125" style="38" customWidth="1"/>
    <col min="16" max="16" width="5.570312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58" t="s">
        <v>16</v>
      </c>
      <c r="C3" s="59" t="s">
        <v>6331</v>
      </c>
      <c r="D3" s="60" t="s">
        <v>6332</v>
      </c>
      <c r="E3" s="13">
        <v>43808</v>
      </c>
      <c r="F3" s="14">
        <f t="shared" ref="F3:F30" si="0">IF(E3&lt;&gt;"",E3+(G3*H3),"")</f>
        <v>43836</v>
      </c>
      <c r="G3" s="12">
        <v>1</v>
      </c>
      <c r="H3" s="12">
        <v>28</v>
      </c>
      <c r="I3" s="61">
        <f t="shared" ref="I3:I30" si="1">IF(G3&lt;&gt;"",(J3/G3),"")</f>
        <v>632.95000000000005</v>
      </c>
      <c r="J3" s="61">
        <v>632.95000000000005</v>
      </c>
      <c r="K3" s="62" t="s">
        <v>6333</v>
      </c>
      <c r="L3" s="59"/>
      <c r="M3" s="59"/>
      <c r="N3" s="63"/>
      <c r="O3" s="63"/>
      <c r="P3" s="305"/>
      <c r="Q3" s="64"/>
    </row>
    <row r="4" spans="2:17" ht="15" customHeight="1" x14ac:dyDescent="0.2">
      <c r="B4" s="58" t="s">
        <v>242</v>
      </c>
      <c r="C4" s="59" t="s">
        <v>6334</v>
      </c>
      <c r="D4" s="60" t="s">
        <v>6335</v>
      </c>
      <c r="E4" s="13">
        <v>43817</v>
      </c>
      <c r="F4" s="14">
        <f t="shared" si="0"/>
        <v>43847</v>
      </c>
      <c r="G4" s="12">
        <v>1</v>
      </c>
      <c r="H4" s="12">
        <v>30</v>
      </c>
      <c r="I4" s="61">
        <f t="shared" si="1"/>
        <v>2448.1799999999998</v>
      </c>
      <c r="J4" s="61">
        <v>2448.1799999999998</v>
      </c>
      <c r="K4" s="62" t="s">
        <v>6336</v>
      </c>
      <c r="L4" s="59" t="s">
        <v>6337</v>
      </c>
      <c r="M4" s="59"/>
      <c r="N4" s="63"/>
      <c r="O4" s="63"/>
      <c r="P4" s="305"/>
      <c r="Q4" s="64"/>
    </row>
    <row r="5" spans="2:17" ht="15" customHeight="1" x14ac:dyDescent="0.2">
      <c r="B5" s="58" t="s">
        <v>2971</v>
      </c>
      <c r="C5" s="59" t="s">
        <v>6338</v>
      </c>
      <c r="D5" s="60" t="s">
        <v>6339</v>
      </c>
      <c r="E5" s="13">
        <v>43817</v>
      </c>
      <c r="F5" s="14">
        <f t="shared" si="0"/>
        <v>43845</v>
      </c>
      <c r="G5" s="12">
        <v>1</v>
      </c>
      <c r="H5" s="12">
        <v>28</v>
      </c>
      <c r="I5" s="61">
        <f t="shared" si="1"/>
        <v>1443.21</v>
      </c>
      <c r="J5" s="61">
        <v>1443.21</v>
      </c>
      <c r="K5" s="62" t="s">
        <v>6340</v>
      </c>
      <c r="L5" s="59" t="s">
        <v>6341</v>
      </c>
      <c r="M5" s="59"/>
      <c r="N5" s="63"/>
      <c r="O5" s="63"/>
      <c r="P5" s="305"/>
      <c r="Q5" s="64"/>
    </row>
    <row r="6" spans="2:17" ht="15" customHeight="1" x14ac:dyDescent="0.2">
      <c r="B6" s="58" t="s">
        <v>2971</v>
      </c>
      <c r="C6" s="59" t="s">
        <v>6342</v>
      </c>
      <c r="D6" s="60" t="s">
        <v>6343</v>
      </c>
      <c r="E6" s="13">
        <v>44022</v>
      </c>
      <c r="F6" s="14">
        <f t="shared" si="0"/>
        <v>44052</v>
      </c>
      <c r="G6" s="12">
        <v>1</v>
      </c>
      <c r="H6" s="12">
        <v>30</v>
      </c>
      <c r="I6" s="61">
        <f t="shared" si="1"/>
        <v>1526.4</v>
      </c>
      <c r="J6" s="61">
        <v>1526.4</v>
      </c>
      <c r="K6" s="62" t="s">
        <v>6344</v>
      </c>
      <c r="L6" s="59"/>
      <c r="M6" s="59"/>
      <c r="N6" s="63"/>
      <c r="O6" s="63"/>
      <c r="P6" s="305"/>
      <c r="Q6" s="64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6050.74</v>
      </c>
    </row>
  </sheetData>
  <phoneticPr fontId="0" type="noConversion"/>
  <dataValidations count="1">
    <dataValidation type="list" allowBlank="1" showInputMessage="1" showErrorMessage="1" sqref="H3:H30" xr:uid="{30A844E1-402F-435A-8CAC-124D724A2634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6DDDB-A5A4-444A-BCE2-A22066D5F83E}">
  <sheetPr>
    <pageSetUpPr fitToPage="1"/>
  </sheetPr>
  <dimension ref="B2:Q31"/>
  <sheetViews>
    <sheetView workbookViewId="0">
      <selection activeCell="D3" sqref="D3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ht="15" customHeight="1" x14ac:dyDescent="0.2">
      <c r="B3" s="40" t="s">
        <v>434</v>
      </c>
      <c r="C3" s="41" t="s">
        <v>6345</v>
      </c>
      <c r="D3" s="42" t="s">
        <v>6346</v>
      </c>
      <c r="E3" s="43">
        <v>43608</v>
      </c>
      <c r="F3" s="44">
        <f t="shared" ref="F3:F30" si="0">IF(E3&lt;&gt;"",E3+(G3*H3),"")</f>
        <v>43878</v>
      </c>
      <c r="G3" s="45">
        <v>9</v>
      </c>
      <c r="H3" s="45">
        <v>30</v>
      </c>
      <c r="I3" s="46">
        <f t="shared" ref="I3:I30" si="1">IF(G3&lt;&gt;"",(J3/G3),"")</f>
        <v>609.89555555555557</v>
      </c>
      <c r="J3" s="46">
        <v>5489.06</v>
      </c>
      <c r="K3" s="47"/>
      <c r="L3" s="41"/>
      <c r="M3" s="41"/>
      <c r="N3" s="48"/>
      <c r="O3" s="48"/>
      <c r="P3" s="48"/>
      <c r="Q3" s="49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5489.06</v>
      </c>
    </row>
  </sheetData>
  <phoneticPr fontId="0" type="noConversion"/>
  <dataValidations count="1">
    <dataValidation type="list" allowBlank="1" showInputMessage="1" showErrorMessage="1" sqref="H3:H30" xr:uid="{46DB59ED-D7CD-43B8-8198-1BA47F0AEB01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FC832-31B7-4B0D-B9F7-D2A066B360B0}">
  <sheetPr>
    <pageSetUpPr fitToPage="1"/>
  </sheetPr>
  <dimension ref="B2:Q31"/>
  <sheetViews>
    <sheetView workbookViewId="0">
      <selection activeCell="F9" sqref="F9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2859</v>
      </c>
      <c r="C3" s="59" t="s">
        <v>6347</v>
      </c>
      <c r="D3" s="60" t="s">
        <v>6348</v>
      </c>
      <c r="E3" s="13">
        <v>43675</v>
      </c>
      <c r="F3" s="14">
        <f t="shared" ref="F3:F30" si="0">IF(E3&lt;&gt;"",E3+(G3*H3),"")</f>
        <v>43705</v>
      </c>
      <c r="G3" s="12">
        <v>1</v>
      </c>
      <c r="H3" s="12">
        <v>30</v>
      </c>
      <c r="I3" s="61">
        <f t="shared" ref="I3:I30" si="1">IF(G3&lt;&gt;"",(J3/G3),"")</f>
        <v>769.51</v>
      </c>
      <c r="J3" s="61">
        <v>769.51</v>
      </c>
      <c r="K3" s="62" t="s">
        <v>6349</v>
      </c>
      <c r="L3" s="59"/>
      <c r="M3" s="59"/>
      <c r="N3" s="63"/>
      <c r="O3" s="63"/>
      <c r="P3" s="63"/>
      <c r="Q3" s="64"/>
    </row>
    <row r="4" spans="2:17" ht="15" customHeight="1" x14ac:dyDescent="0.2">
      <c r="B4" s="40" t="s">
        <v>6350</v>
      </c>
      <c r="C4" s="41" t="s">
        <v>6351</v>
      </c>
      <c r="D4" s="42" t="s">
        <v>6352</v>
      </c>
      <c r="E4" s="43">
        <v>43686</v>
      </c>
      <c r="F4" s="44">
        <f t="shared" si="0"/>
        <v>43836</v>
      </c>
      <c r="G4" s="45">
        <v>5</v>
      </c>
      <c r="H4" s="45">
        <v>30</v>
      </c>
      <c r="I4" s="46">
        <f t="shared" si="1"/>
        <v>646.52</v>
      </c>
      <c r="J4" s="46">
        <v>3232.6</v>
      </c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4002.1099999999997</v>
      </c>
    </row>
  </sheetData>
  <phoneticPr fontId="0" type="noConversion"/>
  <dataValidations count="1">
    <dataValidation type="list" allowBlank="1" showInputMessage="1" showErrorMessage="1" sqref="H3:H30" xr:uid="{30DA7D28-7C15-4432-85FB-AED5B177A5E9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51259-EFA6-419B-8658-D7E3FE69034F}">
  <sheetPr>
    <pageSetUpPr fitToPage="1"/>
  </sheetPr>
  <dimension ref="B2:Q31"/>
  <sheetViews>
    <sheetView workbookViewId="0">
      <selection activeCell="F9" sqref="F9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462</v>
      </c>
      <c r="C3" s="59" t="s">
        <v>6353</v>
      </c>
      <c r="D3" s="60" t="s">
        <v>6354</v>
      </c>
      <c r="E3" s="13">
        <v>43724</v>
      </c>
      <c r="F3" s="14">
        <f t="shared" ref="F3:F30" si="0">IF(E3&lt;&gt;"",E3+(G3*H3),"")</f>
        <v>43844</v>
      </c>
      <c r="G3" s="12">
        <v>4</v>
      </c>
      <c r="H3" s="12">
        <v>30</v>
      </c>
      <c r="I3" s="61">
        <f t="shared" ref="I3:I30" si="1">IF(G3&lt;&gt;"",(J3/G3),"")</f>
        <v>599.45500000000004</v>
      </c>
      <c r="J3" s="61">
        <v>2397.8200000000002</v>
      </c>
      <c r="K3" s="62" t="s">
        <v>6355</v>
      </c>
      <c r="L3" s="59" t="s">
        <v>6356</v>
      </c>
      <c r="M3" s="59"/>
      <c r="N3" s="63"/>
      <c r="O3" s="63"/>
      <c r="P3" s="63"/>
      <c r="Q3" s="64"/>
    </row>
    <row r="4" spans="2:17" s="65" customFormat="1" ht="15" customHeight="1" x14ac:dyDescent="0.2">
      <c r="B4" s="58" t="s">
        <v>462</v>
      </c>
      <c r="C4" s="59" t="s">
        <v>6357</v>
      </c>
      <c r="D4" s="60" t="s">
        <v>6358</v>
      </c>
      <c r="E4" s="13">
        <v>43724</v>
      </c>
      <c r="F4" s="14">
        <f t="shared" ref="F4" si="2">IF(E4&lt;&gt;"",E4+(G4*H4),"")</f>
        <v>43844</v>
      </c>
      <c r="G4" s="12">
        <v>4</v>
      </c>
      <c r="H4" s="12">
        <v>30</v>
      </c>
      <c r="I4" s="61">
        <f t="shared" ref="I4" si="3">IF(G4&lt;&gt;"",(J4/G4),"")</f>
        <v>559.70500000000004</v>
      </c>
      <c r="J4" s="61">
        <v>2238.8200000000002</v>
      </c>
      <c r="K4" s="62" t="s">
        <v>6355</v>
      </c>
      <c r="L4" s="59" t="s">
        <v>6359</v>
      </c>
      <c r="M4" s="59"/>
      <c r="N4" s="63"/>
      <c r="O4" s="63"/>
      <c r="P4" s="63"/>
      <c r="Q4" s="64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4636.6400000000003</v>
      </c>
    </row>
  </sheetData>
  <phoneticPr fontId="0" type="noConversion"/>
  <dataValidations count="1">
    <dataValidation type="list" allowBlank="1" showInputMessage="1" showErrorMessage="1" sqref="H3:H30" xr:uid="{01A3FB95-2180-4C37-A7BE-53246F0B9C19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679C0-5C37-457B-AA90-8E8C384DFFEE}">
  <sheetPr>
    <tabColor rgb="FFFFFFFF"/>
    <pageSetUpPr fitToPage="1"/>
  </sheetPr>
  <dimension ref="B2:Q31"/>
  <sheetViews>
    <sheetView workbookViewId="0">
      <selection activeCell="D24" sqref="D24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5.85546875" style="55" bestFit="1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15.7109375" style="33" customWidth="1"/>
    <col min="14" max="16" width="1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14</v>
      </c>
      <c r="Q2" s="8" t="s">
        <v>15</v>
      </c>
    </row>
    <row r="3" spans="2:17" s="65" customFormat="1" ht="15" customHeight="1" x14ac:dyDescent="0.2">
      <c r="B3" s="58" t="s">
        <v>163</v>
      </c>
      <c r="C3" s="59" t="s">
        <v>6360</v>
      </c>
      <c r="D3" s="60" t="s">
        <v>6361</v>
      </c>
      <c r="E3" s="13">
        <v>43749</v>
      </c>
      <c r="F3" s="14">
        <f t="shared" ref="F3:F30" si="0">IF(E3&lt;&gt;"",E3+(G3*H3),"")</f>
        <v>43779</v>
      </c>
      <c r="G3" s="12">
        <v>1</v>
      </c>
      <c r="H3" s="12">
        <v>30</v>
      </c>
      <c r="I3" s="61">
        <f t="shared" ref="I3:I30" si="1">IF(G3&lt;&gt;"",(J3/G3),"")</f>
        <v>2809.92</v>
      </c>
      <c r="J3" s="61">
        <v>2809.92</v>
      </c>
      <c r="K3" s="62" t="s">
        <v>6362</v>
      </c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163</v>
      </c>
      <c r="C4" s="59" t="s">
        <v>6363</v>
      </c>
      <c r="D4" s="60" t="s">
        <v>6364</v>
      </c>
      <c r="E4" s="13">
        <v>43760</v>
      </c>
      <c r="F4" s="14">
        <f t="shared" si="0"/>
        <v>43788</v>
      </c>
      <c r="G4" s="12">
        <v>1</v>
      </c>
      <c r="H4" s="12">
        <v>28</v>
      </c>
      <c r="I4" s="61">
        <f t="shared" si="1"/>
        <v>2071.2399999999998</v>
      </c>
      <c r="J4" s="61">
        <v>2071.2399999999998</v>
      </c>
      <c r="K4" s="62" t="s">
        <v>6362</v>
      </c>
      <c r="L4" s="59"/>
      <c r="M4" s="59"/>
      <c r="N4" s="63"/>
      <c r="O4" s="63"/>
      <c r="P4" s="63"/>
      <c r="Q4" s="64"/>
    </row>
    <row r="5" spans="2:17" s="65" customFormat="1" ht="15" customHeight="1" x14ac:dyDescent="0.2">
      <c r="B5" s="58" t="s">
        <v>163</v>
      </c>
      <c r="C5" s="59" t="s">
        <v>6365</v>
      </c>
      <c r="D5" s="60" t="s">
        <v>6366</v>
      </c>
      <c r="E5" s="13">
        <v>43808</v>
      </c>
      <c r="F5" s="14">
        <f t="shared" si="0"/>
        <v>43815</v>
      </c>
      <c r="G5" s="12">
        <v>1</v>
      </c>
      <c r="H5" s="12">
        <v>7</v>
      </c>
      <c r="I5" s="61">
        <f t="shared" si="1"/>
        <v>1396.22</v>
      </c>
      <c r="J5" s="61">
        <v>1396.22</v>
      </c>
      <c r="K5" s="62" t="s">
        <v>6367</v>
      </c>
      <c r="L5" s="59" t="s">
        <v>6368</v>
      </c>
      <c r="M5" s="59"/>
      <c r="N5" s="63"/>
      <c r="O5" s="63"/>
      <c r="P5" s="63"/>
      <c r="Q5" s="64"/>
    </row>
    <row r="6" spans="2:17" s="65" customFormat="1" ht="15" customHeight="1" x14ac:dyDescent="0.2">
      <c r="B6" s="58" t="s">
        <v>169</v>
      </c>
      <c r="C6" s="59" t="s">
        <v>6369</v>
      </c>
      <c r="D6" s="60" t="s">
        <v>6370</v>
      </c>
      <c r="E6" s="13">
        <v>43808</v>
      </c>
      <c r="F6" s="14">
        <f t="shared" si="0"/>
        <v>43815</v>
      </c>
      <c r="G6" s="12">
        <v>1</v>
      </c>
      <c r="H6" s="12">
        <v>7</v>
      </c>
      <c r="I6" s="61">
        <f t="shared" si="1"/>
        <v>1220.8900000000001</v>
      </c>
      <c r="J6" s="61">
        <v>1220.8900000000001</v>
      </c>
      <c r="K6" s="62" t="s">
        <v>6367</v>
      </c>
      <c r="L6" s="59" t="s">
        <v>6371</v>
      </c>
      <c r="M6" s="59"/>
      <c r="N6" s="63"/>
      <c r="O6" s="63"/>
      <c r="P6" s="63"/>
      <c r="Q6" s="64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7498.27</v>
      </c>
    </row>
  </sheetData>
  <phoneticPr fontId="0" type="noConversion"/>
  <dataValidations count="1">
    <dataValidation type="list" allowBlank="1" showInputMessage="1" showErrorMessage="1" sqref="H3:H30" xr:uid="{87D96885-E50E-4AA2-890D-5C92D909B2C3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01C3A-9E73-4AA7-B72F-C9C6AEF3C5B4}">
  <sheetPr>
    <tabColor theme="0" tint="-0.249977111117893"/>
    <pageSetUpPr fitToPage="1"/>
  </sheetPr>
  <dimension ref="B2:Q31"/>
  <sheetViews>
    <sheetView workbookViewId="0">
      <selection activeCell="C11" sqref="C1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8.14062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6.7109375" style="57" customWidth="1"/>
    <col min="12" max="12" width="14" style="33" customWidth="1"/>
    <col min="13" max="13" width="6.85546875" style="33" customWidth="1"/>
    <col min="14" max="14" width="6.28515625" style="38" customWidth="1"/>
    <col min="15" max="16" width="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58" t="s">
        <v>156</v>
      </c>
      <c r="C3" s="59" t="s">
        <v>6372</v>
      </c>
      <c r="D3" s="60" t="s">
        <v>6373</v>
      </c>
      <c r="E3" s="13">
        <v>43585</v>
      </c>
      <c r="F3" s="14">
        <f t="shared" ref="F3:F30" si="0">IF(E3&lt;&gt;"",E3+(G3*H3),"")</f>
        <v>43613</v>
      </c>
      <c r="G3" s="12">
        <v>1</v>
      </c>
      <c r="H3" s="12">
        <v>28</v>
      </c>
      <c r="I3" s="61">
        <f t="shared" ref="I3:I30" si="1">IF(G3&lt;&gt;"",(J3/G3),"")</f>
        <v>7777.12</v>
      </c>
      <c r="J3" s="61">
        <v>7777.12</v>
      </c>
      <c r="K3" s="62" t="s">
        <v>6374</v>
      </c>
      <c r="L3" s="59"/>
      <c r="M3" s="59"/>
      <c r="N3" s="63"/>
      <c r="O3" s="63"/>
      <c r="P3" s="305"/>
      <c r="Q3" s="64"/>
    </row>
    <row r="4" spans="2:17" ht="15" customHeight="1" x14ac:dyDescent="0.2">
      <c r="B4" s="58" t="s">
        <v>2155</v>
      </c>
      <c r="C4" s="59" t="s">
        <v>6372</v>
      </c>
      <c r="D4" s="60" t="s">
        <v>6375</v>
      </c>
      <c r="E4" s="13">
        <v>43585</v>
      </c>
      <c r="F4" s="14">
        <f t="shared" ref="F4" si="2">IF(E4&lt;&gt;"",E4+(G4*H4),"")</f>
        <v>43613</v>
      </c>
      <c r="G4" s="12">
        <v>1</v>
      </c>
      <c r="H4" s="12">
        <v>28</v>
      </c>
      <c r="I4" s="61">
        <f t="shared" ref="I4" si="3">IF(G4&lt;&gt;"",(J4/G4),"")</f>
        <v>2565.4</v>
      </c>
      <c r="J4" s="61">
        <v>2565.4</v>
      </c>
      <c r="K4" s="62" t="s">
        <v>6376</v>
      </c>
      <c r="L4" s="59"/>
      <c r="M4" s="59"/>
      <c r="N4" s="63"/>
      <c r="O4" s="63"/>
      <c r="P4" s="305"/>
      <c r="Q4" s="64"/>
    </row>
    <row r="5" spans="2:17" ht="15" customHeight="1" x14ac:dyDescent="0.2">
      <c r="B5" s="58" t="s">
        <v>156</v>
      </c>
      <c r="C5" s="59" t="s">
        <v>6377</v>
      </c>
      <c r="D5" s="60" t="s">
        <v>6378</v>
      </c>
      <c r="E5" s="13">
        <v>43647</v>
      </c>
      <c r="F5" s="14">
        <f t="shared" si="0"/>
        <v>43654</v>
      </c>
      <c r="G5" s="12">
        <v>1</v>
      </c>
      <c r="H5" s="12">
        <v>7</v>
      </c>
      <c r="I5" s="61">
        <f t="shared" si="1"/>
        <v>2389.6999999999998</v>
      </c>
      <c r="J5" s="61">
        <v>2389.6999999999998</v>
      </c>
      <c r="K5" s="62" t="s">
        <v>6379</v>
      </c>
      <c r="L5" s="59"/>
      <c r="M5" s="59"/>
      <c r="N5" s="63"/>
      <c r="O5" s="63"/>
      <c r="P5" s="305"/>
      <c r="Q5" s="64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12732.220000000001</v>
      </c>
    </row>
  </sheetData>
  <phoneticPr fontId="0" type="noConversion"/>
  <dataValidations count="1">
    <dataValidation type="list" allowBlank="1" showInputMessage="1" showErrorMessage="1" sqref="H3:H30" xr:uid="{20DD5E95-AEC8-4797-BCC1-86EAC8485308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CCFD-402A-41A7-9CF0-2924B819D3FD}">
  <sheetPr>
    <tabColor theme="0" tint="-0.249977111117893"/>
    <pageSetUpPr fitToPage="1"/>
  </sheetPr>
  <dimension ref="B2:Q33"/>
  <sheetViews>
    <sheetView workbookViewId="0">
      <selection activeCell="E16" sqref="E1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7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28515625" style="39" bestFit="1" customWidth="1"/>
    <col min="11" max="11" width="32.42578125" style="57" bestFit="1" customWidth="1"/>
    <col min="12" max="12" width="19.5703125" style="33" bestFit="1" customWidth="1"/>
    <col min="13" max="13" width="8" style="33" customWidth="1"/>
    <col min="14" max="14" width="7.28515625" style="38" customWidth="1"/>
    <col min="15" max="15" width="6.7109375" style="38" customWidth="1"/>
    <col min="16" max="16" width="6.570312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58" t="s">
        <v>350</v>
      </c>
      <c r="C3" s="59" t="s">
        <v>6380</v>
      </c>
      <c r="D3" s="60" t="s">
        <v>6381</v>
      </c>
      <c r="E3" s="13">
        <v>43816</v>
      </c>
      <c r="F3" s="14">
        <f t="shared" ref="F3:F32" si="0">IF(E3&lt;&gt;"",E3+(G3*H3),"")</f>
        <v>44152</v>
      </c>
      <c r="G3" s="12">
        <v>12</v>
      </c>
      <c r="H3" s="12">
        <v>28</v>
      </c>
      <c r="I3" s="61">
        <f t="shared" ref="I3:I32" si="1">IF(G3&lt;&gt;"",(J3/G3),"")</f>
        <v>441.91166666666663</v>
      </c>
      <c r="J3" s="61">
        <v>5302.94</v>
      </c>
      <c r="K3" s="62" t="s">
        <v>6382</v>
      </c>
      <c r="L3" s="59"/>
      <c r="M3" s="59"/>
      <c r="N3" s="63"/>
      <c r="O3" s="63"/>
      <c r="P3" s="305"/>
      <c r="Q3" s="64"/>
    </row>
    <row r="4" spans="2:17" ht="15" customHeight="1" x14ac:dyDescent="0.2">
      <c r="B4" s="58" t="s">
        <v>702</v>
      </c>
      <c r="C4" s="59" t="s">
        <v>6383</v>
      </c>
      <c r="D4" s="60" t="s">
        <v>6384</v>
      </c>
      <c r="E4" s="13">
        <v>43836</v>
      </c>
      <c r="F4" s="14">
        <f t="shared" si="0"/>
        <v>43948</v>
      </c>
      <c r="G4" s="12">
        <v>4</v>
      </c>
      <c r="H4" s="12">
        <v>28</v>
      </c>
      <c r="I4" s="61">
        <f t="shared" si="1"/>
        <v>1568.855</v>
      </c>
      <c r="J4" s="61">
        <v>6275.42</v>
      </c>
      <c r="K4" s="62" t="s">
        <v>6385</v>
      </c>
      <c r="L4" s="59" t="s">
        <v>6386</v>
      </c>
      <c r="M4" s="59"/>
      <c r="N4" s="63"/>
      <c r="O4" s="63"/>
      <c r="P4" s="305"/>
      <c r="Q4" s="64"/>
    </row>
    <row r="5" spans="2:17" ht="15" customHeight="1" x14ac:dyDescent="0.2">
      <c r="B5" s="59" t="s">
        <v>6387</v>
      </c>
      <c r="C5" s="59" t="s">
        <v>6388</v>
      </c>
      <c r="D5" s="60" t="s">
        <v>6389</v>
      </c>
      <c r="E5" s="13">
        <v>44069</v>
      </c>
      <c r="F5" s="14">
        <f>IF(E5&lt;&gt;"",E5+(G5*H5),"")</f>
        <v>44076</v>
      </c>
      <c r="G5" s="12">
        <v>1</v>
      </c>
      <c r="H5" s="12">
        <v>7</v>
      </c>
      <c r="I5" s="74">
        <f>IF(G5&lt;&gt;"",(J5/G5),"")</f>
        <v>17310.919999999998</v>
      </c>
      <c r="J5" s="74">
        <v>17310.919999999998</v>
      </c>
      <c r="K5" s="62" t="s">
        <v>6390</v>
      </c>
      <c r="L5" s="59"/>
      <c r="M5" s="59"/>
      <c r="N5" s="63"/>
      <c r="O5" s="63"/>
      <c r="P5" s="305"/>
      <c r="Q5" s="64"/>
    </row>
    <row r="6" spans="2:17" ht="15" customHeight="1" x14ac:dyDescent="0.2">
      <c r="B6" s="59" t="s">
        <v>6391</v>
      </c>
      <c r="C6" s="59" t="s">
        <v>6392</v>
      </c>
      <c r="D6" s="60" t="s">
        <v>6393</v>
      </c>
      <c r="E6" s="13">
        <v>44069</v>
      </c>
      <c r="F6" s="14">
        <f>IF(E6&lt;&gt;"",E6+(G6*H6),"")</f>
        <v>44076</v>
      </c>
      <c r="G6" s="12">
        <v>1</v>
      </c>
      <c r="H6" s="12">
        <v>7</v>
      </c>
      <c r="I6" s="74">
        <f>IF(G6&lt;&gt;"",(J6/G6),"")</f>
        <v>7354.46</v>
      </c>
      <c r="J6" s="74">
        <v>7354.46</v>
      </c>
      <c r="K6" s="62" t="s">
        <v>6394</v>
      </c>
      <c r="L6" s="59"/>
      <c r="M6" s="59"/>
      <c r="N6" s="63"/>
      <c r="O6" s="63"/>
      <c r="P6" s="305"/>
      <c r="Q6" s="64"/>
    </row>
    <row r="7" spans="2:17" ht="15" customHeight="1" x14ac:dyDescent="0.2">
      <c r="B7" s="58" t="s">
        <v>561</v>
      </c>
      <c r="C7" s="59" t="s">
        <v>6395</v>
      </c>
      <c r="D7" s="60" t="s">
        <v>6396</v>
      </c>
      <c r="E7" s="13">
        <v>43871</v>
      </c>
      <c r="F7" s="14">
        <f t="shared" si="0"/>
        <v>44039</v>
      </c>
      <c r="G7" s="12">
        <v>6</v>
      </c>
      <c r="H7" s="12">
        <v>28</v>
      </c>
      <c r="I7" s="61">
        <f t="shared" si="1"/>
        <v>157.27000000000001</v>
      </c>
      <c r="J7" s="61">
        <v>943.62</v>
      </c>
      <c r="K7" s="62" t="s">
        <v>6397</v>
      </c>
      <c r="L7" s="59"/>
      <c r="M7" s="59"/>
      <c r="N7" s="63"/>
      <c r="O7" s="63"/>
      <c r="P7" s="305"/>
      <c r="Q7" s="64"/>
    </row>
    <row r="8" spans="2:17" ht="15" customHeight="1" x14ac:dyDescent="0.2">
      <c r="B8" s="58" t="s">
        <v>965</v>
      </c>
      <c r="C8" s="59" t="s">
        <v>6398</v>
      </c>
      <c r="D8" s="60" t="s">
        <v>6399</v>
      </c>
      <c r="E8" s="13">
        <v>43873</v>
      </c>
      <c r="F8" s="14">
        <f t="shared" si="0"/>
        <v>43936</v>
      </c>
      <c r="G8" s="12">
        <v>2.25</v>
      </c>
      <c r="H8" s="12">
        <v>28</v>
      </c>
      <c r="I8" s="61">
        <f t="shared" si="1"/>
        <v>1003.9733333333334</v>
      </c>
      <c r="J8" s="61">
        <v>2258.94</v>
      </c>
      <c r="K8" s="62" t="s">
        <v>6400</v>
      </c>
      <c r="L8" s="59" t="s">
        <v>6401</v>
      </c>
      <c r="M8" s="59"/>
      <c r="N8" s="63"/>
      <c r="O8" s="63"/>
      <c r="P8" s="305"/>
      <c r="Q8" s="64"/>
    </row>
    <row r="9" spans="2:17" ht="15" customHeight="1" x14ac:dyDescent="0.2">
      <c r="B9" s="58" t="s">
        <v>965</v>
      </c>
      <c r="C9" s="59" t="s">
        <v>6398</v>
      </c>
      <c r="D9" s="60" t="s">
        <v>6402</v>
      </c>
      <c r="E9" s="13">
        <v>43955</v>
      </c>
      <c r="F9" s="14">
        <f t="shared" si="0"/>
        <v>44015</v>
      </c>
      <c r="G9" s="12">
        <v>2</v>
      </c>
      <c r="H9" s="12">
        <v>30</v>
      </c>
      <c r="I9" s="61">
        <f t="shared" si="1"/>
        <v>773.95</v>
      </c>
      <c r="J9" s="61">
        <v>1547.9</v>
      </c>
      <c r="K9" s="62" t="s">
        <v>6403</v>
      </c>
      <c r="L9" s="59" t="s">
        <v>6404</v>
      </c>
      <c r="M9" s="59"/>
      <c r="N9" s="63"/>
      <c r="O9" s="63"/>
      <c r="P9" s="305"/>
      <c r="Q9" s="64"/>
    </row>
    <row r="10" spans="2:17" ht="15" customHeight="1" x14ac:dyDescent="0.2">
      <c r="B10" s="58" t="s">
        <v>169</v>
      </c>
      <c r="C10" s="59"/>
      <c r="D10" s="60" t="s">
        <v>6405</v>
      </c>
      <c r="E10" s="13">
        <v>44173</v>
      </c>
      <c r="F10" s="14">
        <f t="shared" si="0"/>
        <v>44180</v>
      </c>
      <c r="G10" s="12">
        <v>1</v>
      </c>
      <c r="H10" s="12">
        <v>7</v>
      </c>
      <c r="I10" s="61">
        <f t="shared" si="1"/>
        <v>897</v>
      </c>
      <c r="J10" s="61">
        <v>897</v>
      </c>
      <c r="K10" s="62" t="s">
        <v>6406</v>
      </c>
      <c r="L10" s="59"/>
      <c r="M10" s="59"/>
      <c r="N10" s="63"/>
      <c r="O10" s="63"/>
      <c r="P10" s="305"/>
      <c r="Q10" s="64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ht="15" customHeight="1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47"/>
      <c r="L30" s="41"/>
      <c r="M30" s="41"/>
      <c r="N30" s="48"/>
      <c r="O30" s="48"/>
      <c r="P30" s="48"/>
      <c r="Q30" s="49"/>
    </row>
    <row r="31" spans="2:17" ht="15" customHeight="1" x14ac:dyDescent="0.2">
      <c r="B31" s="40"/>
      <c r="C31" s="41"/>
      <c r="D31" s="42"/>
      <c r="E31" s="43"/>
      <c r="F31" s="44" t="str">
        <f t="shared" si="0"/>
        <v/>
      </c>
      <c r="G31" s="45"/>
      <c r="H31" s="45"/>
      <c r="I31" s="46" t="str">
        <f t="shared" si="1"/>
        <v/>
      </c>
      <c r="J31" s="46"/>
      <c r="K31" s="47"/>
      <c r="L31" s="41"/>
      <c r="M31" s="41"/>
      <c r="N31" s="48"/>
      <c r="O31" s="48"/>
      <c r="P31" s="48"/>
      <c r="Q31" s="49"/>
    </row>
    <row r="32" spans="2:17" x14ac:dyDescent="0.2">
      <c r="B32" s="230"/>
      <c r="C32" s="233"/>
      <c r="D32" s="231"/>
      <c r="E32" s="236"/>
      <c r="F32" s="31" t="str">
        <f t="shared" si="0"/>
        <v/>
      </c>
      <c r="G32" s="235"/>
      <c r="H32" s="235"/>
      <c r="I32" s="51" t="str">
        <f t="shared" si="1"/>
        <v/>
      </c>
      <c r="J32" s="52"/>
      <c r="K32" s="239"/>
      <c r="L32" s="233"/>
      <c r="M32" s="233"/>
      <c r="N32" s="240"/>
      <c r="O32" s="240"/>
      <c r="P32" s="240"/>
      <c r="Q32" s="241"/>
    </row>
    <row r="33" spans="9:10" x14ac:dyDescent="0.2">
      <c r="I33" s="36" t="s">
        <v>8</v>
      </c>
      <c r="J33" s="56">
        <f>SUM(J3:J32)</f>
        <v>41891.200000000004</v>
      </c>
    </row>
  </sheetData>
  <phoneticPr fontId="0" type="noConversion"/>
  <dataValidations count="1">
    <dataValidation type="list" allowBlank="1" showInputMessage="1" showErrorMessage="1" sqref="H3:H32" xr:uid="{D34E2753-D836-47F9-9659-DA0BE0D581A2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94677-A4DF-4D0B-A31E-486C8FFCB796}">
  <sheetPr>
    <tabColor theme="0" tint="-0.249977111117893"/>
    <pageSetUpPr fitToPage="1"/>
  </sheetPr>
  <dimension ref="B2:Q31"/>
  <sheetViews>
    <sheetView workbookViewId="0">
      <selection activeCell="P3" sqref="P3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3.85546875" style="33" customWidth="1"/>
    <col min="13" max="13" width="6.85546875" style="33" customWidth="1"/>
    <col min="14" max="14" width="6.42578125" style="38" customWidth="1"/>
    <col min="15" max="15" width="7.140625" style="38" customWidth="1"/>
    <col min="16" max="16" width="6.570312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s="65" customFormat="1" ht="15" customHeight="1" x14ac:dyDescent="0.2">
      <c r="B3" s="58" t="s">
        <v>490</v>
      </c>
      <c r="C3" s="59"/>
      <c r="D3" s="60" t="s">
        <v>6407</v>
      </c>
      <c r="E3" s="13">
        <v>43865</v>
      </c>
      <c r="F3" s="14">
        <f t="shared" ref="F3:F30" si="0">IF(E3&lt;&gt;"",E3+(G3*H3),"")</f>
        <v>43925</v>
      </c>
      <c r="G3" s="12">
        <v>2</v>
      </c>
      <c r="H3" s="12">
        <v>30</v>
      </c>
      <c r="I3" s="61">
        <f t="shared" ref="I3:I30" si="1">IF(G3&lt;&gt;"",(J3/G3),"")</f>
        <v>405.22</v>
      </c>
      <c r="J3" s="61">
        <v>810.44</v>
      </c>
      <c r="K3" s="62" t="s">
        <v>6408</v>
      </c>
      <c r="L3" s="59"/>
      <c r="M3" s="59"/>
      <c r="N3" s="63"/>
      <c r="O3" s="63"/>
      <c r="P3" s="71"/>
      <c r="Q3" s="64" t="s">
        <v>6409</v>
      </c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810.44</v>
      </c>
    </row>
  </sheetData>
  <phoneticPr fontId="0" type="noConversion"/>
  <dataValidations count="1">
    <dataValidation type="list" allowBlank="1" showInputMessage="1" showErrorMessage="1" sqref="H3:H30" xr:uid="{DF11BBCE-504D-41DE-86DA-D6198486342D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EA884-D3A0-4D84-813D-61B2FBC94DE0}">
  <sheetPr>
    <tabColor theme="0" tint="-0.249977111117893"/>
    <pageSetUpPr fitToPage="1"/>
  </sheetPr>
  <dimension ref="B2:Q31"/>
  <sheetViews>
    <sheetView workbookViewId="0">
      <selection activeCell="E8" sqref="E8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7.7109375" style="33" customWidth="1"/>
    <col min="14" max="14" width="7.5703125" style="38" customWidth="1"/>
    <col min="15" max="15" width="6.85546875" style="38" customWidth="1"/>
    <col min="16" max="16" width="6.4257812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58" t="s">
        <v>169</v>
      </c>
      <c r="C3" s="59" t="s">
        <v>6410</v>
      </c>
      <c r="D3" s="60" t="s">
        <v>6411</v>
      </c>
      <c r="E3" s="13">
        <v>43859</v>
      </c>
      <c r="F3" s="14">
        <f t="shared" ref="F3:F30" si="0">IF(E3&lt;&gt;"",E3+(G3*H3),"")</f>
        <v>43866</v>
      </c>
      <c r="G3" s="12">
        <v>1</v>
      </c>
      <c r="H3" s="12">
        <v>7</v>
      </c>
      <c r="I3" s="61">
        <f t="shared" ref="I3:I30" si="1">IF(G3&lt;&gt;"",(J3/G3),"")</f>
        <v>845.62</v>
      </c>
      <c r="J3" s="61">
        <v>845.62</v>
      </c>
      <c r="K3" s="62" t="s">
        <v>6412</v>
      </c>
      <c r="L3" s="59" t="s">
        <v>6413</v>
      </c>
      <c r="M3" s="59"/>
      <c r="N3" s="63"/>
      <c r="O3" s="63"/>
      <c r="P3" s="305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845.62</v>
      </c>
    </row>
  </sheetData>
  <phoneticPr fontId="0" type="noConversion"/>
  <dataValidations count="1">
    <dataValidation type="list" allowBlank="1" showInputMessage="1" showErrorMessage="1" sqref="H3:H30" xr:uid="{34160CE0-45EC-4A67-AF88-9587B6F7DE1F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E27A7-7CD7-48D6-86CC-44A678923FA3}">
  <sheetPr>
    <tabColor theme="0" tint="-0.249977111117893"/>
    <pageSetUpPr fitToPage="1"/>
  </sheetPr>
  <dimension ref="B2:Q31"/>
  <sheetViews>
    <sheetView workbookViewId="0">
      <selection activeCell="E9" sqref="E9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9.5703125" style="33" bestFit="1" customWidth="1"/>
    <col min="13" max="13" width="7.28515625" style="33" customWidth="1"/>
    <col min="14" max="14" width="7.28515625" style="38" customWidth="1"/>
    <col min="15" max="15" width="8" style="38" customWidth="1"/>
    <col min="16" max="16" width="6.14062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58" t="s">
        <v>434</v>
      </c>
      <c r="C3" s="59" t="s">
        <v>6414</v>
      </c>
      <c r="D3" s="60" t="s">
        <v>6415</v>
      </c>
      <c r="E3" s="13">
        <v>43864</v>
      </c>
      <c r="F3" s="14">
        <f t="shared" ref="F3:F30" si="0">IF(E3&lt;&gt;"",E3+(G3*H3),"")</f>
        <v>43924</v>
      </c>
      <c r="G3" s="12">
        <v>2</v>
      </c>
      <c r="H3" s="12">
        <v>30</v>
      </c>
      <c r="I3" s="61">
        <f t="shared" ref="I3:I30" si="1">IF(G3&lt;&gt;"",(J3/G3),"")</f>
        <v>596.21500000000003</v>
      </c>
      <c r="J3" s="61">
        <v>1192.43</v>
      </c>
      <c r="K3" s="62" t="s">
        <v>6416</v>
      </c>
      <c r="L3" s="59" t="s">
        <v>6417</v>
      </c>
      <c r="M3" s="59"/>
      <c r="N3" s="63"/>
      <c r="O3" s="63"/>
      <c r="P3" s="305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1192.43</v>
      </c>
    </row>
  </sheetData>
  <phoneticPr fontId="0" type="noConversion"/>
  <dataValidations count="1">
    <dataValidation type="list" allowBlank="1" showInputMessage="1" showErrorMessage="1" sqref="H3:H30" xr:uid="{DFA51D47-19F3-41BE-A2ED-5AD88F89B94F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047D2-72D5-4D22-AE0E-C8C3B360424F}">
  <sheetPr>
    <tabColor theme="0" tint="-0.249977111117893"/>
    <pageSetUpPr fitToPage="1"/>
  </sheetPr>
  <dimension ref="B2:Q31"/>
  <sheetViews>
    <sheetView workbookViewId="0">
      <selection activeCell="E6" sqref="E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0.5703125" style="33" customWidth="1"/>
    <col min="13" max="13" width="6.28515625" style="33" customWidth="1"/>
    <col min="14" max="14" width="7.7109375" style="38" customWidth="1"/>
    <col min="15" max="15" width="6.85546875" style="38" customWidth="1"/>
    <col min="16" max="16" width="6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58" t="s">
        <v>510</v>
      </c>
      <c r="C3" s="59" t="s">
        <v>6418</v>
      </c>
      <c r="D3" s="60" t="s">
        <v>6419</v>
      </c>
      <c r="E3" s="13">
        <v>43901</v>
      </c>
      <c r="F3" s="14">
        <f t="shared" ref="F3:F30" si="0">IF(E3&lt;&gt;"",E3+(G3*H3),"")</f>
        <v>43985</v>
      </c>
      <c r="G3" s="12">
        <v>3</v>
      </c>
      <c r="H3" s="12">
        <v>28</v>
      </c>
      <c r="I3" s="61">
        <f t="shared" ref="I3:I30" si="1">IF(G3&lt;&gt;"",(J3/G3),"")</f>
        <v>1632.3999999999999</v>
      </c>
      <c r="J3" s="61">
        <v>4897.2</v>
      </c>
      <c r="K3" s="62" t="s">
        <v>6420</v>
      </c>
      <c r="L3" s="59" t="s">
        <v>6421</v>
      </c>
      <c r="M3" s="59"/>
      <c r="N3" s="63"/>
      <c r="O3" s="63"/>
      <c r="P3" s="305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4897.2</v>
      </c>
    </row>
  </sheetData>
  <phoneticPr fontId="0" type="noConversion"/>
  <dataValidations count="1">
    <dataValidation type="list" allowBlank="1" showInputMessage="1" showErrorMessage="1" sqref="H3:H30" xr:uid="{3735421A-5923-4B83-A3E8-42B4E0A1D2AF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68AFB-B183-40E2-AB73-E9CD7D4F535D}">
  <sheetPr>
    <tabColor theme="0" tint="-0.249977111117893"/>
    <pageSetUpPr fitToPage="1"/>
  </sheetPr>
  <dimension ref="B2:Q31"/>
  <sheetViews>
    <sheetView workbookViewId="0">
      <selection activeCell="E9" sqref="E9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2.140625" style="33" customWidth="1"/>
    <col min="13" max="13" width="7" style="33" customWidth="1"/>
    <col min="14" max="14" width="6.42578125" style="38" customWidth="1"/>
    <col min="15" max="15" width="6.7109375" style="38" customWidth="1"/>
    <col min="16" max="16" width="5.4257812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6422</v>
      </c>
      <c r="Q2" s="8" t="s">
        <v>15</v>
      </c>
    </row>
    <row r="3" spans="2:17" ht="15" customHeight="1" x14ac:dyDescent="0.2">
      <c r="B3" s="58" t="s">
        <v>510</v>
      </c>
      <c r="C3" s="59" t="s">
        <v>6423</v>
      </c>
      <c r="D3" s="60" t="s">
        <v>6424</v>
      </c>
      <c r="E3" s="13">
        <v>43873</v>
      </c>
      <c r="F3" s="14">
        <f t="shared" ref="F3:F30" si="0">IF(E3&lt;&gt;"",E3+(G3*H3),"")</f>
        <v>43903</v>
      </c>
      <c r="G3" s="12">
        <v>1</v>
      </c>
      <c r="H3" s="12">
        <v>30</v>
      </c>
      <c r="I3" s="61">
        <f t="shared" ref="I3:I30" si="1">IF(G3&lt;&gt;"",(J3/G3),"")</f>
        <v>1527.8</v>
      </c>
      <c r="J3" s="61">
        <v>1527.8</v>
      </c>
      <c r="K3" s="62" t="s">
        <v>6425</v>
      </c>
      <c r="L3" s="59" t="s">
        <v>6426</v>
      </c>
      <c r="M3" s="59"/>
      <c r="N3" s="63"/>
      <c r="O3" s="63"/>
      <c r="P3" s="305"/>
      <c r="Q3" s="64"/>
    </row>
    <row r="4" spans="2:17" ht="15" customHeight="1" x14ac:dyDescent="0.2">
      <c r="B4" s="58" t="s">
        <v>400</v>
      </c>
      <c r="C4" s="59" t="s">
        <v>6427</v>
      </c>
      <c r="D4" s="60" t="s">
        <v>6428</v>
      </c>
      <c r="E4" s="13">
        <v>43881</v>
      </c>
      <c r="F4" s="14">
        <f t="shared" si="0"/>
        <v>43911</v>
      </c>
      <c r="G4" s="12">
        <v>1</v>
      </c>
      <c r="H4" s="12">
        <v>30</v>
      </c>
      <c r="I4" s="61">
        <f t="shared" si="1"/>
        <v>1805.32</v>
      </c>
      <c r="J4" s="61">
        <v>1805.32</v>
      </c>
      <c r="K4" s="62" t="s">
        <v>6425</v>
      </c>
      <c r="L4" s="59" t="s">
        <v>6429</v>
      </c>
      <c r="M4" s="59"/>
      <c r="N4" s="63"/>
      <c r="O4" s="63"/>
      <c r="P4" s="316"/>
      <c r="Q4" s="64" t="s">
        <v>3515</v>
      </c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3333.12</v>
      </c>
    </row>
  </sheetData>
  <phoneticPr fontId="0" type="noConversion"/>
  <dataValidations count="1">
    <dataValidation type="list" allowBlank="1" showInputMessage="1" showErrorMessage="1" sqref="H3:H30" xr:uid="{4722CC89-5F23-40C7-BE65-5B1E5CF9C1BA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9D3D5-F22D-40F9-84B2-5A52DDD05838}">
  <sheetPr>
    <tabColor theme="0" tint="-0.249977111117893"/>
    <pageSetUpPr fitToPage="1"/>
  </sheetPr>
  <dimension ref="B2:Q31"/>
  <sheetViews>
    <sheetView workbookViewId="0">
      <selection activeCell="E12" sqref="E12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2.85546875" style="39" customWidth="1"/>
    <col min="11" max="11" width="32.42578125" style="57" bestFit="1" customWidth="1"/>
    <col min="12" max="12" width="12.42578125" style="33" customWidth="1"/>
    <col min="13" max="13" width="7.140625" style="33" customWidth="1"/>
    <col min="14" max="14" width="7" style="38" customWidth="1"/>
    <col min="15" max="15" width="5.5703125" style="38" customWidth="1"/>
    <col min="16" max="16" width="6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58" t="s">
        <v>965</v>
      </c>
      <c r="C3" s="59" t="s">
        <v>6430</v>
      </c>
      <c r="D3" s="60" t="s">
        <v>6431</v>
      </c>
      <c r="E3" s="13">
        <v>43761</v>
      </c>
      <c r="F3" s="14">
        <f t="shared" ref="F3:F30" si="0">IF(E3&lt;&gt;"",E3+(G3*H3),"")</f>
        <v>43821</v>
      </c>
      <c r="G3" s="12">
        <v>2</v>
      </c>
      <c r="H3" s="12">
        <v>30</v>
      </c>
      <c r="I3" s="61">
        <f t="shared" ref="I3:I30" si="1">IF(G3&lt;&gt;"",(J3/G3),"")</f>
        <v>1001.29</v>
      </c>
      <c r="J3" s="61">
        <v>2002.58</v>
      </c>
      <c r="K3" s="62" t="s">
        <v>6432</v>
      </c>
      <c r="L3" s="59" t="s">
        <v>6433</v>
      </c>
      <c r="M3" s="59"/>
      <c r="N3" s="63"/>
      <c r="O3" s="63"/>
      <c r="P3" s="305"/>
      <c r="Q3" s="64"/>
    </row>
    <row r="4" spans="2:17" ht="15" customHeight="1" x14ac:dyDescent="0.2">
      <c r="B4" s="58" t="s">
        <v>163</v>
      </c>
      <c r="C4" s="59" t="s">
        <v>6434</v>
      </c>
      <c r="D4" s="60" t="s">
        <v>6435</v>
      </c>
      <c r="E4" s="13">
        <v>43803</v>
      </c>
      <c r="F4" s="14">
        <f t="shared" si="0"/>
        <v>43833</v>
      </c>
      <c r="G4" s="12">
        <v>1</v>
      </c>
      <c r="H4" s="12">
        <v>30</v>
      </c>
      <c r="I4" s="61">
        <f t="shared" si="1"/>
        <v>1839.44</v>
      </c>
      <c r="J4" s="61">
        <v>1839.44</v>
      </c>
      <c r="K4" s="62" t="s">
        <v>6432</v>
      </c>
      <c r="L4" s="59" t="s">
        <v>6436</v>
      </c>
      <c r="M4" s="59"/>
      <c r="N4" s="63"/>
      <c r="O4" s="63"/>
      <c r="P4" s="305"/>
      <c r="Q4" s="64"/>
    </row>
    <row r="5" spans="2:17" ht="15" customHeight="1" x14ac:dyDescent="0.2">
      <c r="B5" s="58" t="s">
        <v>2590</v>
      </c>
      <c r="C5" s="59" t="s">
        <v>6437</v>
      </c>
      <c r="D5" s="60" t="s">
        <v>6438</v>
      </c>
      <c r="E5" s="13">
        <v>43867</v>
      </c>
      <c r="F5" s="14">
        <f t="shared" si="0"/>
        <v>43895</v>
      </c>
      <c r="G5" s="12">
        <v>1</v>
      </c>
      <c r="H5" s="12">
        <v>28</v>
      </c>
      <c r="I5" s="61">
        <f t="shared" si="1"/>
        <v>1557.35</v>
      </c>
      <c r="J5" s="61">
        <v>1557.35</v>
      </c>
      <c r="K5" s="62" t="s">
        <v>6439</v>
      </c>
      <c r="L5" s="59" t="s">
        <v>6440</v>
      </c>
      <c r="M5" s="59"/>
      <c r="N5" s="63"/>
      <c r="O5" s="63"/>
      <c r="P5" s="71"/>
      <c r="Q5" s="64" t="s">
        <v>3515</v>
      </c>
    </row>
    <row r="6" spans="2:17" ht="15" customHeight="1" x14ac:dyDescent="0.2">
      <c r="B6" s="58" t="s">
        <v>434</v>
      </c>
      <c r="C6" s="59" t="s">
        <v>6441</v>
      </c>
      <c r="D6" s="60" t="s">
        <v>6442</v>
      </c>
      <c r="E6" s="13">
        <v>43875</v>
      </c>
      <c r="F6" s="14">
        <f t="shared" si="0"/>
        <v>43935</v>
      </c>
      <c r="G6" s="12">
        <v>2</v>
      </c>
      <c r="H6" s="12">
        <v>30</v>
      </c>
      <c r="I6" s="61">
        <f t="shared" si="1"/>
        <v>883.55499999999995</v>
      </c>
      <c r="J6" s="61">
        <v>1767.11</v>
      </c>
      <c r="K6" s="62" t="s">
        <v>6439</v>
      </c>
      <c r="L6" s="59" t="s">
        <v>6443</v>
      </c>
      <c r="M6" s="59"/>
      <c r="N6" s="63"/>
      <c r="O6" s="63"/>
      <c r="P6" s="305"/>
      <c r="Q6" s="64"/>
    </row>
    <row r="7" spans="2:17" ht="15" customHeight="1" x14ac:dyDescent="0.2">
      <c r="B7" s="58" t="s">
        <v>2590</v>
      </c>
      <c r="C7" s="59" t="s">
        <v>6444</v>
      </c>
      <c r="D7" s="60" t="s">
        <v>6445</v>
      </c>
      <c r="E7" s="13">
        <v>43875</v>
      </c>
      <c r="F7" s="14">
        <f t="shared" si="0"/>
        <v>43935</v>
      </c>
      <c r="G7" s="12">
        <v>2</v>
      </c>
      <c r="H7" s="12">
        <v>30</v>
      </c>
      <c r="I7" s="61">
        <f t="shared" si="1"/>
        <v>1694.32</v>
      </c>
      <c r="J7" s="61">
        <v>3388.64</v>
      </c>
      <c r="K7" s="62" t="s">
        <v>6439</v>
      </c>
      <c r="L7" s="59" t="s">
        <v>6446</v>
      </c>
      <c r="M7" s="59"/>
      <c r="N7" s="63"/>
      <c r="O7" s="63"/>
      <c r="P7" s="305"/>
      <c r="Q7" s="64"/>
    </row>
    <row r="8" spans="2:17" ht="15" customHeight="1" x14ac:dyDescent="0.2">
      <c r="B8" s="58" t="s">
        <v>2590</v>
      </c>
      <c r="C8" s="59" t="s">
        <v>6447</v>
      </c>
      <c r="D8" s="60" t="s">
        <v>6448</v>
      </c>
      <c r="E8" s="13">
        <v>43908</v>
      </c>
      <c r="F8" s="14">
        <f t="shared" si="0"/>
        <v>43915</v>
      </c>
      <c r="G8" s="12">
        <v>1</v>
      </c>
      <c r="H8" s="12">
        <v>7</v>
      </c>
      <c r="I8" s="61">
        <f t="shared" si="1"/>
        <v>916.6</v>
      </c>
      <c r="J8" s="61">
        <v>916.6</v>
      </c>
      <c r="K8" s="62" t="s">
        <v>6449</v>
      </c>
      <c r="L8" s="59" t="s">
        <v>6450</v>
      </c>
      <c r="M8" s="59"/>
      <c r="N8" s="63"/>
      <c r="O8" s="63"/>
      <c r="P8" s="305"/>
      <c r="Q8" s="64"/>
    </row>
    <row r="9" spans="2:17" ht="15" customHeight="1" x14ac:dyDescent="0.2">
      <c r="B9" s="58" t="s">
        <v>163</v>
      </c>
      <c r="C9" s="59" t="s">
        <v>6451</v>
      </c>
      <c r="D9" s="60" t="s">
        <v>6452</v>
      </c>
      <c r="E9" s="13">
        <v>43942</v>
      </c>
      <c r="F9" s="14">
        <f t="shared" si="0"/>
        <v>43949</v>
      </c>
      <c r="G9" s="12">
        <v>1</v>
      </c>
      <c r="H9" s="12">
        <v>7</v>
      </c>
      <c r="I9" s="61">
        <f t="shared" si="1"/>
        <v>1779.55</v>
      </c>
      <c r="J9" s="61">
        <v>1779.55</v>
      </c>
      <c r="K9" s="62" t="s">
        <v>6453</v>
      </c>
      <c r="L9" s="59"/>
      <c r="M9" s="59"/>
      <c r="N9" s="63"/>
      <c r="O9" s="63"/>
      <c r="P9" s="305"/>
      <c r="Q9" s="64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/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13251.269999999999</v>
      </c>
    </row>
  </sheetData>
  <phoneticPr fontId="0" type="noConversion"/>
  <dataValidations count="1">
    <dataValidation type="list" allowBlank="1" showInputMessage="1" showErrorMessage="1" sqref="H3:H30" xr:uid="{DFD69D41-922F-4A77-B8CE-1D8E4077BCC9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0DB64-150C-4AD7-94A3-8DE6C8F7452C}">
  <sheetPr>
    <tabColor theme="0" tint="-0.249977111117893"/>
    <pageSetUpPr fitToPage="1"/>
  </sheetPr>
  <dimension ref="B2:Q31"/>
  <sheetViews>
    <sheetView workbookViewId="0">
      <selection activeCell="F3" sqref="F3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7.14062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1.42578125" style="33" customWidth="1"/>
    <col min="13" max="13" width="6.5703125" style="33" customWidth="1"/>
    <col min="14" max="14" width="5.7109375" style="38" customWidth="1"/>
    <col min="15" max="16" width="5.855468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58" t="s">
        <v>974</v>
      </c>
      <c r="C3" s="59" t="s">
        <v>6454</v>
      </c>
      <c r="D3" s="60" t="s">
        <v>6455</v>
      </c>
      <c r="E3" s="13">
        <v>44005</v>
      </c>
      <c r="F3" s="14">
        <f>IF(E3&lt;&gt;"",E3+(G3*H3),"")</f>
        <v>44012</v>
      </c>
      <c r="G3" s="12">
        <v>1</v>
      </c>
      <c r="H3" s="12">
        <v>7</v>
      </c>
      <c r="I3" s="61">
        <f>IF(G3&lt;&gt;"",(J3/G3),"")</f>
        <v>954</v>
      </c>
      <c r="J3" s="61">
        <v>954</v>
      </c>
      <c r="K3" s="62" t="s">
        <v>6456</v>
      </c>
      <c r="L3" s="59" t="s">
        <v>6457</v>
      </c>
      <c r="M3" s="59"/>
      <c r="N3" s="63"/>
      <c r="O3" s="63"/>
      <c r="P3" s="305"/>
      <c r="Q3" s="64"/>
    </row>
    <row r="4" spans="2:17" ht="15" customHeight="1" x14ac:dyDescent="0.2">
      <c r="B4" s="58" t="s">
        <v>1435</v>
      </c>
      <c r="C4" s="59" t="s">
        <v>6458</v>
      </c>
      <c r="D4" s="60" t="s">
        <v>6459</v>
      </c>
      <c r="E4" s="13">
        <v>44032</v>
      </c>
      <c r="F4" s="14">
        <f t="shared" ref="F4:F30" si="0">IF(E4&lt;&gt;"",E4+(G4*H4),"")</f>
        <v>44062</v>
      </c>
      <c r="G4" s="12">
        <v>1</v>
      </c>
      <c r="H4" s="12">
        <v>30</v>
      </c>
      <c r="I4" s="61">
        <f t="shared" ref="I4:I30" si="1">IF(G4&lt;&gt;"",(J4/G4),"")</f>
        <v>2459.1999999999998</v>
      </c>
      <c r="J4" s="61">
        <v>2459.1999999999998</v>
      </c>
      <c r="K4" s="62" t="s">
        <v>6460</v>
      </c>
      <c r="L4" s="59" t="s">
        <v>6461</v>
      </c>
      <c r="M4" s="59"/>
      <c r="N4" s="63"/>
      <c r="O4" s="63"/>
      <c r="P4" s="305"/>
      <c r="Q4" s="64"/>
    </row>
    <row r="5" spans="2:17" ht="15" customHeight="1" x14ac:dyDescent="0.2">
      <c r="B5" s="58" t="s">
        <v>974</v>
      </c>
      <c r="C5" s="59"/>
      <c r="D5" s="60" t="s">
        <v>6462</v>
      </c>
      <c r="E5" s="13">
        <v>44034</v>
      </c>
      <c r="F5" s="14">
        <f t="shared" si="0"/>
        <v>44041</v>
      </c>
      <c r="G5" s="12">
        <v>1</v>
      </c>
      <c r="H5" s="12">
        <v>7</v>
      </c>
      <c r="I5" s="61">
        <f t="shared" si="1"/>
        <v>1155.4000000000001</v>
      </c>
      <c r="J5" s="61">
        <v>1155.4000000000001</v>
      </c>
      <c r="K5" s="62"/>
      <c r="L5" s="59"/>
      <c r="M5" s="59"/>
      <c r="N5" s="63"/>
      <c r="O5" s="63"/>
      <c r="P5" s="71"/>
      <c r="Q5" s="64" t="s">
        <v>3515</v>
      </c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4568.6000000000004</v>
      </c>
    </row>
  </sheetData>
  <phoneticPr fontId="0" type="noConversion"/>
  <dataValidations count="1">
    <dataValidation type="list" allowBlank="1" showInputMessage="1" showErrorMessage="1" sqref="H3:H30" xr:uid="{62509DF3-6BF3-4D61-A904-E88258385622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01E07-1DC2-4A50-BAFB-E190D2B0573E}">
  <sheetPr>
    <tabColor theme="0" tint="-0.249977111117893"/>
    <pageSetUpPr fitToPage="1"/>
  </sheetPr>
  <dimension ref="B2:Q47"/>
  <sheetViews>
    <sheetView workbookViewId="0">
      <selection activeCell="F11" sqref="F11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5.85546875" style="54" customWidth="1"/>
    <col min="4" max="4" width="16.570312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284" customWidth="1"/>
    <col min="10" max="10" width="10.5703125" style="39" bestFit="1" customWidth="1"/>
    <col min="11" max="11" width="42.42578125" style="57" bestFit="1" customWidth="1"/>
    <col min="12" max="12" width="11" style="33" customWidth="1"/>
    <col min="13" max="13" width="6.42578125" style="33" customWidth="1"/>
    <col min="14" max="14" width="6.28515625" style="38" customWidth="1"/>
    <col min="15" max="15" width="6.140625" style="38" customWidth="1"/>
    <col min="16" max="16" width="6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268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ht="15" customHeight="1" x14ac:dyDescent="0.2">
      <c r="B3" s="58" t="s">
        <v>5777</v>
      </c>
      <c r="C3" s="59" t="s">
        <v>6463</v>
      </c>
      <c r="D3" s="60" t="s">
        <v>6464</v>
      </c>
      <c r="E3" s="13">
        <v>43854</v>
      </c>
      <c r="F3" s="14">
        <f t="shared" ref="F3:F46" si="0">IF(E3&lt;&gt;"",E3+(G3*H3),"")</f>
        <v>44034</v>
      </c>
      <c r="G3" s="12">
        <v>6</v>
      </c>
      <c r="H3" s="12">
        <v>30</v>
      </c>
      <c r="I3" s="281">
        <f t="shared" ref="I3:I46" si="1">IF(G3&lt;&gt;"",(J3/G3),"")</f>
        <v>894.64</v>
      </c>
      <c r="J3" s="61">
        <v>5367.84</v>
      </c>
      <c r="K3" s="62" t="s">
        <v>6465</v>
      </c>
      <c r="L3" s="59"/>
      <c r="M3" s="59"/>
      <c r="N3" s="63"/>
      <c r="O3" s="63"/>
      <c r="P3" s="305"/>
      <c r="Q3" s="64"/>
    </row>
    <row r="4" spans="2:17" ht="15" customHeight="1" x14ac:dyDescent="0.2">
      <c r="B4" s="58" t="s">
        <v>122</v>
      </c>
      <c r="C4" s="59" t="s">
        <v>6466</v>
      </c>
      <c r="D4" s="60" t="s">
        <v>6467</v>
      </c>
      <c r="E4" s="13">
        <v>43858</v>
      </c>
      <c r="F4" s="14">
        <f t="shared" si="0"/>
        <v>43948</v>
      </c>
      <c r="G4" s="12">
        <v>3</v>
      </c>
      <c r="H4" s="12">
        <v>30</v>
      </c>
      <c r="I4" s="281">
        <f t="shared" si="1"/>
        <v>330.28666666666669</v>
      </c>
      <c r="J4" s="61">
        <v>990.86</v>
      </c>
      <c r="K4" s="62" t="s">
        <v>6468</v>
      </c>
      <c r="L4" s="59" t="s">
        <v>6469</v>
      </c>
      <c r="M4" s="59"/>
      <c r="N4" s="63"/>
      <c r="O4" s="63"/>
      <c r="P4" s="305"/>
      <c r="Q4" s="64"/>
    </row>
    <row r="5" spans="2:17" ht="15" customHeight="1" x14ac:dyDescent="0.2">
      <c r="B5" s="58" t="s">
        <v>122</v>
      </c>
      <c r="C5" s="59" t="s">
        <v>6470</v>
      </c>
      <c r="D5" s="60" t="s">
        <v>6471</v>
      </c>
      <c r="E5" s="13">
        <v>43858</v>
      </c>
      <c r="F5" s="14">
        <f t="shared" ref="F5" si="2">IF(E5&lt;&gt;"",E5+(G5*H5),"")</f>
        <v>43978</v>
      </c>
      <c r="G5" s="12">
        <v>4</v>
      </c>
      <c r="H5" s="12">
        <v>30</v>
      </c>
      <c r="I5" s="281">
        <f t="shared" ref="I5" si="3">IF(G5&lt;&gt;"",(J5/G5),"")</f>
        <v>367.64</v>
      </c>
      <c r="J5" s="61">
        <v>1470.56</v>
      </c>
      <c r="K5" s="62" t="s">
        <v>6472</v>
      </c>
      <c r="L5" s="59"/>
      <c r="M5" s="59"/>
      <c r="N5" s="63"/>
      <c r="O5" s="63"/>
      <c r="P5" s="305"/>
      <c r="Q5" s="64"/>
    </row>
    <row r="6" spans="2:17" ht="15" customHeight="1" x14ac:dyDescent="0.2">
      <c r="B6" s="58" t="s">
        <v>295</v>
      </c>
      <c r="C6" s="59" t="s">
        <v>6473</v>
      </c>
      <c r="D6" s="60" t="s">
        <v>6474</v>
      </c>
      <c r="E6" s="13">
        <v>43868</v>
      </c>
      <c r="F6" s="14">
        <f t="shared" si="0"/>
        <v>43952</v>
      </c>
      <c r="G6" s="12">
        <v>3</v>
      </c>
      <c r="H6" s="12">
        <v>28</v>
      </c>
      <c r="I6" s="281">
        <f t="shared" si="1"/>
        <v>1404.1899999999998</v>
      </c>
      <c r="J6" s="61">
        <v>4212.57</v>
      </c>
      <c r="K6" s="62" t="s">
        <v>6472</v>
      </c>
      <c r="L6" s="59"/>
      <c r="M6" s="59"/>
      <c r="N6" s="63"/>
      <c r="O6" s="63"/>
      <c r="P6" s="305"/>
      <c r="Q6" s="64"/>
    </row>
    <row r="7" spans="2:17" ht="15" customHeight="1" x14ac:dyDescent="0.2">
      <c r="B7" s="58" t="s">
        <v>258</v>
      </c>
      <c r="C7" s="59"/>
      <c r="D7" s="60" t="s">
        <v>6475</v>
      </c>
      <c r="E7" s="13">
        <v>43833</v>
      </c>
      <c r="F7" s="14">
        <f t="shared" si="0"/>
        <v>43973</v>
      </c>
      <c r="G7" s="12">
        <v>5</v>
      </c>
      <c r="H7" s="12">
        <v>28</v>
      </c>
      <c r="I7" s="281">
        <f t="shared" si="1"/>
        <v>88.563999999999993</v>
      </c>
      <c r="J7" s="61">
        <v>442.82</v>
      </c>
      <c r="K7" s="62" t="s">
        <v>6476</v>
      </c>
      <c r="L7" s="59"/>
      <c r="M7" s="59"/>
      <c r="N7" s="63"/>
      <c r="O7" s="63"/>
      <c r="P7" s="305"/>
      <c r="Q7" s="64"/>
    </row>
    <row r="8" spans="2:17" ht="15" customHeight="1" x14ac:dyDescent="0.2">
      <c r="B8" s="58" t="s">
        <v>258</v>
      </c>
      <c r="C8" s="59"/>
      <c r="D8" s="60" t="s">
        <v>6477</v>
      </c>
      <c r="E8" s="13">
        <v>43833</v>
      </c>
      <c r="F8" s="14">
        <f t="shared" ref="F8" si="4">IF(E8&lt;&gt;"",E8+(G8*H8),"")</f>
        <v>43973</v>
      </c>
      <c r="G8" s="12">
        <v>5</v>
      </c>
      <c r="H8" s="12">
        <v>28</v>
      </c>
      <c r="I8" s="281">
        <f t="shared" si="1"/>
        <v>78.28</v>
      </c>
      <c r="J8" s="61">
        <v>391.4</v>
      </c>
      <c r="K8" s="62" t="s">
        <v>6476</v>
      </c>
      <c r="L8" s="59"/>
      <c r="M8" s="59"/>
      <c r="N8" s="63"/>
      <c r="O8" s="63"/>
      <c r="P8" s="305"/>
      <c r="Q8" s="64"/>
    </row>
    <row r="9" spans="2:17" ht="15" customHeight="1" x14ac:dyDescent="0.2">
      <c r="B9" s="59" t="s">
        <v>6478</v>
      </c>
      <c r="C9" s="59"/>
      <c r="D9" s="60" t="s">
        <v>6479</v>
      </c>
      <c r="E9" s="13">
        <v>43907</v>
      </c>
      <c r="F9" s="14">
        <f t="shared" ref="F9:F14" si="5">IF(E9&lt;&gt;"",E9+(G9*H9),"")</f>
        <v>43935</v>
      </c>
      <c r="G9" s="12">
        <v>1</v>
      </c>
      <c r="H9" s="12">
        <v>28</v>
      </c>
      <c r="I9" s="281">
        <f t="shared" ref="I9:I14" si="6">IF(G9&lt;&gt;"",(J9/G9),"")</f>
        <v>242.01</v>
      </c>
      <c r="J9" s="74">
        <v>242.01</v>
      </c>
      <c r="K9" s="62" t="s">
        <v>6476</v>
      </c>
      <c r="L9" s="59"/>
      <c r="M9" s="59"/>
      <c r="N9" s="63"/>
      <c r="O9" s="63"/>
      <c r="P9" s="305"/>
      <c r="Q9" s="64"/>
    </row>
    <row r="10" spans="2:17" ht="15" customHeight="1" x14ac:dyDescent="0.2">
      <c r="B10" s="59" t="s">
        <v>6478</v>
      </c>
      <c r="C10" s="59"/>
      <c r="D10" s="60" t="s">
        <v>6480</v>
      </c>
      <c r="E10" s="13">
        <v>43908</v>
      </c>
      <c r="F10" s="14">
        <f t="shared" si="5"/>
        <v>43964</v>
      </c>
      <c r="G10" s="12">
        <v>2</v>
      </c>
      <c r="H10" s="12">
        <v>28</v>
      </c>
      <c r="I10" s="281">
        <f t="shared" si="6"/>
        <v>120</v>
      </c>
      <c r="J10" s="74">
        <v>240</v>
      </c>
      <c r="K10" s="62" t="s">
        <v>6476</v>
      </c>
      <c r="L10" s="59"/>
      <c r="M10" s="59"/>
      <c r="N10" s="63"/>
      <c r="O10" s="63"/>
      <c r="P10" s="305"/>
      <c r="Q10" s="64"/>
    </row>
    <row r="11" spans="2:17" ht="15" customHeight="1" x14ac:dyDescent="0.2">
      <c r="B11" s="58" t="s">
        <v>992</v>
      </c>
      <c r="C11" s="59" t="s">
        <v>6481</v>
      </c>
      <c r="D11" s="60" t="s">
        <v>6482</v>
      </c>
      <c r="E11" s="13">
        <v>43910</v>
      </c>
      <c r="F11" s="14">
        <f t="shared" si="5"/>
        <v>43940</v>
      </c>
      <c r="G11" s="12">
        <v>1</v>
      </c>
      <c r="H11" s="12">
        <v>30</v>
      </c>
      <c r="I11" s="281">
        <f t="shared" si="6"/>
        <v>1561.45</v>
      </c>
      <c r="J11" s="61">
        <v>1561.45</v>
      </c>
      <c r="K11" s="62" t="s">
        <v>6468</v>
      </c>
      <c r="L11" s="59" t="s">
        <v>6483</v>
      </c>
      <c r="M11" s="59"/>
      <c r="N11" s="63"/>
      <c r="O11" s="63"/>
      <c r="P11" s="305"/>
      <c r="Q11" s="64"/>
    </row>
    <row r="12" spans="2:17" ht="15" customHeight="1" x14ac:dyDescent="0.2">
      <c r="B12" s="59" t="s">
        <v>736</v>
      </c>
      <c r="C12" s="59" t="s">
        <v>6484</v>
      </c>
      <c r="D12" s="60" t="s">
        <v>6485</v>
      </c>
      <c r="E12" s="13">
        <v>43924</v>
      </c>
      <c r="F12" s="14">
        <f t="shared" si="5"/>
        <v>44232</v>
      </c>
      <c r="G12" s="12">
        <v>11</v>
      </c>
      <c r="H12" s="12">
        <v>28</v>
      </c>
      <c r="I12" s="281">
        <f t="shared" si="6"/>
        <v>118.32636363636362</v>
      </c>
      <c r="J12" s="74">
        <v>1301.5899999999999</v>
      </c>
      <c r="K12" s="62" t="s">
        <v>6486</v>
      </c>
      <c r="L12" s="59"/>
      <c r="M12" s="59"/>
      <c r="N12" s="63"/>
      <c r="O12" s="63"/>
      <c r="P12" s="305"/>
      <c r="Q12" s="64"/>
    </row>
    <row r="13" spans="2:17" s="65" customFormat="1" ht="15" customHeight="1" x14ac:dyDescent="0.2">
      <c r="B13" s="59" t="s">
        <v>122</v>
      </c>
      <c r="C13" s="59" t="s">
        <v>6487</v>
      </c>
      <c r="D13" s="60" t="s">
        <v>6488</v>
      </c>
      <c r="E13" s="13">
        <v>44085</v>
      </c>
      <c r="F13" s="14">
        <f t="shared" si="5"/>
        <v>44145</v>
      </c>
      <c r="G13" s="12">
        <v>2</v>
      </c>
      <c r="H13" s="12">
        <v>30</v>
      </c>
      <c r="I13" s="281">
        <f t="shared" si="6"/>
        <v>397.85</v>
      </c>
      <c r="J13" s="74">
        <v>795.7</v>
      </c>
      <c r="K13" s="62"/>
      <c r="L13" s="59"/>
      <c r="M13" s="59"/>
      <c r="N13" s="63"/>
      <c r="O13" s="63"/>
      <c r="P13" s="63"/>
      <c r="Q13" s="64"/>
    </row>
    <row r="14" spans="2:17" s="65" customFormat="1" ht="15" customHeight="1" x14ac:dyDescent="0.2">
      <c r="B14" s="59" t="s">
        <v>122</v>
      </c>
      <c r="C14" s="59" t="s">
        <v>6489</v>
      </c>
      <c r="D14" s="60" t="s">
        <v>6490</v>
      </c>
      <c r="E14" s="13">
        <v>44085</v>
      </c>
      <c r="F14" s="14">
        <f t="shared" si="5"/>
        <v>44145</v>
      </c>
      <c r="G14" s="12">
        <v>2</v>
      </c>
      <c r="H14" s="12">
        <v>30</v>
      </c>
      <c r="I14" s="281">
        <f t="shared" si="6"/>
        <v>397.85</v>
      </c>
      <c r="J14" s="74">
        <v>795.7</v>
      </c>
      <c r="K14" s="62"/>
      <c r="L14" s="59"/>
      <c r="M14" s="59"/>
      <c r="N14" s="63"/>
      <c r="O14" s="63"/>
      <c r="P14" s="63"/>
      <c r="Q14" s="64"/>
    </row>
    <row r="15" spans="2:17" s="65" customFormat="1" ht="15" customHeight="1" x14ac:dyDescent="0.2">
      <c r="B15" s="58" t="s">
        <v>122</v>
      </c>
      <c r="C15" s="59" t="s">
        <v>6491</v>
      </c>
      <c r="D15" s="60" t="s">
        <v>6492</v>
      </c>
      <c r="E15" s="13">
        <v>43881</v>
      </c>
      <c r="F15" s="14">
        <f t="shared" si="0"/>
        <v>43971</v>
      </c>
      <c r="G15" s="12">
        <v>3</v>
      </c>
      <c r="H15" s="12">
        <v>30</v>
      </c>
      <c r="I15" s="281">
        <f t="shared" si="1"/>
        <v>392.64000000000004</v>
      </c>
      <c r="J15" s="61">
        <v>1177.92</v>
      </c>
      <c r="K15" s="62" t="s">
        <v>6472</v>
      </c>
      <c r="L15" s="59"/>
      <c r="M15" s="59"/>
      <c r="N15" s="63"/>
      <c r="O15" s="63"/>
      <c r="P15" s="305"/>
      <c r="Q15" s="64"/>
    </row>
    <row r="16" spans="2:17" s="65" customFormat="1" ht="15" customHeight="1" x14ac:dyDescent="0.2">
      <c r="B16" s="59" t="s">
        <v>5777</v>
      </c>
      <c r="C16" s="59" t="s">
        <v>6493</v>
      </c>
      <c r="D16" s="60" t="s">
        <v>6494</v>
      </c>
      <c r="E16" s="13">
        <v>44014</v>
      </c>
      <c r="F16" s="14">
        <f t="shared" ref="F16:F20" si="7">IF(E16&lt;&gt;"",E16+(G16*H16),"")</f>
        <v>44164</v>
      </c>
      <c r="G16" s="12">
        <v>5</v>
      </c>
      <c r="H16" s="12">
        <v>30</v>
      </c>
      <c r="I16" s="281">
        <f t="shared" ref="I16:I20" si="8">IF(G16&lt;&gt;"",(J16/G16),"")</f>
        <v>1273.7379999999998</v>
      </c>
      <c r="J16" s="74">
        <v>6368.69</v>
      </c>
      <c r="K16" s="62" t="s">
        <v>6495</v>
      </c>
      <c r="L16" s="59"/>
      <c r="M16" s="59"/>
      <c r="N16" s="63"/>
      <c r="O16" s="63"/>
      <c r="P16" s="305"/>
      <c r="Q16" s="64"/>
    </row>
    <row r="17" spans="2:17" s="65" customFormat="1" ht="15" customHeight="1" x14ac:dyDescent="0.2">
      <c r="B17" s="59" t="s">
        <v>295</v>
      </c>
      <c r="C17" s="59" t="s">
        <v>6496</v>
      </c>
      <c r="D17" s="60" t="s">
        <v>6497</v>
      </c>
      <c r="E17" s="13">
        <v>44019</v>
      </c>
      <c r="F17" s="14">
        <f t="shared" si="7"/>
        <v>44079</v>
      </c>
      <c r="G17" s="12">
        <v>2</v>
      </c>
      <c r="H17" s="12">
        <v>30</v>
      </c>
      <c r="I17" s="281">
        <f t="shared" si="8"/>
        <v>1464.69</v>
      </c>
      <c r="J17" s="74">
        <v>2929.38</v>
      </c>
      <c r="K17" s="70" t="s">
        <v>6498</v>
      </c>
      <c r="L17" s="59"/>
      <c r="M17" s="59"/>
      <c r="N17" s="63"/>
      <c r="O17" s="63"/>
      <c r="P17" s="305"/>
      <c r="Q17" s="64"/>
    </row>
    <row r="18" spans="2:17" s="65" customFormat="1" ht="15" customHeight="1" x14ac:dyDescent="0.2">
      <c r="B18" s="59" t="s">
        <v>122</v>
      </c>
      <c r="C18" s="59" t="s">
        <v>6499</v>
      </c>
      <c r="D18" s="60" t="s">
        <v>6500</v>
      </c>
      <c r="E18" s="13">
        <v>44019</v>
      </c>
      <c r="F18" s="14">
        <f t="shared" si="7"/>
        <v>44079</v>
      </c>
      <c r="G18" s="12">
        <v>2</v>
      </c>
      <c r="H18" s="12">
        <v>30</v>
      </c>
      <c r="I18" s="281">
        <f t="shared" si="8"/>
        <v>436.2</v>
      </c>
      <c r="J18" s="74">
        <v>872.4</v>
      </c>
      <c r="K18" s="70" t="s">
        <v>6501</v>
      </c>
      <c r="L18" s="59"/>
      <c r="M18" s="59"/>
      <c r="N18" s="63"/>
      <c r="O18" s="63"/>
      <c r="P18" s="305"/>
      <c r="Q18" s="64"/>
    </row>
    <row r="19" spans="2:17" s="65" customFormat="1" ht="15" customHeight="1" x14ac:dyDescent="0.2">
      <c r="B19" s="59" t="s">
        <v>992</v>
      </c>
      <c r="C19" s="59" t="s">
        <v>6502</v>
      </c>
      <c r="D19" s="60" t="s">
        <v>6503</v>
      </c>
      <c r="E19" s="13">
        <v>44019</v>
      </c>
      <c r="F19" s="14">
        <f t="shared" si="7"/>
        <v>44049</v>
      </c>
      <c r="G19" s="12">
        <v>1</v>
      </c>
      <c r="H19" s="12">
        <v>30</v>
      </c>
      <c r="I19" s="281">
        <f t="shared" si="8"/>
        <v>1587.17</v>
      </c>
      <c r="J19" s="74">
        <v>1587.17</v>
      </c>
      <c r="K19" s="62"/>
      <c r="L19" s="59" t="s">
        <v>6504</v>
      </c>
      <c r="M19" s="59"/>
      <c r="N19" s="63"/>
      <c r="O19" s="63"/>
      <c r="P19" s="305"/>
      <c r="Q19" s="64"/>
    </row>
    <row r="20" spans="2:17" s="65" customFormat="1" ht="15" customHeight="1" x14ac:dyDescent="0.2">
      <c r="B20" s="59" t="s">
        <v>1301</v>
      </c>
      <c r="C20" s="59" t="s">
        <v>6505</v>
      </c>
      <c r="D20" s="60" t="s">
        <v>6506</v>
      </c>
      <c r="E20" s="13">
        <v>44032</v>
      </c>
      <c r="F20" s="14">
        <f t="shared" si="7"/>
        <v>44152</v>
      </c>
      <c r="G20" s="12">
        <v>4</v>
      </c>
      <c r="H20" s="12">
        <v>30</v>
      </c>
      <c r="I20" s="281">
        <f t="shared" si="8"/>
        <v>2405.0250000000001</v>
      </c>
      <c r="J20" s="74">
        <v>9620.1</v>
      </c>
      <c r="K20" s="62" t="s">
        <v>6507</v>
      </c>
      <c r="L20" s="59" t="s">
        <v>6508</v>
      </c>
      <c r="M20" s="59"/>
      <c r="N20" s="63"/>
      <c r="O20" s="63"/>
      <c r="P20" s="305"/>
      <c r="Q20" s="64"/>
    </row>
    <row r="21" spans="2:17" s="65" customFormat="1" ht="15" customHeight="1" x14ac:dyDescent="0.2">
      <c r="B21" s="59" t="s">
        <v>122</v>
      </c>
      <c r="C21" s="59" t="s">
        <v>6487</v>
      </c>
      <c r="D21" s="60" t="s">
        <v>6488</v>
      </c>
      <c r="E21" s="13">
        <v>44085</v>
      </c>
      <c r="F21" s="14">
        <f t="shared" ref="F21:F26" si="9">IF(E21&lt;&gt;"",E21+(G21*H21),"")</f>
        <v>44145</v>
      </c>
      <c r="G21" s="12">
        <v>2</v>
      </c>
      <c r="H21" s="12">
        <v>30</v>
      </c>
      <c r="I21" s="281">
        <f t="shared" ref="I21:I26" si="10">IF(G21&lt;&gt;"",(J21/G21),"")</f>
        <v>398.85</v>
      </c>
      <c r="J21" s="74">
        <v>797.7</v>
      </c>
      <c r="K21" s="62" t="s">
        <v>6509</v>
      </c>
      <c r="L21" s="59"/>
      <c r="M21" s="59"/>
      <c r="N21" s="63"/>
      <c r="O21" s="63"/>
      <c r="P21" s="63"/>
      <c r="Q21" s="64"/>
    </row>
    <row r="22" spans="2:17" s="65" customFormat="1" ht="15" customHeight="1" x14ac:dyDescent="0.2">
      <c r="B22" s="59" t="s">
        <v>122</v>
      </c>
      <c r="C22" s="59" t="s">
        <v>6489</v>
      </c>
      <c r="D22" s="60" t="s">
        <v>6490</v>
      </c>
      <c r="E22" s="13">
        <v>44085</v>
      </c>
      <c r="F22" s="14">
        <f t="shared" si="9"/>
        <v>44145</v>
      </c>
      <c r="G22" s="12">
        <v>2</v>
      </c>
      <c r="H22" s="12">
        <v>30</v>
      </c>
      <c r="I22" s="281">
        <f t="shared" si="10"/>
        <v>398.85</v>
      </c>
      <c r="J22" s="74">
        <v>797.7</v>
      </c>
      <c r="K22" s="62" t="s">
        <v>6509</v>
      </c>
      <c r="L22" s="59"/>
      <c r="M22" s="59"/>
      <c r="N22" s="63"/>
      <c r="O22" s="63"/>
      <c r="P22" s="63"/>
      <c r="Q22" s="64"/>
    </row>
    <row r="23" spans="2:17" s="65" customFormat="1" ht="15" customHeight="1" x14ac:dyDescent="0.2">
      <c r="B23" s="59" t="s">
        <v>295</v>
      </c>
      <c r="C23" s="59" t="s">
        <v>6496</v>
      </c>
      <c r="D23" s="60" t="s">
        <v>6510</v>
      </c>
      <c r="E23" s="13">
        <v>44089</v>
      </c>
      <c r="F23" s="14">
        <f t="shared" si="9"/>
        <v>44149</v>
      </c>
      <c r="G23" s="12">
        <v>2</v>
      </c>
      <c r="H23" s="12">
        <v>30</v>
      </c>
      <c r="I23" s="281">
        <f t="shared" si="10"/>
        <v>1287.78</v>
      </c>
      <c r="J23" s="74">
        <v>2575.56</v>
      </c>
      <c r="K23" s="62" t="s">
        <v>6511</v>
      </c>
      <c r="L23" s="59" t="s">
        <v>6512</v>
      </c>
      <c r="M23" s="59"/>
      <c r="N23" s="63"/>
      <c r="O23" s="63"/>
      <c r="P23" s="305"/>
      <c r="Q23" s="64"/>
    </row>
    <row r="24" spans="2:17" s="65" customFormat="1" ht="15" customHeight="1" x14ac:dyDescent="0.2">
      <c r="B24" s="59" t="s">
        <v>122</v>
      </c>
      <c r="C24" s="59" t="s">
        <v>6499</v>
      </c>
      <c r="D24" s="60" t="s">
        <v>6513</v>
      </c>
      <c r="E24" s="13">
        <v>44089</v>
      </c>
      <c r="F24" s="14">
        <f t="shared" si="9"/>
        <v>44149</v>
      </c>
      <c r="G24" s="12">
        <v>2</v>
      </c>
      <c r="H24" s="12">
        <v>30</v>
      </c>
      <c r="I24" s="281">
        <f t="shared" si="10"/>
        <v>572.54999999999995</v>
      </c>
      <c r="J24" s="74">
        <v>1145.0999999999999</v>
      </c>
      <c r="K24" s="62" t="s">
        <v>6514</v>
      </c>
      <c r="L24" s="59"/>
      <c r="M24" s="59"/>
      <c r="N24" s="63"/>
      <c r="O24" s="63"/>
      <c r="P24" s="305"/>
      <c r="Q24" s="64"/>
    </row>
    <row r="25" spans="2:17" s="65" customFormat="1" ht="15" customHeight="1" x14ac:dyDescent="0.2">
      <c r="B25" s="59" t="s">
        <v>122</v>
      </c>
      <c r="C25" s="59" t="s">
        <v>6515</v>
      </c>
      <c r="D25" s="60" t="s">
        <v>6516</v>
      </c>
      <c r="E25" s="13">
        <v>44099</v>
      </c>
      <c r="F25" s="14">
        <f t="shared" si="9"/>
        <v>44159</v>
      </c>
      <c r="G25" s="12">
        <v>2</v>
      </c>
      <c r="H25" s="12">
        <v>30</v>
      </c>
      <c r="I25" s="281">
        <f t="shared" si="10"/>
        <v>382.68</v>
      </c>
      <c r="J25" s="74">
        <v>765.36</v>
      </c>
      <c r="K25" s="62" t="s">
        <v>6509</v>
      </c>
      <c r="L25" s="59"/>
      <c r="M25" s="59"/>
      <c r="N25" s="63"/>
      <c r="O25" s="63"/>
      <c r="P25" s="305"/>
      <c r="Q25" s="64"/>
    </row>
    <row r="26" spans="2:17" s="65" customFormat="1" ht="15" customHeight="1" x14ac:dyDescent="0.2">
      <c r="B26" s="59" t="s">
        <v>122</v>
      </c>
      <c r="C26" s="59" t="s">
        <v>6517</v>
      </c>
      <c r="D26" s="60" t="s">
        <v>6518</v>
      </c>
      <c r="E26" s="13">
        <v>44099</v>
      </c>
      <c r="F26" s="14">
        <f t="shared" si="9"/>
        <v>44249</v>
      </c>
      <c r="G26" s="12">
        <v>5</v>
      </c>
      <c r="H26" s="12">
        <v>30</v>
      </c>
      <c r="I26" s="281">
        <f t="shared" si="10"/>
        <v>336.81</v>
      </c>
      <c r="J26" s="74">
        <v>1684.05</v>
      </c>
      <c r="K26" s="62" t="s">
        <v>6519</v>
      </c>
      <c r="L26" s="59"/>
      <c r="M26" s="59"/>
      <c r="N26" s="63"/>
      <c r="O26" s="63"/>
      <c r="P26" s="63"/>
      <c r="Q26" s="64"/>
    </row>
    <row r="27" spans="2:17" s="65" customFormat="1" ht="15" customHeight="1" x14ac:dyDescent="0.2">
      <c r="B27" s="58" t="s">
        <v>295</v>
      </c>
      <c r="C27" s="59" t="s">
        <v>6520</v>
      </c>
      <c r="D27" s="60" t="s">
        <v>6521</v>
      </c>
      <c r="E27" s="13">
        <v>43914</v>
      </c>
      <c r="F27" s="14">
        <f t="shared" si="0"/>
        <v>43921</v>
      </c>
      <c r="G27" s="12">
        <v>1</v>
      </c>
      <c r="H27" s="12">
        <v>7</v>
      </c>
      <c r="I27" s="281">
        <f t="shared" si="1"/>
        <v>1575.17</v>
      </c>
      <c r="J27" s="61">
        <v>1575.17</v>
      </c>
      <c r="K27" s="62" t="s">
        <v>6522</v>
      </c>
      <c r="L27" s="59"/>
      <c r="M27" s="59"/>
      <c r="N27" s="63"/>
      <c r="O27" s="63"/>
      <c r="P27" s="305"/>
      <c r="Q27" s="64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280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280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ht="15" customHeight="1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280" t="str">
        <f t="shared" si="1"/>
        <v/>
      </c>
      <c r="J30" s="46"/>
      <c r="K30" s="47"/>
      <c r="L30" s="41"/>
      <c r="M30" s="41"/>
      <c r="N30" s="48"/>
      <c r="O30" s="48"/>
      <c r="P30" s="48"/>
      <c r="Q30" s="49"/>
    </row>
    <row r="31" spans="2:17" ht="15" customHeight="1" x14ac:dyDescent="0.2">
      <c r="B31" s="40"/>
      <c r="C31" s="41"/>
      <c r="D31" s="42"/>
      <c r="E31" s="43"/>
      <c r="F31" s="44" t="str">
        <f t="shared" si="0"/>
        <v/>
      </c>
      <c r="G31" s="45"/>
      <c r="H31" s="45"/>
      <c r="I31" s="280" t="str">
        <f t="shared" si="1"/>
        <v/>
      </c>
      <c r="J31" s="46"/>
      <c r="K31" s="47"/>
      <c r="L31" s="41"/>
      <c r="M31" s="41"/>
      <c r="N31" s="48"/>
      <c r="O31" s="48"/>
      <c r="P31" s="48"/>
      <c r="Q31" s="49"/>
    </row>
    <row r="32" spans="2:17" ht="15" customHeight="1" x14ac:dyDescent="0.2">
      <c r="B32" s="40"/>
      <c r="C32" s="41"/>
      <c r="D32" s="42"/>
      <c r="E32" s="43"/>
      <c r="F32" s="44" t="str">
        <f t="shared" si="0"/>
        <v/>
      </c>
      <c r="G32" s="45"/>
      <c r="H32" s="45"/>
      <c r="I32" s="280" t="str">
        <f t="shared" si="1"/>
        <v/>
      </c>
      <c r="J32" s="46"/>
      <c r="K32" s="47"/>
      <c r="L32" s="41"/>
      <c r="M32" s="41"/>
      <c r="N32" s="48"/>
      <c r="O32" s="48"/>
      <c r="P32" s="48"/>
      <c r="Q32" s="49"/>
    </row>
    <row r="33" spans="2:17" ht="15" customHeight="1" x14ac:dyDescent="0.2">
      <c r="B33" s="40"/>
      <c r="C33" s="41"/>
      <c r="D33" s="42"/>
      <c r="E33" s="43"/>
      <c r="F33" s="44" t="str">
        <f t="shared" si="0"/>
        <v/>
      </c>
      <c r="G33" s="45"/>
      <c r="H33" s="45"/>
      <c r="I33" s="280" t="str">
        <f t="shared" si="1"/>
        <v/>
      </c>
      <c r="J33" s="46"/>
      <c r="K33" s="47"/>
      <c r="L33" s="41"/>
      <c r="M33" s="41"/>
      <c r="N33" s="48"/>
      <c r="O33" s="48"/>
      <c r="P33" s="48"/>
      <c r="Q33" s="49"/>
    </row>
    <row r="34" spans="2:17" ht="15" customHeight="1" x14ac:dyDescent="0.2">
      <c r="B34" s="40"/>
      <c r="C34" s="41"/>
      <c r="D34" s="42"/>
      <c r="E34" s="43"/>
      <c r="F34" s="44" t="str">
        <f t="shared" si="0"/>
        <v/>
      </c>
      <c r="G34" s="45"/>
      <c r="H34" s="45"/>
      <c r="I34" s="280" t="str">
        <f t="shared" si="1"/>
        <v/>
      </c>
      <c r="J34" s="46"/>
      <c r="K34" s="47"/>
      <c r="L34" s="41"/>
      <c r="M34" s="41"/>
      <c r="N34" s="48"/>
      <c r="O34" s="48"/>
      <c r="P34" s="48"/>
      <c r="Q34" s="49"/>
    </row>
    <row r="35" spans="2:17" ht="15" customHeight="1" x14ac:dyDescent="0.2">
      <c r="B35" s="40"/>
      <c r="C35" s="41"/>
      <c r="D35" s="42"/>
      <c r="E35" s="43"/>
      <c r="F35" s="44" t="str">
        <f t="shared" si="0"/>
        <v/>
      </c>
      <c r="G35" s="45"/>
      <c r="H35" s="45"/>
      <c r="I35" s="280" t="str">
        <f t="shared" si="1"/>
        <v/>
      </c>
      <c r="J35" s="46"/>
      <c r="K35" s="47"/>
      <c r="L35" s="41"/>
      <c r="M35" s="41"/>
      <c r="N35" s="48"/>
      <c r="O35" s="48"/>
      <c r="P35" s="48"/>
      <c r="Q35" s="49"/>
    </row>
    <row r="36" spans="2:17" ht="15" customHeight="1" x14ac:dyDescent="0.2">
      <c r="B36" s="40"/>
      <c r="C36" s="41"/>
      <c r="D36" s="42"/>
      <c r="E36" s="43"/>
      <c r="F36" s="44" t="str">
        <f t="shared" si="0"/>
        <v/>
      </c>
      <c r="G36" s="45"/>
      <c r="H36" s="45"/>
      <c r="I36" s="280" t="str">
        <f t="shared" si="1"/>
        <v/>
      </c>
      <c r="J36" s="46"/>
      <c r="K36" s="47"/>
      <c r="L36" s="41"/>
      <c r="M36" s="41"/>
      <c r="N36" s="48"/>
      <c r="O36" s="48"/>
      <c r="P36" s="48"/>
      <c r="Q36" s="49"/>
    </row>
    <row r="37" spans="2:17" ht="15" customHeight="1" x14ac:dyDescent="0.2">
      <c r="B37" s="40"/>
      <c r="C37" s="41"/>
      <c r="D37" s="42"/>
      <c r="E37" s="43"/>
      <c r="F37" s="44" t="str">
        <f t="shared" si="0"/>
        <v/>
      </c>
      <c r="G37" s="45"/>
      <c r="H37" s="45"/>
      <c r="I37" s="280" t="str">
        <f t="shared" si="1"/>
        <v/>
      </c>
      <c r="J37" s="46"/>
      <c r="K37" s="47"/>
      <c r="L37" s="41"/>
      <c r="M37" s="41"/>
      <c r="N37" s="48"/>
      <c r="O37" s="48"/>
      <c r="P37" s="48"/>
      <c r="Q37" s="49"/>
    </row>
    <row r="38" spans="2:17" ht="15" customHeight="1" x14ac:dyDescent="0.2">
      <c r="B38" s="40"/>
      <c r="C38" s="41"/>
      <c r="D38" s="42"/>
      <c r="E38" s="43"/>
      <c r="F38" s="44" t="str">
        <f t="shared" si="0"/>
        <v/>
      </c>
      <c r="G38" s="45"/>
      <c r="H38" s="45"/>
      <c r="I38" s="280" t="str">
        <f t="shared" si="1"/>
        <v/>
      </c>
      <c r="J38" s="46"/>
      <c r="K38" s="47"/>
      <c r="L38" s="41"/>
      <c r="M38" s="41"/>
      <c r="N38" s="48"/>
      <c r="O38" s="48"/>
      <c r="P38" s="48"/>
      <c r="Q38" s="49"/>
    </row>
    <row r="39" spans="2:17" ht="15" customHeight="1" x14ac:dyDescent="0.2">
      <c r="B39" s="40"/>
      <c r="C39" s="41"/>
      <c r="D39" s="42"/>
      <c r="E39" s="43"/>
      <c r="F39" s="44" t="str">
        <f t="shared" si="0"/>
        <v/>
      </c>
      <c r="G39" s="45"/>
      <c r="H39" s="45"/>
      <c r="I39" s="280" t="str">
        <f t="shared" si="1"/>
        <v/>
      </c>
      <c r="J39" s="46"/>
      <c r="K39" s="47"/>
      <c r="L39" s="41"/>
      <c r="M39" s="41"/>
      <c r="N39" s="48"/>
      <c r="O39" s="48"/>
      <c r="P39" s="48"/>
      <c r="Q39" s="49"/>
    </row>
    <row r="40" spans="2:17" ht="15" customHeight="1" x14ac:dyDescent="0.2">
      <c r="B40" s="40"/>
      <c r="C40" s="41"/>
      <c r="D40" s="42"/>
      <c r="E40" s="43"/>
      <c r="F40" s="44" t="str">
        <f t="shared" si="0"/>
        <v/>
      </c>
      <c r="G40" s="45"/>
      <c r="H40" s="45"/>
      <c r="I40" s="280" t="str">
        <f t="shared" si="1"/>
        <v/>
      </c>
      <c r="J40" s="46"/>
      <c r="K40" s="47"/>
      <c r="L40" s="41"/>
      <c r="M40" s="41"/>
      <c r="N40" s="48"/>
      <c r="O40" s="48"/>
      <c r="P40" s="48"/>
      <c r="Q40" s="49"/>
    </row>
    <row r="41" spans="2:17" ht="15" customHeight="1" x14ac:dyDescent="0.2">
      <c r="B41" s="40"/>
      <c r="C41" s="41"/>
      <c r="D41" s="42"/>
      <c r="E41" s="43"/>
      <c r="F41" s="44" t="str">
        <f t="shared" si="0"/>
        <v/>
      </c>
      <c r="G41" s="45"/>
      <c r="H41" s="45"/>
      <c r="I41" s="280" t="str">
        <f t="shared" si="1"/>
        <v/>
      </c>
      <c r="J41" s="46"/>
      <c r="K41" s="47"/>
      <c r="L41" s="41"/>
      <c r="M41" s="41"/>
      <c r="N41" s="48"/>
      <c r="O41" s="48"/>
      <c r="P41" s="48"/>
      <c r="Q41" s="49"/>
    </row>
    <row r="42" spans="2:17" ht="15" customHeight="1" x14ac:dyDescent="0.2">
      <c r="B42" s="40"/>
      <c r="C42" s="41"/>
      <c r="D42" s="42"/>
      <c r="E42" s="43"/>
      <c r="F42" s="44" t="str">
        <f t="shared" si="0"/>
        <v/>
      </c>
      <c r="G42" s="45"/>
      <c r="H42" s="45"/>
      <c r="I42" s="280" t="str">
        <f t="shared" si="1"/>
        <v/>
      </c>
      <c r="J42" s="46"/>
      <c r="K42" s="47"/>
      <c r="L42" s="41"/>
      <c r="M42" s="41"/>
      <c r="N42" s="48"/>
      <c r="O42" s="48"/>
      <c r="P42" s="48"/>
      <c r="Q42" s="49"/>
    </row>
    <row r="43" spans="2:17" ht="15" customHeight="1" x14ac:dyDescent="0.2">
      <c r="B43" s="40"/>
      <c r="C43" s="41"/>
      <c r="D43" s="42"/>
      <c r="E43" s="43"/>
      <c r="F43" s="44" t="str">
        <f t="shared" si="0"/>
        <v/>
      </c>
      <c r="G43" s="45"/>
      <c r="H43" s="45"/>
      <c r="I43" s="280" t="str">
        <f t="shared" si="1"/>
        <v/>
      </c>
      <c r="J43" s="46"/>
      <c r="K43" s="47"/>
      <c r="L43" s="41"/>
      <c r="M43" s="41"/>
      <c r="N43" s="48"/>
      <c r="O43" s="48"/>
      <c r="P43" s="48"/>
      <c r="Q43" s="49"/>
    </row>
    <row r="44" spans="2:17" ht="15" customHeight="1" x14ac:dyDescent="0.2">
      <c r="B44" s="40"/>
      <c r="C44" s="41"/>
      <c r="D44" s="42"/>
      <c r="E44" s="43"/>
      <c r="F44" s="44" t="str">
        <f t="shared" si="0"/>
        <v/>
      </c>
      <c r="G44" s="45"/>
      <c r="H44" s="45"/>
      <c r="I44" s="280" t="str">
        <f t="shared" si="1"/>
        <v/>
      </c>
      <c r="J44" s="46"/>
      <c r="K44" s="47"/>
      <c r="L44" s="41"/>
      <c r="M44" s="41"/>
      <c r="N44" s="48"/>
      <c r="O44" s="48"/>
      <c r="P44" s="48"/>
      <c r="Q44" s="49"/>
    </row>
    <row r="45" spans="2:17" ht="15" customHeight="1" x14ac:dyDescent="0.2">
      <c r="B45" s="40"/>
      <c r="C45" s="41"/>
      <c r="D45" s="42"/>
      <c r="E45" s="43"/>
      <c r="F45" s="44" t="str">
        <f t="shared" si="0"/>
        <v/>
      </c>
      <c r="G45" s="45"/>
      <c r="H45" s="45"/>
      <c r="I45" s="280" t="str">
        <f t="shared" si="1"/>
        <v/>
      </c>
      <c r="J45" s="46"/>
      <c r="K45" s="47"/>
      <c r="L45" s="41"/>
      <c r="M45" s="41"/>
      <c r="N45" s="48"/>
      <c r="O45" s="48"/>
      <c r="P45" s="48"/>
      <c r="Q45" s="49"/>
    </row>
    <row r="46" spans="2:17" x14ac:dyDescent="0.2">
      <c r="B46" s="230"/>
      <c r="C46" s="233"/>
      <c r="D46" s="231"/>
      <c r="E46" s="236"/>
      <c r="F46" s="31" t="str">
        <f t="shared" si="0"/>
        <v/>
      </c>
      <c r="G46" s="235"/>
      <c r="H46" s="235"/>
      <c r="I46" s="282" t="str">
        <f t="shared" si="1"/>
        <v/>
      </c>
      <c r="J46" s="52"/>
      <c r="K46" s="239"/>
      <c r="L46" s="233"/>
      <c r="M46" s="233"/>
      <c r="N46" s="240"/>
      <c r="O46" s="240"/>
      <c r="P46" s="240"/>
      <c r="Q46" s="241"/>
    </row>
    <row r="47" spans="2:17" x14ac:dyDescent="0.2">
      <c r="I47" s="283" t="s">
        <v>8</v>
      </c>
      <c r="J47" s="56">
        <f>SUM(J3:J46)</f>
        <v>49708.799999999988</v>
      </c>
    </row>
  </sheetData>
  <phoneticPr fontId="0" type="noConversion"/>
  <dataValidations count="1">
    <dataValidation type="list" allowBlank="1" showInputMessage="1" showErrorMessage="1" sqref="H3:H46" xr:uid="{6A03F74A-C6E0-40AF-8E9D-B6F69BC25E7A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D9E8E-286E-449D-AF07-F0A2FDC94BA0}">
  <sheetPr>
    <tabColor theme="0" tint="-0.249977111117893"/>
    <pageSetUpPr fitToPage="1"/>
  </sheetPr>
  <dimension ref="B2:Q31"/>
  <sheetViews>
    <sheetView workbookViewId="0">
      <selection activeCell="D3" sqref="D3"/>
    </sheetView>
  </sheetViews>
  <sheetFormatPr defaultColWidth="9.140625" defaultRowHeight="12.75" x14ac:dyDescent="0.2"/>
  <cols>
    <col min="1" max="1" width="1.7109375" style="50" customWidth="1"/>
    <col min="2" max="2" width="30.28515625" style="53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28515625" style="39" bestFit="1" customWidth="1"/>
    <col min="11" max="11" width="45.140625" style="57" customWidth="1"/>
    <col min="12" max="12" width="10.7109375" style="33" customWidth="1"/>
    <col min="13" max="13" width="4.7109375" style="33" customWidth="1"/>
    <col min="14" max="14" width="5.7109375" style="38" customWidth="1"/>
    <col min="15" max="15" width="4.85546875" style="38" customWidth="1"/>
    <col min="16" max="16" width="5.2851562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s="65" customFormat="1" ht="15" customHeight="1" x14ac:dyDescent="0.2">
      <c r="B3" s="58" t="s">
        <v>925</v>
      </c>
      <c r="C3" s="59" t="s">
        <v>6523</v>
      </c>
      <c r="D3" s="60" t="s">
        <v>6524</v>
      </c>
      <c r="E3" s="13">
        <v>44049</v>
      </c>
      <c r="F3" s="14">
        <f t="shared" ref="F3:F30" si="0">IF(E3&lt;&gt;"",E3+(G3*H3),"")</f>
        <v>44199</v>
      </c>
      <c r="G3" s="12">
        <v>5</v>
      </c>
      <c r="H3" s="12">
        <v>30</v>
      </c>
      <c r="I3" s="61">
        <f t="shared" ref="I3:I30" si="1">IF(G3&lt;&gt;"",(J3/G3),"")</f>
        <v>437.858</v>
      </c>
      <c r="J3" s="61">
        <v>2189.29</v>
      </c>
      <c r="K3" s="62" t="s">
        <v>6525</v>
      </c>
      <c r="L3" s="59"/>
      <c r="M3" s="59"/>
      <c r="N3" s="63"/>
      <c r="O3" s="63"/>
      <c r="P3" s="305"/>
      <c r="Q3" s="64"/>
    </row>
    <row r="4" spans="2:17" s="65" customFormat="1" ht="15" customHeight="1" x14ac:dyDescent="0.2">
      <c r="B4" s="58" t="s">
        <v>925</v>
      </c>
      <c r="C4" s="59" t="s">
        <v>6526</v>
      </c>
      <c r="D4" s="60" t="s">
        <v>6527</v>
      </c>
      <c r="E4" s="13">
        <v>44049</v>
      </c>
      <c r="F4" s="14">
        <f t="shared" ref="F4" si="2">IF(E4&lt;&gt;"",E4+(G4*H4),"")</f>
        <v>44199</v>
      </c>
      <c r="G4" s="12">
        <v>5</v>
      </c>
      <c r="H4" s="12">
        <v>30</v>
      </c>
      <c r="I4" s="61">
        <f t="shared" ref="I4" si="3">IF(G4&lt;&gt;"",(J4/G4),"")</f>
        <v>713.95</v>
      </c>
      <c r="J4" s="61">
        <v>3569.75</v>
      </c>
      <c r="K4" s="62" t="s">
        <v>6525</v>
      </c>
      <c r="L4" s="59"/>
      <c r="M4" s="59"/>
      <c r="N4" s="63"/>
      <c r="O4" s="63"/>
      <c r="P4" s="305"/>
      <c r="Q4" s="64"/>
    </row>
    <row r="5" spans="2:17" s="65" customFormat="1" ht="15" customHeight="1" x14ac:dyDescent="0.2">
      <c r="B5" s="58" t="s">
        <v>258</v>
      </c>
      <c r="C5" s="59"/>
      <c r="D5" s="60" t="s">
        <v>6528</v>
      </c>
      <c r="E5" s="13">
        <v>44050</v>
      </c>
      <c r="F5" s="14">
        <f t="shared" si="0"/>
        <v>44106</v>
      </c>
      <c r="G5" s="12">
        <v>2</v>
      </c>
      <c r="H5" s="12">
        <v>28</v>
      </c>
      <c r="I5" s="61">
        <f t="shared" si="1"/>
        <v>292.5</v>
      </c>
      <c r="J5" s="61">
        <v>585</v>
      </c>
      <c r="K5" s="62" t="s">
        <v>6529</v>
      </c>
      <c r="L5" s="59"/>
      <c r="M5" s="59"/>
      <c r="N5" s="63"/>
      <c r="O5" s="63"/>
      <c r="P5" s="305"/>
      <c r="Q5" s="64"/>
    </row>
    <row r="6" spans="2:17" s="65" customFormat="1" ht="15" customHeight="1" x14ac:dyDescent="0.2">
      <c r="B6" s="58" t="s">
        <v>258</v>
      </c>
      <c r="C6" s="59"/>
      <c r="D6" s="60" t="s">
        <v>6530</v>
      </c>
      <c r="E6" s="13">
        <v>44050</v>
      </c>
      <c r="F6" s="14">
        <f t="shared" ref="F6:F7" si="4">IF(E6&lt;&gt;"",E6+(G6*H6),"")</f>
        <v>44106</v>
      </c>
      <c r="G6" s="12">
        <v>2</v>
      </c>
      <c r="H6" s="12">
        <v>28</v>
      </c>
      <c r="I6" s="61">
        <f t="shared" si="1"/>
        <v>292.5</v>
      </c>
      <c r="J6" s="61">
        <v>585</v>
      </c>
      <c r="K6" s="62" t="s">
        <v>6529</v>
      </c>
      <c r="L6" s="59"/>
      <c r="M6" s="59"/>
      <c r="N6" s="63"/>
      <c r="O6" s="63"/>
      <c r="P6" s="305"/>
      <c r="Q6" s="64"/>
    </row>
    <row r="7" spans="2:17" s="65" customFormat="1" ht="15" customHeight="1" x14ac:dyDescent="0.2">
      <c r="B7" s="58" t="s">
        <v>4605</v>
      </c>
      <c r="C7" s="59"/>
      <c r="D7" s="60" t="s">
        <v>6531</v>
      </c>
      <c r="E7" s="13">
        <v>44050</v>
      </c>
      <c r="F7" s="14">
        <f t="shared" si="4"/>
        <v>44106</v>
      </c>
      <c r="G7" s="12">
        <v>2</v>
      </c>
      <c r="H7" s="12">
        <v>28</v>
      </c>
      <c r="I7" s="61">
        <f t="shared" si="1"/>
        <v>237.5</v>
      </c>
      <c r="J7" s="61">
        <v>475</v>
      </c>
      <c r="K7" s="62" t="s">
        <v>6529</v>
      </c>
      <c r="L7" s="59"/>
      <c r="M7" s="59"/>
      <c r="N7" s="63"/>
      <c r="O7" s="63"/>
      <c r="P7" s="305"/>
      <c r="Q7" s="64"/>
    </row>
    <row r="8" spans="2:17" s="65" customFormat="1" ht="15" customHeight="1" x14ac:dyDescent="0.2">
      <c r="B8" s="58" t="s">
        <v>925</v>
      </c>
      <c r="C8" s="59" t="s">
        <v>6532</v>
      </c>
      <c r="D8" s="60" t="s">
        <v>6533</v>
      </c>
      <c r="E8" s="13">
        <v>44060</v>
      </c>
      <c r="F8" s="14">
        <f t="shared" si="0"/>
        <v>44180</v>
      </c>
      <c r="G8" s="12">
        <v>4</v>
      </c>
      <c r="H8" s="12">
        <v>30</v>
      </c>
      <c r="I8" s="61">
        <f t="shared" si="1"/>
        <v>401.64749999999998</v>
      </c>
      <c r="J8" s="61">
        <v>1606.59</v>
      </c>
      <c r="K8" s="62" t="s">
        <v>6534</v>
      </c>
      <c r="L8" s="59"/>
      <c r="M8" s="59"/>
      <c r="N8" s="63"/>
      <c r="O8" s="63"/>
      <c r="P8" s="305"/>
      <c r="Q8" s="64"/>
    </row>
    <row r="9" spans="2:17" s="65" customFormat="1" ht="15" customHeight="1" x14ac:dyDescent="0.2">
      <c r="B9" s="58" t="s">
        <v>925</v>
      </c>
      <c r="C9" s="59" t="s">
        <v>6535</v>
      </c>
      <c r="D9" s="60" t="s">
        <v>6536</v>
      </c>
      <c r="E9" s="13">
        <v>44060</v>
      </c>
      <c r="F9" s="14">
        <f t="shared" ref="F9" si="5">IF(E9&lt;&gt;"",E9+(G9*H9),"")</f>
        <v>44180</v>
      </c>
      <c r="G9" s="12">
        <v>4</v>
      </c>
      <c r="H9" s="12">
        <v>30</v>
      </c>
      <c r="I9" s="61">
        <f t="shared" ref="I9" si="6">IF(G9&lt;&gt;"",(J9/G9),"")</f>
        <v>594.35</v>
      </c>
      <c r="J9" s="61">
        <v>2377.4</v>
      </c>
      <c r="K9" s="62" t="s">
        <v>6534</v>
      </c>
      <c r="L9" s="59"/>
      <c r="M9" s="59"/>
      <c r="N9" s="63"/>
      <c r="O9" s="63"/>
      <c r="P9" s="305"/>
      <c r="Q9" s="64"/>
    </row>
    <row r="10" spans="2:17" s="65" customFormat="1" ht="15" customHeight="1" x14ac:dyDescent="0.2">
      <c r="B10" s="58" t="s">
        <v>2822</v>
      </c>
      <c r="C10" s="59" t="s">
        <v>6537</v>
      </c>
      <c r="D10" s="60" t="s">
        <v>6538</v>
      </c>
      <c r="E10" s="13">
        <v>44066</v>
      </c>
      <c r="F10" s="14">
        <f t="shared" si="0"/>
        <v>44156</v>
      </c>
      <c r="G10" s="12">
        <v>3</v>
      </c>
      <c r="H10" s="12">
        <v>30</v>
      </c>
      <c r="I10" s="61">
        <f t="shared" si="1"/>
        <v>1410.2766666666666</v>
      </c>
      <c r="J10" s="61">
        <v>4230.83</v>
      </c>
      <c r="K10" s="62" t="s">
        <v>6539</v>
      </c>
      <c r="L10" s="59" t="s">
        <v>6540</v>
      </c>
      <c r="M10" s="59"/>
      <c r="N10" s="63"/>
      <c r="O10" s="63"/>
      <c r="P10" s="305"/>
      <c r="Q10" s="64"/>
    </row>
    <row r="11" spans="2:17" s="65" customFormat="1" ht="15" customHeight="1" x14ac:dyDescent="0.2">
      <c r="B11" s="58" t="s">
        <v>2155</v>
      </c>
      <c r="C11" s="59" t="s">
        <v>6541</v>
      </c>
      <c r="D11" s="60" t="s">
        <v>6542</v>
      </c>
      <c r="E11" s="13">
        <v>44083</v>
      </c>
      <c r="F11" s="14">
        <f t="shared" si="0"/>
        <v>44173</v>
      </c>
      <c r="G11" s="12">
        <v>3</v>
      </c>
      <c r="H11" s="12">
        <v>30</v>
      </c>
      <c r="I11" s="61">
        <f t="shared" si="1"/>
        <v>1955.8933333333334</v>
      </c>
      <c r="J11" s="61">
        <v>5867.68</v>
      </c>
      <c r="K11" s="62" t="s">
        <v>6534</v>
      </c>
      <c r="L11" s="59"/>
      <c r="M11" s="59"/>
      <c r="N11" s="63"/>
      <c r="O11" s="63"/>
      <c r="P11" s="305"/>
      <c r="Q11" s="64"/>
    </row>
    <row r="12" spans="2:17" s="65" customFormat="1" ht="15" customHeight="1" x14ac:dyDescent="0.2">
      <c r="B12" s="58" t="s">
        <v>3142</v>
      </c>
      <c r="C12" s="59" t="s">
        <v>6543</v>
      </c>
      <c r="D12" s="60" t="s">
        <v>6544</v>
      </c>
      <c r="E12" s="13">
        <v>44083</v>
      </c>
      <c r="F12" s="14">
        <f t="shared" ref="F12" si="7">IF(E12&lt;&gt;"",E12+(G12*H12),"")</f>
        <v>44173</v>
      </c>
      <c r="G12" s="12">
        <v>3</v>
      </c>
      <c r="H12" s="12">
        <v>30</v>
      </c>
      <c r="I12" s="61">
        <f t="shared" ref="I12" si="8">IF(G12&lt;&gt;"",(J12/G12),"")</f>
        <v>900.44333333333327</v>
      </c>
      <c r="J12" s="61">
        <v>2701.33</v>
      </c>
      <c r="K12" s="62" t="s">
        <v>6534</v>
      </c>
      <c r="L12" s="59"/>
      <c r="M12" s="59"/>
      <c r="N12" s="63"/>
      <c r="O12" s="63"/>
      <c r="P12" s="305"/>
      <c r="Q12" s="64"/>
    </row>
    <row r="13" spans="2:17" s="65" customFormat="1" ht="15" customHeight="1" x14ac:dyDescent="0.2">
      <c r="B13" s="58" t="s">
        <v>4605</v>
      </c>
      <c r="C13" s="59" t="s">
        <v>6545</v>
      </c>
      <c r="D13" s="60" t="s">
        <v>6546</v>
      </c>
      <c r="E13" s="13">
        <v>44067</v>
      </c>
      <c r="F13" s="14">
        <f t="shared" si="0"/>
        <v>44151</v>
      </c>
      <c r="G13" s="12">
        <v>3</v>
      </c>
      <c r="H13" s="12">
        <v>28</v>
      </c>
      <c r="I13" s="61">
        <f t="shared" si="1"/>
        <v>183.33333333333334</v>
      </c>
      <c r="J13" s="61">
        <v>550</v>
      </c>
      <c r="K13" s="62" t="s">
        <v>6547</v>
      </c>
      <c r="L13" s="59"/>
      <c r="M13" s="59"/>
      <c r="N13" s="63"/>
      <c r="O13" s="63"/>
      <c r="P13" s="305"/>
      <c r="Q13" s="64"/>
    </row>
    <row r="14" spans="2:17" s="65" customFormat="1" ht="15" customHeight="1" x14ac:dyDescent="0.2">
      <c r="B14" s="58" t="s">
        <v>1435</v>
      </c>
      <c r="C14" s="59" t="s">
        <v>6548</v>
      </c>
      <c r="D14" s="60" t="s">
        <v>6549</v>
      </c>
      <c r="E14" s="13">
        <v>44181</v>
      </c>
      <c r="F14" s="14">
        <f t="shared" si="0"/>
        <v>44271</v>
      </c>
      <c r="G14" s="12">
        <v>3</v>
      </c>
      <c r="H14" s="12">
        <v>30</v>
      </c>
      <c r="I14" s="61">
        <f t="shared" si="1"/>
        <v>977.36666666666667</v>
      </c>
      <c r="J14" s="61">
        <v>2932.1</v>
      </c>
      <c r="K14" s="62" t="s">
        <v>6550</v>
      </c>
      <c r="L14" s="59"/>
      <c r="M14" s="59"/>
      <c r="N14" s="63"/>
      <c r="O14" s="63"/>
      <c r="P14" s="63"/>
      <c r="Q14" s="64"/>
    </row>
    <row r="15" spans="2:17" ht="15" customHeight="1" x14ac:dyDescent="0.2">
      <c r="B15" s="40"/>
      <c r="C15" s="41"/>
      <c r="D15" s="42"/>
      <c r="E15" s="43"/>
      <c r="F15" s="44"/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27669.97</v>
      </c>
    </row>
  </sheetData>
  <phoneticPr fontId="0" type="noConversion"/>
  <dataValidations count="1">
    <dataValidation type="list" allowBlank="1" showInputMessage="1" showErrorMessage="1" sqref="H3:H30" xr:uid="{9609318F-7C37-436F-A81E-BC65752407BE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FD0C0-253D-4368-99E2-B8CF9E008AF5}">
  <sheetPr>
    <tabColor theme="0" tint="-0.249977111117893"/>
    <pageSetUpPr fitToPage="1"/>
  </sheetPr>
  <dimension ref="B2:Q34"/>
  <sheetViews>
    <sheetView workbookViewId="0">
      <selection activeCell="F14" sqref="F14"/>
    </sheetView>
  </sheetViews>
  <sheetFormatPr defaultColWidth="9.140625" defaultRowHeight="12.75" x14ac:dyDescent="0.2"/>
  <cols>
    <col min="1" max="1" width="1.7109375" style="50" customWidth="1"/>
    <col min="2" max="2" width="26.5703125" style="53" customWidth="1"/>
    <col min="3" max="3" width="12.85546875" style="54" customWidth="1"/>
    <col min="4" max="4" width="17.2851562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1.28515625" style="39" bestFit="1" customWidth="1"/>
    <col min="11" max="11" width="41.5703125" style="57" bestFit="1" customWidth="1"/>
    <col min="12" max="12" width="9.7109375" style="33" customWidth="1"/>
    <col min="13" max="13" width="6.28515625" style="33" customWidth="1"/>
    <col min="14" max="14" width="6.140625" style="38" customWidth="1"/>
    <col min="15" max="15" width="5.5703125" style="38" customWidth="1"/>
    <col min="16" max="16" width="6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s="292" customFormat="1" ht="15" customHeight="1" x14ac:dyDescent="0.2">
      <c r="B3" s="293" t="s">
        <v>2822</v>
      </c>
      <c r="C3" s="300"/>
      <c r="D3" s="294" t="s">
        <v>6551</v>
      </c>
      <c r="E3" s="295">
        <v>44071</v>
      </c>
      <c r="F3" s="296">
        <f t="shared" ref="F3:F33" si="0">IF(E3&lt;&gt;"",E3+(G3*H3),"")</f>
        <v>44131</v>
      </c>
      <c r="G3" s="297">
        <v>2</v>
      </c>
      <c r="H3" s="297">
        <v>30</v>
      </c>
      <c r="I3" s="298">
        <f t="shared" ref="I3:I33" si="1">IF(G3&lt;&gt;"",(J3/G3),"")</f>
        <v>1651.35</v>
      </c>
      <c r="J3" s="298">
        <v>3302.7</v>
      </c>
      <c r="K3" s="299" t="s">
        <v>1636</v>
      </c>
      <c r="L3" s="300"/>
      <c r="M3" s="300"/>
      <c r="N3" s="301"/>
      <c r="O3" s="301"/>
      <c r="P3" s="301"/>
      <c r="Q3" s="302"/>
    </row>
    <row r="4" spans="2:17" s="65" customFormat="1" ht="15" customHeight="1" x14ac:dyDescent="0.2">
      <c r="B4" s="58" t="s">
        <v>6552</v>
      </c>
      <c r="C4" s="59" t="s">
        <v>6553</v>
      </c>
      <c r="D4" s="60" t="s">
        <v>6554</v>
      </c>
      <c r="E4" s="13">
        <v>44076</v>
      </c>
      <c r="F4" s="14">
        <f t="shared" si="0"/>
        <v>44226</v>
      </c>
      <c r="G4" s="12">
        <v>5</v>
      </c>
      <c r="H4" s="12">
        <v>30</v>
      </c>
      <c r="I4" s="61">
        <f t="shared" si="1"/>
        <v>1437.71</v>
      </c>
      <c r="J4" s="61">
        <v>7188.55</v>
      </c>
      <c r="K4" s="70" t="s">
        <v>6555</v>
      </c>
      <c r="L4" s="59"/>
      <c r="M4" s="59"/>
      <c r="N4" s="63"/>
      <c r="O4" s="305"/>
      <c r="P4" s="63"/>
      <c r="Q4" s="64"/>
    </row>
    <row r="5" spans="2:17" s="65" customFormat="1" ht="15" customHeight="1" x14ac:dyDescent="0.2">
      <c r="B5" s="58" t="s">
        <v>6556</v>
      </c>
      <c r="C5" s="59" t="s">
        <v>6557</v>
      </c>
      <c r="D5" s="60" t="s">
        <v>6558</v>
      </c>
      <c r="E5" s="13">
        <v>44076</v>
      </c>
      <c r="F5" s="14">
        <f t="shared" ref="F5" si="2">IF(E5&lt;&gt;"",E5+(G5*H5),"")</f>
        <v>44256</v>
      </c>
      <c r="G5" s="12">
        <v>6</v>
      </c>
      <c r="H5" s="12">
        <v>30</v>
      </c>
      <c r="I5" s="61">
        <f t="shared" si="1"/>
        <v>1215.3500000000001</v>
      </c>
      <c r="J5" s="61">
        <v>7292.1</v>
      </c>
      <c r="K5" s="70" t="s">
        <v>6559</v>
      </c>
      <c r="L5" s="59"/>
      <c r="M5" s="59"/>
      <c r="N5" s="63"/>
      <c r="O5" s="305"/>
      <c r="P5" s="63"/>
      <c r="Q5" s="64"/>
    </row>
    <row r="6" spans="2:17" s="65" customFormat="1" ht="15" customHeight="1" x14ac:dyDescent="0.2">
      <c r="B6" s="58" t="s">
        <v>683</v>
      </c>
      <c r="C6" s="59" t="s">
        <v>6560</v>
      </c>
      <c r="D6" s="60" t="s">
        <v>6561</v>
      </c>
      <c r="E6" s="13">
        <v>44091</v>
      </c>
      <c r="F6" s="14">
        <f t="shared" si="0"/>
        <v>44181</v>
      </c>
      <c r="G6" s="12">
        <v>3</v>
      </c>
      <c r="H6" s="12">
        <v>30</v>
      </c>
      <c r="I6" s="61">
        <f t="shared" si="1"/>
        <v>357.88000000000005</v>
      </c>
      <c r="J6" s="61">
        <v>1073.6400000000001</v>
      </c>
      <c r="K6" s="62" t="s">
        <v>6562</v>
      </c>
      <c r="L6" s="59"/>
      <c r="M6" s="59"/>
      <c r="N6" s="63"/>
      <c r="O6" s="305"/>
      <c r="P6" s="63"/>
      <c r="Q6" s="64"/>
    </row>
    <row r="7" spans="2:17" s="65" customFormat="1" ht="15" customHeight="1" x14ac:dyDescent="0.2">
      <c r="B7" s="58" t="s">
        <v>6552</v>
      </c>
      <c r="C7" s="59" t="s">
        <v>6563</v>
      </c>
      <c r="D7" s="60" t="s">
        <v>6564</v>
      </c>
      <c r="E7" s="13">
        <v>44116</v>
      </c>
      <c r="F7" s="14">
        <f>IF(E7&lt;&gt;"",E7+(G7*H7),"")</f>
        <v>44206</v>
      </c>
      <c r="G7" s="12">
        <v>3</v>
      </c>
      <c r="H7" s="12">
        <v>30</v>
      </c>
      <c r="I7" s="61">
        <f>IF(G7&lt;&gt;"",(J7/G7),"")</f>
        <v>1455.1499999999999</v>
      </c>
      <c r="J7" s="61">
        <v>4365.45</v>
      </c>
      <c r="K7" s="62" t="s">
        <v>6565</v>
      </c>
      <c r="L7" s="59" t="s">
        <v>6566</v>
      </c>
      <c r="M7" s="59"/>
      <c r="N7" s="63"/>
      <c r="O7" s="63"/>
      <c r="P7" s="63"/>
      <c r="Q7" s="64"/>
    </row>
    <row r="8" spans="2:17" s="65" customFormat="1" ht="15" customHeight="1" x14ac:dyDescent="0.2">
      <c r="B8" s="58" t="s">
        <v>6552</v>
      </c>
      <c r="C8" s="59" t="s">
        <v>6548</v>
      </c>
      <c r="D8" s="60" t="s">
        <v>6567</v>
      </c>
      <c r="E8" s="13">
        <v>44119</v>
      </c>
      <c r="F8" s="14">
        <f t="shared" si="0"/>
        <v>44209</v>
      </c>
      <c r="G8" s="12">
        <v>3</v>
      </c>
      <c r="H8" s="12">
        <v>30</v>
      </c>
      <c r="I8" s="61">
        <f t="shared" si="1"/>
        <v>941.3366666666667</v>
      </c>
      <c r="J8" s="61">
        <v>2824.01</v>
      </c>
      <c r="K8" s="62" t="s">
        <v>6568</v>
      </c>
      <c r="L8" s="59"/>
      <c r="M8" s="59"/>
      <c r="N8" s="63"/>
      <c r="O8" s="305"/>
      <c r="P8" s="63"/>
      <c r="Q8" s="64"/>
    </row>
    <row r="9" spans="2:17" s="65" customFormat="1" ht="15" customHeight="1" x14ac:dyDescent="0.2">
      <c r="B9" s="59" t="s">
        <v>6552</v>
      </c>
      <c r="C9" s="59" t="s">
        <v>6569</v>
      </c>
      <c r="D9" s="60" t="s">
        <v>6570</v>
      </c>
      <c r="E9" s="13">
        <v>44151</v>
      </c>
      <c r="F9" s="14">
        <f>IF(E9&lt;&gt;"",E9+(G9*H9),"")</f>
        <v>44241</v>
      </c>
      <c r="G9" s="12">
        <v>3</v>
      </c>
      <c r="H9" s="12">
        <v>30</v>
      </c>
      <c r="I9" s="61">
        <f>IF(G9&lt;&gt;"",(J9/G9),"")</f>
        <v>1418.8166666666666</v>
      </c>
      <c r="J9" s="61">
        <v>4256.45</v>
      </c>
      <c r="K9" s="62" t="s">
        <v>6571</v>
      </c>
      <c r="L9" s="59"/>
      <c r="M9" s="59"/>
      <c r="N9" s="63"/>
      <c r="O9" s="63"/>
      <c r="P9" s="63"/>
      <c r="Q9" s="64"/>
    </row>
    <row r="10" spans="2:17" s="65" customFormat="1" ht="15" customHeight="1" x14ac:dyDescent="0.2">
      <c r="B10" s="59" t="s">
        <v>6552</v>
      </c>
      <c r="C10" s="59" t="s">
        <v>6572</v>
      </c>
      <c r="D10" s="60" t="s">
        <v>6573</v>
      </c>
      <c r="E10" s="13">
        <v>44151</v>
      </c>
      <c r="F10" s="14">
        <f>IF(E10&lt;&gt;"",E10+(G10*H10),"")</f>
        <v>44241</v>
      </c>
      <c r="G10" s="12">
        <v>3</v>
      </c>
      <c r="H10" s="12">
        <v>30</v>
      </c>
      <c r="I10" s="61">
        <f>IF(G10&lt;&gt;"",(J10/G10),"")</f>
        <v>1455.1499999999999</v>
      </c>
      <c r="J10" s="61">
        <v>4365.45</v>
      </c>
      <c r="K10" s="62" t="s">
        <v>6571</v>
      </c>
      <c r="L10" s="59"/>
      <c r="M10" s="59"/>
      <c r="N10" s="63"/>
      <c r="O10" s="63"/>
      <c r="P10" s="63"/>
      <c r="Q10" s="64"/>
    </row>
    <row r="11" spans="2:17" s="65" customFormat="1" ht="15" customHeight="1" x14ac:dyDescent="0.2">
      <c r="B11" s="59" t="s">
        <v>6574</v>
      </c>
      <c r="C11" s="59" t="s">
        <v>6575</v>
      </c>
      <c r="D11" s="60" t="s">
        <v>6576</v>
      </c>
      <c r="E11" s="13">
        <v>44151</v>
      </c>
      <c r="F11" s="14">
        <f>IF(E11&lt;&gt;"",E11+(G11*H11),"")</f>
        <v>44235</v>
      </c>
      <c r="G11" s="12">
        <v>3</v>
      </c>
      <c r="H11" s="12">
        <v>28</v>
      </c>
      <c r="I11" s="74">
        <f>IF(G11&lt;&gt;"",(J11/G11),"")</f>
        <v>879.54333333333341</v>
      </c>
      <c r="J11" s="74">
        <v>2638.63</v>
      </c>
      <c r="K11" s="62" t="s">
        <v>6577</v>
      </c>
      <c r="L11" s="59"/>
      <c r="M11" s="59"/>
      <c r="N11" s="63"/>
      <c r="O11" s="305"/>
      <c r="P11" s="63"/>
      <c r="Q11" s="64"/>
    </row>
    <row r="12" spans="2:17" s="65" customFormat="1" ht="15" customHeight="1" x14ac:dyDescent="0.2">
      <c r="B12" s="58" t="s">
        <v>295</v>
      </c>
      <c r="C12" s="59" t="s">
        <v>6578</v>
      </c>
      <c r="D12" s="60" t="s">
        <v>6579</v>
      </c>
      <c r="E12" s="13">
        <v>44147</v>
      </c>
      <c r="F12" s="14">
        <f t="shared" si="0"/>
        <v>44207</v>
      </c>
      <c r="G12" s="12">
        <v>2</v>
      </c>
      <c r="H12" s="12">
        <v>30</v>
      </c>
      <c r="I12" s="61">
        <f t="shared" si="1"/>
        <v>982.30499999999995</v>
      </c>
      <c r="J12" s="61">
        <v>1964.61</v>
      </c>
      <c r="K12" s="62" t="s">
        <v>6534</v>
      </c>
      <c r="L12" s="59"/>
      <c r="M12" s="59"/>
      <c r="N12" s="63"/>
      <c r="O12" s="305"/>
      <c r="P12" s="63"/>
      <c r="Q12" s="64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ht="15" customHeight="1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47"/>
      <c r="L30" s="41"/>
      <c r="M30" s="41"/>
      <c r="N30" s="48"/>
      <c r="O30" s="48"/>
      <c r="P30" s="48"/>
      <c r="Q30" s="49"/>
    </row>
    <row r="31" spans="2:17" ht="15" customHeight="1" x14ac:dyDescent="0.2">
      <c r="B31" s="40"/>
      <c r="C31" s="41"/>
      <c r="D31" s="42"/>
      <c r="E31" s="43"/>
      <c r="F31" s="44" t="str">
        <f t="shared" si="0"/>
        <v/>
      </c>
      <c r="G31" s="45"/>
      <c r="H31" s="45"/>
      <c r="I31" s="46" t="str">
        <f t="shared" si="1"/>
        <v/>
      </c>
      <c r="J31" s="46"/>
      <c r="K31" s="47"/>
      <c r="L31" s="41"/>
      <c r="M31" s="41"/>
      <c r="N31" s="48"/>
      <c r="O31" s="48"/>
      <c r="P31" s="48"/>
      <c r="Q31" s="49"/>
    </row>
    <row r="32" spans="2:17" ht="15" customHeight="1" x14ac:dyDescent="0.2">
      <c r="B32" s="40"/>
      <c r="C32" s="41"/>
      <c r="D32" s="42"/>
      <c r="E32" s="43"/>
      <c r="F32" s="44" t="str">
        <f t="shared" si="0"/>
        <v/>
      </c>
      <c r="G32" s="45"/>
      <c r="H32" s="45"/>
      <c r="I32" s="46" t="str">
        <f t="shared" si="1"/>
        <v/>
      </c>
      <c r="J32" s="46"/>
      <c r="K32" s="47"/>
      <c r="L32" s="41"/>
      <c r="M32" s="41"/>
      <c r="N32" s="48"/>
      <c r="O32" s="48"/>
      <c r="P32" s="48"/>
      <c r="Q32" s="49"/>
    </row>
    <row r="33" spans="2:17" x14ac:dyDescent="0.2">
      <c r="B33" s="230"/>
      <c r="C33" s="233"/>
      <c r="D33" s="231"/>
      <c r="E33" s="236"/>
      <c r="F33" s="31" t="str">
        <f t="shared" si="0"/>
        <v/>
      </c>
      <c r="G33" s="235"/>
      <c r="H33" s="235"/>
      <c r="I33" s="51" t="str">
        <f t="shared" si="1"/>
        <v/>
      </c>
      <c r="J33" s="52"/>
      <c r="K33" s="239"/>
      <c r="L33" s="233"/>
      <c r="M33" s="233"/>
      <c r="N33" s="240"/>
      <c r="O33" s="240"/>
      <c r="P33" s="240"/>
      <c r="Q33" s="241"/>
    </row>
    <row r="34" spans="2:17" x14ac:dyDescent="0.2">
      <c r="I34" s="36" t="s">
        <v>8</v>
      </c>
      <c r="J34" s="56">
        <f>SUM(J3:J33)</f>
        <v>39271.589999999997</v>
      </c>
    </row>
  </sheetData>
  <phoneticPr fontId="0" type="noConversion"/>
  <dataValidations count="1">
    <dataValidation type="list" allowBlank="1" showInputMessage="1" showErrorMessage="1" sqref="H3:H33" xr:uid="{09678D2A-6E51-4100-B6E3-00CBDEBA16F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EB47C-2618-44DB-B9A6-2D63FD9E42B6}">
  <sheetPr>
    <tabColor theme="0" tint="-0.249977111117893"/>
    <pageSetUpPr fitToPage="1"/>
  </sheetPr>
  <dimension ref="B2:Q31"/>
  <sheetViews>
    <sheetView workbookViewId="0">
      <selection activeCell="D6" sqref="D6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9" style="33" customWidth="1"/>
    <col min="13" max="13" width="4.85546875" style="33" customWidth="1"/>
    <col min="14" max="14" width="5.42578125" style="38" customWidth="1"/>
    <col min="15" max="15" width="5.28515625" style="38" customWidth="1"/>
    <col min="16" max="16" width="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s="65" customFormat="1" ht="15" customHeight="1" x14ac:dyDescent="0.2">
      <c r="B3" s="58" t="s">
        <v>925</v>
      </c>
      <c r="C3" s="59" t="s">
        <v>6580</v>
      </c>
      <c r="D3" s="60" t="s">
        <v>6581</v>
      </c>
      <c r="E3" s="13">
        <v>44159</v>
      </c>
      <c r="F3" s="14">
        <f t="shared" ref="F3:F30" si="0">IF(E3&lt;&gt;"",E3+(G3*H3),"")</f>
        <v>44219</v>
      </c>
      <c r="G3" s="12">
        <v>2</v>
      </c>
      <c r="H3" s="12">
        <v>30</v>
      </c>
      <c r="I3" s="61">
        <f t="shared" ref="I3:I30" si="1">IF(G3&lt;&gt;"",(J3/G3),"")</f>
        <v>703.05</v>
      </c>
      <c r="J3" s="61">
        <v>1406.1</v>
      </c>
      <c r="K3" s="62" t="s">
        <v>6582</v>
      </c>
      <c r="L3" s="59"/>
      <c r="M3" s="59"/>
      <c r="N3" s="63"/>
      <c r="O3" s="63"/>
      <c r="P3" s="63"/>
      <c r="Q3" s="64"/>
    </row>
    <row r="4" spans="2:17" s="65" customFormat="1" ht="15" customHeight="1" x14ac:dyDescent="0.2">
      <c r="B4" s="58" t="s">
        <v>925</v>
      </c>
      <c r="C4" s="59" t="s">
        <v>6583</v>
      </c>
      <c r="D4" s="60" t="s">
        <v>6584</v>
      </c>
      <c r="E4" s="13">
        <v>44207</v>
      </c>
      <c r="F4" s="14">
        <f t="shared" si="0"/>
        <v>44267</v>
      </c>
      <c r="G4" s="12">
        <v>2</v>
      </c>
      <c r="H4" s="12">
        <v>30</v>
      </c>
      <c r="I4" s="61">
        <f t="shared" si="1"/>
        <v>703.05</v>
      </c>
      <c r="J4" s="61">
        <v>1406.1</v>
      </c>
      <c r="K4" s="62" t="s">
        <v>6582</v>
      </c>
      <c r="L4" s="59"/>
      <c r="M4" s="59"/>
      <c r="N4" s="63"/>
      <c r="O4" s="63"/>
      <c r="P4" s="63"/>
      <c r="Q4" s="64"/>
    </row>
    <row r="5" spans="2:17" s="65" customFormat="1" ht="15" customHeight="1" x14ac:dyDescent="0.2">
      <c r="B5" s="58" t="s">
        <v>6552</v>
      </c>
      <c r="C5" s="59" t="s">
        <v>6553</v>
      </c>
      <c r="D5" s="60" t="s">
        <v>6585</v>
      </c>
      <c r="E5" s="13">
        <v>44228</v>
      </c>
      <c r="F5" s="14">
        <f t="shared" si="0"/>
        <v>44288</v>
      </c>
      <c r="G5" s="12">
        <v>2</v>
      </c>
      <c r="H5" s="12">
        <v>30</v>
      </c>
      <c r="I5" s="61">
        <f t="shared" si="1"/>
        <v>1466.05</v>
      </c>
      <c r="J5" s="61">
        <v>2932.1</v>
      </c>
      <c r="K5" s="62" t="s">
        <v>6582</v>
      </c>
      <c r="L5" s="59"/>
      <c r="M5" s="59"/>
      <c r="N5" s="63"/>
      <c r="O5" s="63"/>
      <c r="P5" s="63"/>
      <c r="Q5" s="64"/>
    </row>
    <row r="6" spans="2:17" s="65" customFormat="1" ht="15" customHeight="1" x14ac:dyDescent="0.2">
      <c r="B6" s="58" t="s">
        <v>6556</v>
      </c>
      <c r="C6" s="59" t="s">
        <v>6557</v>
      </c>
      <c r="D6" s="60" t="s">
        <v>6586</v>
      </c>
      <c r="E6" s="13">
        <v>44228</v>
      </c>
      <c r="F6" s="14">
        <f t="shared" ref="F6" si="2">IF(E6&lt;&gt;"",E6+(G6*H6),"")</f>
        <v>44258</v>
      </c>
      <c r="G6" s="12">
        <v>1</v>
      </c>
      <c r="H6" s="12">
        <v>30</v>
      </c>
      <c r="I6" s="61">
        <f t="shared" ref="I6" si="3">IF(G6&lt;&gt;"",(J6/G6),"")</f>
        <v>1258.95</v>
      </c>
      <c r="J6" s="61">
        <v>1258.95</v>
      </c>
      <c r="K6" s="62" t="s">
        <v>6582</v>
      </c>
      <c r="L6" s="59"/>
      <c r="M6" s="59"/>
      <c r="N6" s="63"/>
      <c r="O6" s="63"/>
      <c r="P6" s="63"/>
      <c r="Q6" s="64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7003.2499999999991</v>
      </c>
    </row>
  </sheetData>
  <phoneticPr fontId="0" type="noConversion"/>
  <dataValidations count="1">
    <dataValidation type="list" allowBlank="1" showInputMessage="1" showErrorMessage="1" sqref="H3:H30" xr:uid="{5DA569E8-771B-4BB4-8CCC-BD4ECDCACB14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A373D-08B0-4286-814F-C4A4EA0498A6}">
  <sheetPr>
    <tabColor theme="0" tint="-0.249977111117893"/>
    <pageSetUpPr fitToPage="1"/>
  </sheetPr>
  <dimension ref="B2:Q31"/>
  <sheetViews>
    <sheetView workbookViewId="0">
      <selection activeCell="K8" sqref="K8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9.14062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8.7109375" style="57" customWidth="1"/>
    <col min="12" max="12" width="10.42578125" style="33" customWidth="1"/>
    <col min="13" max="13" width="6.42578125" style="33" customWidth="1"/>
    <col min="14" max="14" width="7" style="38" customWidth="1"/>
    <col min="15" max="16" width="5.855468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s="65" customFormat="1" ht="15" customHeight="1" x14ac:dyDescent="0.2">
      <c r="B3" s="58" t="s">
        <v>328</v>
      </c>
      <c r="C3" s="59" t="s">
        <v>5218</v>
      </c>
      <c r="D3" s="60" t="s">
        <v>6587</v>
      </c>
      <c r="E3" s="13">
        <v>44040</v>
      </c>
      <c r="F3" s="14">
        <f t="shared" ref="F3:F30" si="0">IF(E3&lt;&gt;"",E3+(G3*H3),"")</f>
        <v>44124</v>
      </c>
      <c r="G3" s="12">
        <v>3</v>
      </c>
      <c r="H3" s="12">
        <v>28</v>
      </c>
      <c r="I3" s="61">
        <f t="shared" ref="I3:I30" si="1">IF(G3&lt;&gt;"",(J3/G3),"")</f>
        <v>198.19333333333336</v>
      </c>
      <c r="J3" s="61">
        <v>594.58000000000004</v>
      </c>
      <c r="K3" s="62" t="s">
        <v>6588</v>
      </c>
      <c r="L3" s="59"/>
      <c r="M3" s="59"/>
      <c r="N3" s="63"/>
      <c r="O3" s="63"/>
      <c r="P3" s="305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594.58000000000004</v>
      </c>
    </row>
  </sheetData>
  <phoneticPr fontId="0" type="noConversion"/>
  <dataValidations count="1">
    <dataValidation type="list" allowBlank="1" showInputMessage="1" showErrorMessage="1" sqref="H3:H30" xr:uid="{78D3B768-AFE5-479C-8318-982725829A97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2D67B-7A47-4768-AC88-61390EB651A7}">
  <sheetPr>
    <tabColor theme="0" tint="-0.249977111117893"/>
    <pageSetUpPr fitToPage="1"/>
  </sheetPr>
  <dimension ref="B2:Q31"/>
  <sheetViews>
    <sheetView workbookViewId="0">
      <selection activeCell="D4" sqref="D4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8.140625" style="33" customWidth="1"/>
    <col min="13" max="13" width="6.5703125" style="33" customWidth="1"/>
    <col min="14" max="14" width="5.85546875" style="38" customWidth="1"/>
    <col min="15" max="15" width="6.28515625" style="38" customWidth="1"/>
    <col min="16" max="16" width="5.2851562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3108</v>
      </c>
    </row>
    <row r="3" spans="2:17" s="65" customFormat="1" ht="15" customHeight="1" x14ac:dyDescent="0.2">
      <c r="B3" s="58" t="s">
        <v>1435</v>
      </c>
      <c r="C3" s="59"/>
      <c r="D3" s="60" t="s">
        <v>6589</v>
      </c>
      <c r="E3" s="13">
        <v>44047</v>
      </c>
      <c r="F3" s="14">
        <f t="shared" ref="F3:F30" si="0">IF(E3&lt;&gt;"",E3+(G3*H3),"")</f>
        <v>44054</v>
      </c>
      <c r="G3" s="12">
        <v>1</v>
      </c>
      <c r="H3" s="12">
        <v>7</v>
      </c>
      <c r="I3" s="61">
        <f t="shared" ref="I3:I30" si="1">IF(G3&lt;&gt;"",(J3/G3),"")</f>
        <v>993.24</v>
      </c>
      <c r="J3" s="61">
        <v>993.24</v>
      </c>
      <c r="K3" s="62"/>
      <c r="L3" s="59"/>
      <c r="M3" s="59"/>
      <c r="N3" s="63"/>
      <c r="O3" s="63"/>
      <c r="P3" s="63"/>
      <c r="Q3" s="64" t="s">
        <v>3515</v>
      </c>
    </row>
    <row r="4" spans="2:17" ht="15" customHeight="1" x14ac:dyDescent="0.2">
      <c r="B4" s="40" t="s">
        <v>6590</v>
      </c>
      <c r="C4" s="41"/>
      <c r="D4" s="42" t="s">
        <v>5025</v>
      </c>
      <c r="E4" s="43">
        <v>44377</v>
      </c>
      <c r="F4" s="44">
        <f t="shared" si="0"/>
        <v>44407</v>
      </c>
      <c r="G4" s="45">
        <v>1</v>
      </c>
      <c r="H4" s="45">
        <v>30</v>
      </c>
      <c r="I4" s="46">
        <f t="shared" si="1"/>
        <v>0</v>
      </c>
      <c r="J4" s="46"/>
      <c r="K4" s="47"/>
      <c r="L4" s="41" t="s">
        <v>3204</v>
      </c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993.24</v>
      </c>
    </row>
  </sheetData>
  <phoneticPr fontId="0" type="noConversion"/>
  <dataValidations count="1">
    <dataValidation type="list" allowBlank="1" showInputMessage="1" showErrorMessage="1" sqref="H3:H30" xr:uid="{2F2E1623-7C00-4B5B-AD2C-7B96650B9924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EFCF4-401E-4727-947E-9422CB72E727}">
  <sheetPr>
    <tabColor theme="0" tint="-0.249977111117893"/>
    <pageSetUpPr fitToPage="1"/>
  </sheetPr>
  <dimension ref="B2:Q31"/>
  <sheetViews>
    <sheetView workbookViewId="0">
      <selection activeCell="K20" sqref="K20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6.855468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0.5703125" style="33" customWidth="1"/>
    <col min="13" max="13" width="7.5703125" style="33" customWidth="1"/>
    <col min="14" max="14" width="6.140625" style="38" customWidth="1"/>
    <col min="15" max="15" width="6" style="38" customWidth="1"/>
    <col min="16" max="16" width="5.4257812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s="65" customFormat="1" ht="15" customHeight="1" x14ac:dyDescent="0.2">
      <c r="B3" s="58" t="s">
        <v>462</v>
      </c>
      <c r="C3" s="59" t="s">
        <v>6591</v>
      </c>
      <c r="D3" s="60" t="s">
        <v>6592</v>
      </c>
      <c r="E3" s="13">
        <v>44000</v>
      </c>
      <c r="F3" s="14">
        <f t="shared" ref="F3:F30" si="0">IF(E3&lt;&gt;"",E3+(G3*H3),"")</f>
        <v>44168</v>
      </c>
      <c r="G3" s="12">
        <v>6</v>
      </c>
      <c r="H3" s="12">
        <v>28</v>
      </c>
      <c r="I3" s="61">
        <f t="shared" ref="I3:I30" si="1">IF(G3&lt;&gt;"",(J3/G3),"")</f>
        <v>436.75166666666672</v>
      </c>
      <c r="J3" s="61">
        <v>2620.5100000000002</v>
      </c>
      <c r="K3" s="62" t="s">
        <v>6593</v>
      </c>
      <c r="L3" s="59"/>
      <c r="M3" s="59"/>
      <c r="N3" s="63"/>
      <c r="O3" s="63"/>
      <c r="P3" s="305"/>
      <c r="Q3" s="64"/>
    </row>
    <row r="4" spans="2:17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1"/>
      <c r="M4" s="41"/>
      <c r="N4" s="48"/>
      <c r="O4" s="48"/>
      <c r="P4" s="48"/>
      <c r="Q4" s="49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2620.5100000000002</v>
      </c>
    </row>
  </sheetData>
  <phoneticPr fontId="0" type="noConversion"/>
  <dataValidations count="1">
    <dataValidation type="list" allowBlank="1" showInputMessage="1" showErrorMessage="1" sqref="H3:H30" xr:uid="{0F33122F-75B3-49D6-B443-1FE09CAEADDC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876AA-B70C-4C01-AE34-414A9F2668BB}">
  <sheetPr>
    <tabColor theme="0" tint="-0.249977111117893"/>
    <pageSetUpPr fitToPage="1"/>
  </sheetPr>
  <dimension ref="B2:Q34"/>
  <sheetViews>
    <sheetView workbookViewId="0">
      <selection activeCell="F9" sqref="F9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2.42578125" style="57" bestFit="1" customWidth="1"/>
    <col min="12" max="12" width="12.85546875" style="33" customWidth="1"/>
    <col min="13" max="13" width="4.42578125" style="33" customWidth="1"/>
    <col min="14" max="14" width="5.28515625" style="38" customWidth="1"/>
    <col min="15" max="15" width="5.42578125" style="38" customWidth="1"/>
    <col min="16" max="16" width="5.710937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s="65" customFormat="1" ht="15" customHeight="1" x14ac:dyDescent="0.2">
      <c r="B3" s="58" t="s">
        <v>169</v>
      </c>
      <c r="C3" s="59" t="s">
        <v>6594</v>
      </c>
      <c r="D3" s="60" t="s">
        <v>6595</v>
      </c>
      <c r="E3" s="13">
        <v>44109</v>
      </c>
      <c r="F3" s="14">
        <f t="shared" ref="F3:F30" si="0">IF(E3&lt;&gt;"",E3+(G3*H3),"")</f>
        <v>44259</v>
      </c>
      <c r="G3" s="12">
        <v>5</v>
      </c>
      <c r="H3" s="12">
        <v>30</v>
      </c>
      <c r="I3" s="61">
        <f t="shared" ref="I3:I30" si="1">IF(G3&lt;&gt;"",(J3/G3),"")</f>
        <v>1138.25</v>
      </c>
      <c r="J3" s="61">
        <v>5691.25</v>
      </c>
      <c r="K3" s="62" t="s">
        <v>6596</v>
      </c>
      <c r="L3" s="59"/>
      <c r="M3" s="59"/>
      <c r="N3" s="63"/>
      <c r="O3" s="63"/>
      <c r="P3" s="305"/>
      <c r="Q3" s="64"/>
    </row>
    <row r="4" spans="2:17" s="65" customFormat="1" ht="15" customHeight="1" x14ac:dyDescent="0.2">
      <c r="B4" s="58" t="s">
        <v>6597</v>
      </c>
      <c r="C4" s="59" t="s">
        <v>6598</v>
      </c>
      <c r="D4" s="60" t="s">
        <v>6599</v>
      </c>
      <c r="E4" s="13">
        <v>44151</v>
      </c>
      <c r="F4" s="14">
        <f t="shared" si="0"/>
        <v>44181</v>
      </c>
      <c r="G4" s="12">
        <v>1</v>
      </c>
      <c r="H4" s="12">
        <v>30</v>
      </c>
      <c r="I4" s="61">
        <f t="shared" si="1"/>
        <v>1919.42</v>
      </c>
      <c r="J4" s="61">
        <v>1919.42</v>
      </c>
      <c r="K4" s="62" t="s">
        <v>6600</v>
      </c>
      <c r="L4" s="59" t="s">
        <v>6601</v>
      </c>
      <c r="M4" s="59"/>
      <c r="N4" s="63"/>
      <c r="O4" s="63"/>
      <c r="P4" s="305"/>
      <c r="Q4" s="64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1"/>
      <c r="M5" s="41"/>
      <c r="N5" s="48"/>
      <c r="O5" s="48"/>
      <c r="P5" s="48"/>
      <c r="Q5" s="49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7610.67</v>
      </c>
    </row>
    <row r="33" spans="10:11" x14ac:dyDescent="0.2">
      <c r="J33" s="39" t="s">
        <v>3139</v>
      </c>
      <c r="K33" s="57" t="s">
        <v>3464</v>
      </c>
    </row>
    <row r="34" spans="10:11" x14ac:dyDescent="0.2">
      <c r="J34" s="39" t="s">
        <v>3141</v>
      </c>
      <c r="K34" s="57" t="s">
        <v>6602</v>
      </c>
    </row>
  </sheetData>
  <phoneticPr fontId="0" type="noConversion"/>
  <dataValidations count="1">
    <dataValidation type="list" allowBlank="1" showInputMessage="1" showErrorMessage="1" sqref="H3:H30" xr:uid="{26F3FFA7-1CE0-40B7-B546-8287AA0DC887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18298-1500-4598-986E-B9385C9724CC}">
  <sheetPr>
    <tabColor theme="0" tint="-0.249977111117893"/>
    <pageSetUpPr fitToPage="1"/>
  </sheetPr>
  <dimension ref="B2:Q31"/>
  <sheetViews>
    <sheetView workbookViewId="0">
      <selection activeCell="E8" sqref="E8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36.5703125" style="57" customWidth="1"/>
    <col min="12" max="12" width="9.28515625" style="33" customWidth="1"/>
    <col min="13" max="13" width="6.42578125" style="33" customWidth="1"/>
    <col min="14" max="14" width="6" style="38" customWidth="1"/>
    <col min="15" max="15" width="6.28515625" style="38" customWidth="1"/>
    <col min="16" max="16" width="5.28515625" style="38" customWidth="1"/>
    <col min="17" max="17" width="22.42578125" style="33" customWidth="1"/>
    <col min="18" max="18" width="2.7109375" style="50" customWidth="1"/>
    <col min="19" max="16384" width="9.140625" style="50"/>
  </cols>
  <sheetData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9</v>
      </c>
      <c r="L2" s="2" t="s">
        <v>10</v>
      </c>
      <c r="M2" s="2" t="s">
        <v>11</v>
      </c>
      <c r="N2" s="7" t="s">
        <v>12</v>
      </c>
      <c r="O2" s="7" t="s">
        <v>13</v>
      </c>
      <c r="P2" s="7" t="s">
        <v>3107</v>
      </c>
      <c r="Q2" s="8" t="s">
        <v>15</v>
      </c>
    </row>
    <row r="3" spans="2:17" s="65" customFormat="1" ht="15" customHeight="1" x14ac:dyDescent="0.2">
      <c r="B3" s="58" t="s">
        <v>5352</v>
      </c>
      <c r="C3" s="59"/>
      <c r="D3" s="60" t="s">
        <v>6603</v>
      </c>
      <c r="E3" s="13">
        <v>44214</v>
      </c>
      <c r="F3" s="14">
        <f t="shared" ref="F3:F30" si="0">IF(E3&lt;&gt;"",E3+(G3*H3),"")</f>
        <v>44221</v>
      </c>
      <c r="G3" s="12">
        <v>1</v>
      </c>
      <c r="H3" s="12">
        <v>7</v>
      </c>
      <c r="I3" s="61">
        <f t="shared" ref="I3:I30" si="1">IF(G3&lt;&gt;"",(J3/G3),"")</f>
        <v>2331.71</v>
      </c>
      <c r="J3" s="61">
        <v>2331.71</v>
      </c>
      <c r="K3" s="62" t="s">
        <v>6604</v>
      </c>
      <c r="L3" s="59"/>
      <c r="M3" s="59"/>
      <c r="N3" s="63"/>
      <c r="O3" s="63"/>
      <c r="P3" s="63"/>
      <c r="Q3" s="64" t="s">
        <v>3515</v>
      </c>
    </row>
    <row r="4" spans="2:17" s="65" customFormat="1" ht="15" customHeight="1" x14ac:dyDescent="0.2">
      <c r="B4" s="58" t="s">
        <v>106</v>
      </c>
      <c r="C4" s="59" t="s">
        <v>6605</v>
      </c>
      <c r="D4" s="60" t="s">
        <v>6606</v>
      </c>
      <c r="E4" s="13">
        <v>44214</v>
      </c>
      <c r="F4" s="14">
        <f t="shared" si="0"/>
        <v>44242</v>
      </c>
      <c r="G4" s="12">
        <v>1</v>
      </c>
      <c r="H4" s="12">
        <v>28</v>
      </c>
      <c r="I4" s="61">
        <f t="shared" si="1"/>
        <v>808.01</v>
      </c>
      <c r="J4" s="61">
        <v>808.01</v>
      </c>
      <c r="K4" s="62" t="s">
        <v>6607</v>
      </c>
      <c r="L4" s="59"/>
      <c r="M4" s="59"/>
      <c r="N4" s="63"/>
      <c r="O4" s="63"/>
      <c r="P4" s="63"/>
      <c r="Q4" s="64"/>
    </row>
    <row r="5" spans="2:17" s="65" customFormat="1" ht="15" customHeight="1" x14ac:dyDescent="0.2">
      <c r="B5" s="58" t="s">
        <v>106</v>
      </c>
      <c r="C5" s="59" t="s">
        <v>6608</v>
      </c>
      <c r="D5" s="60" t="s">
        <v>6609</v>
      </c>
      <c r="E5" s="13">
        <v>44214</v>
      </c>
      <c r="F5" s="14">
        <f t="shared" ref="F5" si="2">IF(E5&lt;&gt;"",E5+(G5*H5),"")</f>
        <v>44242</v>
      </c>
      <c r="G5" s="12">
        <v>1</v>
      </c>
      <c r="H5" s="12">
        <v>28</v>
      </c>
      <c r="I5" s="61">
        <f t="shared" si="1"/>
        <v>808.01</v>
      </c>
      <c r="J5" s="61">
        <v>808.01</v>
      </c>
      <c r="K5" s="62" t="s">
        <v>6607</v>
      </c>
      <c r="L5" s="59"/>
      <c r="M5" s="59"/>
      <c r="N5" s="63"/>
      <c r="O5" s="63"/>
      <c r="P5" s="63"/>
      <c r="Q5" s="64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1"/>
      <c r="M6" s="41"/>
      <c r="N6" s="48"/>
      <c r="O6" s="48"/>
      <c r="P6" s="48"/>
      <c r="Q6" s="49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1"/>
      <c r="M7" s="41"/>
      <c r="N7" s="48"/>
      <c r="O7" s="48"/>
      <c r="P7" s="48"/>
      <c r="Q7" s="49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1"/>
      <c r="M8" s="41"/>
      <c r="N8" s="48"/>
      <c r="O8" s="48"/>
      <c r="P8" s="48"/>
      <c r="Q8" s="49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1"/>
      <c r="M9" s="41"/>
      <c r="N9" s="48"/>
      <c r="O9" s="48"/>
      <c r="P9" s="48"/>
      <c r="Q9" s="49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1"/>
      <c r="M10" s="41"/>
      <c r="N10" s="48"/>
      <c r="O10" s="48"/>
      <c r="P10" s="48"/>
      <c r="Q10" s="49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1"/>
      <c r="M11" s="41"/>
      <c r="N11" s="48"/>
      <c r="O11" s="48"/>
      <c r="P11" s="48"/>
      <c r="Q11" s="49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1"/>
      <c r="M12" s="41"/>
      <c r="N12" s="48"/>
      <c r="O12" s="48"/>
      <c r="P12" s="48"/>
      <c r="Q12" s="49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1"/>
      <c r="M13" s="41"/>
      <c r="N13" s="48"/>
      <c r="O13" s="48"/>
      <c r="P13" s="48"/>
      <c r="Q13" s="49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1"/>
      <c r="M14" s="41"/>
      <c r="N14" s="48"/>
      <c r="O14" s="48"/>
      <c r="P14" s="48"/>
      <c r="Q14" s="49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1"/>
      <c r="M15" s="41"/>
      <c r="N15" s="48"/>
      <c r="O15" s="48"/>
      <c r="P15" s="48"/>
      <c r="Q15" s="49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1"/>
      <c r="M16" s="41"/>
      <c r="N16" s="48"/>
      <c r="O16" s="48"/>
      <c r="P16" s="48"/>
      <c r="Q16" s="49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1"/>
      <c r="M17" s="41"/>
      <c r="N17" s="48"/>
      <c r="O17" s="48"/>
      <c r="P17" s="48"/>
      <c r="Q17" s="49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1"/>
      <c r="M18" s="41"/>
      <c r="N18" s="48"/>
      <c r="O18" s="48"/>
      <c r="P18" s="48"/>
      <c r="Q18" s="49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1"/>
      <c r="M19" s="41"/>
      <c r="N19" s="48"/>
      <c r="O19" s="48"/>
      <c r="P19" s="48"/>
      <c r="Q19" s="49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1"/>
      <c r="M20" s="41"/>
      <c r="N20" s="48"/>
      <c r="O20" s="48"/>
      <c r="P20" s="48"/>
      <c r="Q20" s="49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1"/>
      <c r="M21" s="41"/>
      <c r="N21" s="48"/>
      <c r="O21" s="48"/>
      <c r="P21" s="48"/>
      <c r="Q21" s="49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1"/>
      <c r="M22" s="41"/>
      <c r="N22" s="48"/>
      <c r="O22" s="48"/>
      <c r="P22" s="48"/>
      <c r="Q22" s="49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1"/>
      <c r="M23" s="41"/>
      <c r="N23" s="48"/>
      <c r="O23" s="48"/>
      <c r="P23" s="48"/>
      <c r="Q23" s="49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1"/>
      <c r="M24" s="41"/>
      <c r="N24" s="48"/>
      <c r="O24" s="48"/>
      <c r="P24" s="48"/>
      <c r="Q24" s="49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1"/>
      <c r="M25" s="41"/>
      <c r="N25" s="48"/>
      <c r="O25" s="48"/>
      <c r="P25" s="48"/>
      <c r="Q25" s="49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1"/>
      <c r="M26" s="41"/>
      <c r="N26" s="48"/>
      <c r="O26" s="48"/>
      <c r="P26" s="48"/>
      <c r="Q26" s="49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1"/>
      <c r="M27" s="41"/>
      <c r="N27" s="48"/>
      <c r="O27" s="48"/>
      <c r="P27" s="48"/>
      <c r="Q27" s="49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1"/>
      <c r="M28" s="41"/>
      <c r="N28" s="48"/>
      <c r="O28" s="48"/>
      <c r="P28" s="48"/>
      <c r="Q28" s="49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1"/>
      <c r="M29" s="41"/>
      <c r="N29" s="48"/>
      <c r="O29" s="48"/>
      <c r="P29" s="48"/>
      <c r="Q29" s="49"/>
    </row>
    <row r="30" spans="2:17" x14ac:dyDescent="0.2">
      <c r="B30" s="230"/>
      <c r="C30" s="233"/>
      <c r="D30" s="231"/>
      <c r="E30" s="236"/>
      <c r="F30" s="31" t="str">
        <f t="shared" si="0"/>
        <v/>
      </c>
      <c r="G30" s="235"/>
      <c r="H30" s="235"/>
      <c r="I30" s="51" t="str">
        <f t="shared" si="1"/>
        <v/>
      </c>
      <c r="J30" s="52"/>
      <c r="K30" s="239"/>
      <c r="L30" s="233"/>
      <c r="M30" s="233"/>
      <c r="N30" s="240"/>
      <c r="O30" s="240"/>
      <c r="P30" s="240"/>
      <c r="Q30" s="241"/>
    </row>
    <row r="31" spans="2:17" x14ac:dyDescent="0.2">
      <c r="I31" s="36" t="s">
        <v>8</v>
      </c>
      <c r="J31" s="56">
        <f>SUM(J3:J30)</f>
        <v>3947.7300000000005</v>
      </c>
    </row>
  </sheetData>
  <phoneticPr fontId="0" type="noConversion"/>
  <dataValidations count="1">
    <dataValidation type="list" allowBlank="1" showInputMessage="1" showErrorMessage="1" sqref="H3:H30" xr:uid="{42806D66-3EC0-489D-80C6-D062E182C772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DDB39-06CF-4B70-822A-C00E844389F3}">
  <sheetPr>
    <tabColor rgb="FFBFBFBF"/>
    <pageSetUpPr fitToPage="1"/>
  </sheetPr>
  <dimension ref="B2:P35"/>
  <sheetViews>
    <sheetView workbookViewId="0">
      <selection activeCell="K3" sqref="K3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2.5703125" style="35" bestFit="1" customWidth="1"/>
    <col min="6" max="6" width="26" style="35" bestFit="1" customWidth="1"/>
    <col min="7" max="7" width="10.42578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10.5703125" style="39" customWidth="1"/>
    <col min="12" max="12" width="32.42578125" style="57" bestFit="1" customWidth="1"/>
    <col min="13" max="13" width="6.42578125" style="33" customWidth="1"/>
    <col min="14" max="14" width="15.7109375" style="33" customWidth="1"/>
    <col min="15" max="15" width="5.42578125" style="38" customWidth="1"/>
    <col min="16" max="16" width="22.42578125" style="33" customWidth="1"/>
    <col min="17" max="17" width="2.7109375" style="50" customWidth="1"/>
    <col min="18" max="16384" width="9.140625" style="50"/>
  </cols>
  <sheetData>
    <row r="2" spans="2:16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5" t="s">
        <v>4016</v>
      </c>
      <c r="L2" s="6" t="s">
        <v>9</v>
      </c>
      <c r="M2" s="2" t="s">
        <v>10</v>
      </c>
      <c r="N2" s="2" t="s">
        <v>11</v>
      </c>
      <c r="O2" s="7" t="s">
        <v>3107</v>
      </c>
      <c r="P2" s="8" t="s">
        <v>15</v>
      </c>
    </row>
    <row r="3" spans="2:16" ht="15" customHeight="1" x14ac:dyDescent="0.2">
      <c r="B3" s="58" t="s">
        <v>4436</v>
      </c>
      <c r="C3" s="59" t="s">
        <v>5346</v>
      </c>
      <c r="D3" s="60" t="s">
        <v>6610</v>
      </c>
      <c r="E3" s="13">
        <v>44399</v>
      </c>
      <c r="F3" s="14">
        <f t="shared" ref="F3:F30" si="0">IF(E3&lt;&gt;"",E3+(G3*H3),"")</f>
        <v>44459</v>
      </c>
      <c r="G3" s="12">
        <v>2</v>
      </c>
      <c r="H3" s="12">
        <v>30</v>
      </c>
      <c r="I3" s="61">
        <f t="shared" ref="I3:I30" si="1">IF(G3&lt;&gt;"",(J3/G3),"")</f>
        <v>471.7</v>
      </c>
      <c r="J3" s="61">
        <v>943.4</v>
      </c>
      <c r="K3" s="61"/>
      <c r="L3" s="340" t="s">
        <v>3365</v>
      </c>
      <c r="M3" s="59" t="s">
        <v>3214</v>
      </c>
      <c r="N3" s="59" t="s">
        <v>3259</v>
      </c>
      <c r="O3" s="305" t="s">
        <v>3258</v>
      </c>
      <c r="P3" s="64"/>
    </row>
    <row r="4" spans="2:16" ht="15" customHeight="1" x14ac:dyDescent="0.2">
      <c r="B4" s="58" t="s">
        <v>683</v>
      </c>
      <c r="C4" s="59" t="s">
        <v>6611</v>
      </c>
      <c r="D4" s="60" t="s">
        <v>6612</v>
      </c>
      <c r="E4" s="13">
        <v>44403</v>
      </c>
      <c r="F4" s="14">
        <f t="shared" si="0"/>
        <v>44515</v>
      </c>
      <c r="G4" s="12">
        <v>4</v>
      </c>
      <c r="H4" s="12">
        <v>28</v>
      </c>
      <c r="I4" s="61">
        <f t="shared" si="1"/>
        <v>185.5</v>
      </c>
      <c r="J4" s="61">
        <v>742</v>
      </c>
      <c r="K4" s="61"/>
      <c r="L4" s="340" t="s">
        <v>6613</v>
      </c>
      <c r="M4" s="59" t="s">
        <v>3214</v>
      </c>
      <c r="N4" s="59" t="s">
        <v>3259</v>
      </c>
      <c r="O4" s="305" t="s">
        <v>3258</v>
      </c>
      <c r="P4" s="64"/>
    </row>
    <row r="5" spans="2:16" ht="15" customHeight="1" x14ac:dyDescent="0.2">
      <c r="B5" s="58" t="s">
        <v>683</v>
      </c>
      <c r="C5" s="59" t="s">
        <v>6614</v>
      </c>
      <c r="D5" s="60" t="s">
        <v>6615</v>
      </c>
      <c r="E5" s="13">
        <v>44403</v>
      </c>
      <c r="F5" s="14">
        <f t="shared" si="0"/>
        <v>44515</v>
      </c>
      <c r="G5" s="12">
        <v>4</v>
      </c>
      <c r="H5" s="12">
        <v>28</v>
      </c>
      <c r="I5" s="61">
        <f t="shared" si="1"/>
        <v>185.5</v>
      </c>
      <c r="J5" s="61">
        <v>742</v>
      </c>
      <c r="K5" s="61"/>
      <c r="L5" s="340" t="s">
        <v>6613</v>
      </c>
      <c r="M5" s="59" t="s">
        <v>3214</v>
      </c>
      <c r="N5" s="59" t="s">
        <v>3259</v>
      </c>
      <c r="O5" s="305" t="s">
        <v>3258</v>
      </c>
      <c r="P5" s="64"/>
    </row>
    <row r="6" spans="2:16" ht="15" customHeight="1" x14ac:dyDescent="0.2">
      <c r="B6" s="58" t="s">
        <v>6616</v>
      </c>
      <c r="C6" s="59"/>
      <c r="D6" s="60" t="s">
        <v>6617</v>
      </c>
      <c r="E6" s="13">
        <v>44403</v>
      </c>
      <c r="F6" s="14">
        <f t="shared" si="0"/>
        <v>44515</v>
      </c>
      <c r="G6" s="12">
        <v>4</v>
      </c>
      <c r="H6" s="12">
        <v>28</v>
      </c>
      <c r="I6" s="61">
        <f t="shared" si="1"/>
        <v>1126.25</v>
      </c>
      <c r="J6" s="61">
        <v>4505</v>
      </c>
      <c r="K6" s="61"/>
      <c r="L6" s="340" t="s">
        <v>6613</v>
      </c>
      <c r="M6" s="59" t="s">
        <v>3214</v>
      </c>
      <c r="N6" s="59" t="s">
        <v>3259</v>
      </c>
      <c r="O6" s="305" t="s">
        <v>3258</v>
      </c>
      <c r="P6" s="64"/>
    </row>
    <row r="7" spans="2:16" ht="15" customHeight="1" x14ac:dyDescent="0.2">
      <c r="B7" s="58" t="s">
        <v>992</v>
      </c>
      <c r="C7" s="59" t="s">
        <v>6618</v>
      </c>
      <c r="D7" s="60" t="s">
        <v>6619</v>
      </c>
      <c r="E7" s="13">
        <v>44518</v>
      </c>
      <c r="F7" s="14">
        <f t="shared" si="0"/>
        <v>44519</v>
      </c>
      <c r="G7" s="12">
        <v>1</v>
      </c>
      <c r="H7" s="12">
        <v>1</v>
      </c>
      <c r="I7" s="61">
        <f t="shared" si="1"/>
        <v>471.7</v>
      </c>
      <c r="J7" s="61">
        <v>471.7</v>
      </c>
      <c r="K7" s="61"/>
      <c r="L7" s="340" t="s">
        <v>6620</v>
      </c>
      <c r="M7" s="59" t="s">
        <v>3214</v>
      </c>
      <c r="N7" s="59" t="s">
        <v>3259</v>
      </c>
      <c r="O7" s="63"/>
      <c r="P7" s="64"/>
    </row>
    <row r="8" spans="2:16" ht="15" customHeight="1" x14ac:dyDescent="0.2">
      <c r="B8" s="58" t="s">
        <v>4436</v>
      </c>
      <c r="C8" s="59" t="s">
        <v>6621</v>
      </c>
      <c r="D8" s="60" t="s">
        <v>6622</v>
      </c>
      <c r="E8" s="13">
        <v>44592</v>
      </c>
      <c r="F8" s="14">
        <f t="shared" si="0"/>
        <v>44622</v>
      </c>
      <c r="G8" s="12">
        <v>1</v>
      </c>
      <c r="H8" s="12">
        <v>30</v>
      </c>
      <c r="I8" s="61">
        <f t="shared" si="1"/>
        <v>1068.48</v>
      </c>
      <c r="J8" s="61">
        <v>1068.48</v>
      </c>
      <c r="K8" s="61"/>
      <c r="L8" s="62" t="s">
        <v>3365</v>
      </c>
      <c r="M8" s="59" t="s">
        <v>3198</v>
      </c>
      <c r="N8" s="59" t="s">
        <v>3302</v>
      </c>
      <c r="O8" s="63"/>
      <c r="P8" s="350" t="s">
        <v>5394</v>
      </c>
    </row>
    <row r="9" spans="2:16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6"/>
      <c r="L9" s="47"/>
      <c r="M9" s="41"/>
      <c r="N9" s="41"/>
      <c r="O9" s="48"/>
      <c r="P9" s="49"/>
    </row>
    <row r="10" spans="2:16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6"/>
      <c r="L10" s="47"/>
      <c r="M10" s="41"/>
      <c r="N10" s="41"/>
      <c r="O10" s="48"/>
      <c r="P10" s="49"/>
    </row>
    <row r="11" spans="2:16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6"/>
      <c r="L11" s="47"/>
      <c r="M11" s="41"/>
      <c r="N11" s="41"/>
      <c r="O11" s="48"/>
      <c r="P11" s="49"/>
    </row>
    <row r="12" spans="2:16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6"/>
      <c r="L12" s="47"/>
      <c r="M12" s="41"/>
      <c r="N12" s="41"/>
      <c r="O12" s="48"/>
      <c r="P12" s="49"/>
    </row>
    <row r="13" spans="2:16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6"/>
      <c r="L13" s="47"/>
      <c r="M13" s="41"/>
      <c r="N13" s="41"/>
      <c r="O13" s="48"/>
      <c r="P13" s="49"/>
    </row>
    <row r="14" spans="2:16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6"/>
      <c r="L14" s="47"/>
      <c r="M14" s="41"/>
      <c r="N14" s="41"/>
      <c r="O14" s="48"/>
      <c r="P14" s="49"/>
    </row>
    <row r="15" spans="2:16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6"/>
      <c r="L15" s="47"/>
      <c r="M15" s="41"/>
      <c r="N15" s="41"/>
      <c r="O15" s="48"/>
      <c r="P15" s="49"/>
    </row>
    <row r="16" spans="2:16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6"/>
      <c r="L16" s="47"/>
      <c r="M16" s="41"/>
      <c r="N16" s="41"/>
      <c r="O16" s="48"/>
      <c r="P16" s="49"/>
    </row>
    <row r="17" spans="2:16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6"/>
      <c r="L17" s="47"/>
      <c r="M17" s="41"/>
      <c r="N17" s="41"/>
      <c r="O17" s="48"/>
      <c r="P17" s="49"/>
    </row>
    <row r="18" spans="2:16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6"/>
      <c r="L18" s="47"/>
      <c r="M18" s="41"/>
      <c r="N18" s="41"/>
      <c r="O18" s="48"/>
      <c r="P18" s="49"/>
    </row>
    <row r="19" spans="2:16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6"/>
      <c r="L19" s="47"/>
      <c r="M19" s="41"/>
      <c r="N19" s="41"/>
      <c r="O19" s="48"/>
      <c r="P19" s="49"/>
    </row>
    <row r="20" spans="2:16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6"/>
      <c r="L20" s="47"/>
      <c r="M20" s="41"/>
      <c r="N20" s="41"/>
      <c r="O20" s="48"/>
      <c r="P20" s="49"/>
    </row>
    <row r="21" spans="2:16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6"/>
      <c r="L21" s="47"/>
      <c r="M21" s="41"/>
      <c r="N21" s="41"/>
      <c r="O21" s="48"/>
      <c r="P21" s="49"/>
    </row>
    <row r="22" spans="2:16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6"/>
      <c r="L22" s="47"/>
      <c r="M22" s="41"/>
      <c r="N22" s="41"/>
      <c r="O22" s="48"/>
      <c r="P22" s="49"/>
    </row>
    <row r="23" spans="2:16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6"/>
      <c r="L23" s="47"/>
      <c r="M23" s="41"/>
      <c r="N23" s="41"/>
      <c r="O23" s="48"/>
      <c r="P23" s="49"/>
    </row>
    <row r="24" spans="2:16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6"/>
      <c r="L24" s="47"/>
      <c r="M24" s="41"/>
      <c r="N24" s="41"/>
      <c r="O24" s="48"/>
      <c r="P24" s="49"/>
    </row>
    <row r="25" spans="2:16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6"/>
      <c r="L25" s="47"/>
      <c r="M25" s="41"/>
      <c r="N25" s="41"/>
      <c r="O25" s="48"/>
      <c r="P25" s="49"/>
    </row>
    <row r="26" spans="2:16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6"/>
      <c r="L26" s="47"/>
      <c r="M26" s="41"/>
      <c r="N26" s="41"/>
      <c r="O26" s="48"/>
      <c r="P26" s="49"/>
    </row>
    <row r="27" spans="2:16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6"/>
      <c r="L27" s="47"/>
      <c r="M27" s="41"/>
      <c r="N27" s="41"/>
      <c r="O27" s="48"/>
      <c r="P27" s="49"/>
    </row>
    <row r="28" spans="2:16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6"/>
      <c r="L28" s="47"/>
      <c r="M28" s="41"/>
      <c r="N28" s="41"/>
      <c r="O28" s="48"/>
      <c r="P28" s="49"/>
    </row>
    <row r="29" spans="2:16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6"/>
      <c r="L29" s="47"/>
      <c r="M29" s="41"/>
      <c r="N29" s="41"/>
      <c r="O29" s="48"/>
      <c r="P29" s="49"/>
    </row>
    <row r="30" spans="2:16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51"/>
      <c r="L30" s="239"/>
      <c r="M30" s="233"/>
      <c r="N30" s="233"/>
      <c r="O30" s="240"/>
      <c r="P30" s="241"/>
    </row>
    <row r="31" spans="2:16" x14ac:dyDescent="0.2">
      <c r="I31" s="36" t="s">
        <v>8</v>
      </c>
      <c r="J31" s="56">
        <f>SUM(J3:J30)</f>
        <v>8472.58</v>
      </c>
      <c r="K31" s="628"/>
    </row>
    <row r="33" spans="5:6" x14ac:dyDescent="0.2">
      <c r="E33" s="421" t="s">
        <v>3139</v>
      </c>
      <c r="F33" s="422"/>
    </row>
    <row r="34" spans="5:6" x14ac:dyDescent="0.2">
      <c r="E34" s="421" t="s">
        <v>3141</v>
      </c>
      <c r="F34" s="422"/>
    </row>
    <row r="35" spans="5:6" x14ac:dyDescent="0.2">
      <c r="E35" s="424">
        <f>COUNTBLANK(L3:L30)-COUNTBLANK(B3:B30)</f>
        <v>0</v>
      </c>
      <c r="F35" s="423" t="s">
        <v>3250</v>
      </c>
    </row>
  </sheetData>
  <phoneticPr fontId="0" type="noConversion"/>
  <conditionalFormatting sqref="F3:F30">
    <cfRule type="expression" dxfId="117" priority="1" stopIfTrue="1">
      <formula>AND(B3&lt;&gt;"",L3="",F3&lt;TODAY())</formula>
    </cfRule>
    <cfRule type="expression" dxfId="116" priority="2">
      <formula>AND(B3&lt;&gt;"",L3="",F3&lt;(TODAY()+30))</formula>
    </cfRule>
  </conditionalFormatting>
  <dataValidations count="1">
    <dataValidation type="list" allowBlank="1" showInputMessage="1" showErrorMessage="1" sqref="H3:H30" xr:uid="{10057819-154E-4258-87F3-F0FEC40B7FEB}">
      <formula1>"1, 7, 28, 30"</formula1>
    </dataValidation>
  </dataValidations>
  <hyperlinks>
    <hyperlink ref="P8" r:id="rId1" xr:uid="{B419E7BD-C73A-4594-BB5A-D55FB35D0270}"/>
  </hyperlink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2"/>
  <tableParts count="1">
    <tablePart r:id="rId3"/>
  </tableParts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2B213-F3F3-4BBD-BD0E-3391D11DD7A3}">
  <sheetPr>
    <tabColor rgb="FFBFBFBF"/>
    <pageSetUpPr fitToPage="1"/>
  </sheetPr>
  <dimension ref="B1:Q34"/>
  <sheetViews>
    <sheetView workbookViewId="0">
      <selection activeCell="K11" sqref="K11"/>
    </sheetView>
  </sheetViews>
  <sheetFormatPr defaultColWidth="9.140625" defaultRowHeight="12.75" x14ac:dyDescent="0.2"/>
  <cols>
    <col min="1" max="1" width="1.7109375" style="50" customWidth="1"/>
    <col min="2" max="2" width="22.140625" style="53" bestFit="1" customWidth="1"/>
    <col min="3" max="3" width="11.5703125" style="54" bestFit="1" customWidth="1"/>
    <col min="4" max="4" width="11.85546875" style="55" bestFit="1" customWidth="1"/>
    <col min="5" max="5" width="10.42578125" style="35" bestFit="1" customWidth="1"/>
    <col min="6" max="6" width="24.140625" style="35" bestFit="1" customWidth="1"/>
    <col min="7" max="7" width="9.5703125" style="34" bestFit="1" customWidth="1"/>
    <col min="8" max="8" width="7.7109375" style="34" bestFit="1" customWidth="1"/>
    <col min="9" max="9" width="11" style="39" bestFit="1" customWidth="1"/>
    <col min="10" max="10" width="10.5703125" style="39" bestFit="1" customWidth="1"/>
    <col min="11" max="11" width="10.5703125" style="39" customWidth="1"/>
    <col min="12" max="12" width="34.85546875" style="57" bestFit="1" customWidth="1"/>
    <col min="13" max="13" width="7.85546875" style="33" bestFit="1" customWidth="1"/>
    <col min="14" max="14" width="10.28515625" style="33" bestFit="1" customWidth="1"/>
    <col min="15" max="15" width="6" bestFit="1" customWidth="1"/>
    <col min="16" max="16" width="9.7109375" style="33" bestFit="1" customWidth="1"/>
    <col min="17" max="17" width="5.42578125" style="38" customWidth="1"/>
    <col min="18" max="18" width="2.7109375" style="50" customWidth="1"/>
    <col min="19" max="16384" width="9.140625" style="50"/>
  </cols>
  <sheetData>
    <row r="1" spans="2:17" x14ac:dyDescent="0.2">
      <c r="O1" s="33"/>
      <c r="P1" s="38"/>
      <c r="Q1" s="50"/>
    </row>
    <row r="2" spans="2:17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5" t="s">
        <v>4016</v>
      </c>
      <c r="L2" s="6" t="s">
        <v>9</v>
      </c>
      <c r="M2" s="2" t="s">
        <v>10</v>
      </c>
      <c r="N2" s="2" t="s">
        <v>11</v>
      </c>
      <c r="O2" s="8" t="s">
        <v>15</v>
      </c>
      <c r="P2" s="7" t="s">
        <v>3107</v>
      </c>
    </row>
    <row r="3" spans="2:17" ht="15" customHeight="1" x14ac:dyDescent="0.2">
      <c r="B3" s="603" t="s">
        <v>683</v>
      </c>
      <c r="C3" s="604" t="s">
        <v>6623</v>
      </c>
      <c r="D3" s="605" t="s">
        <v>6624</v>
      </c>
      <c r="E3" s="606">
        <v>44406</v>
      </c>
      <c r="F3" s="607">
        <f t="shared" ref="F3:F30" si="0">IF(E3&lt;&gt;"",E3+(G3*H3),"")</f>
        <v>44556</v>
      </c>
      <c r="G3" s="608">
        <v>5</v>
      </c>
      <c r="H3" s="608">
        <v>30</v>
      </c>
      <c r="I3" s="609">
        <f t="shared" ref="I3:I30" si="1">IF(G3&lt;&gt;"",(J3/G3),"")</f>
        <v>119.35599999999999</v>
      </c>
      <c r="J3" s="609">
        <v>596.78</v>
      </c>
      <c r="K3" s="609"/>
      <c r="L3" s="610" t="s">
        <v>3365</v>
      </c>
      <c r="M3" s="610" t="s">
        <v>3198</v>
      </c>
      <c r="N3" s="41" t="s">
        <v>3340</v>
      </c>
      <c r="O3" s="48"/>
      <c r="P3" s="41"/>
      <c r="Q3" s="50"/>
    </row>
    <row r="4" spans="2:17" ht="15" customHeight="1" x14ac:dyDescent="0.2">
      <c r="B4" s="40" t="s">
        <v>5198</v>
      </c>
      <c r="C4" s="638">
        <v>10814428</v>
      </c>
      <c r="D4" s="42" t="s">
        <v>6625</v>
      </c>
      <c r="E4" s="43">
        <v>44406</v>
      </c>
      <c r="F4" s="44">
        <f t="shared" si="0"/>
        <v>44496</v>
      </c>
      <c r="G4" s="45">
        <v>3</v>
      </c>
      <c r="H4" s="45">
        <v>30</v>
      </c>
      <c r="I4" s="46">
        <f t="shared" si="1"/>
        <v>564.27333333333331</v>
      </c>
      <c r="J4" s="46">
        <v>1692.82</v>
      </c>
      <c r="K4" s="46"/>
      <c r="L4" s="413" t="s">
        <v>6626</v>
      </c>
      <c r="M4" s="41" t="s">
        <v>3198</v>
      </c>
      <c r="N4" s="41" t="s">
        <v>3340</v>
      </c>
      <c r="O4" s="49"/>
      <c r="P4" s="48" t="s">
        <v>3258</v>
      </c>
      <c r="Q4" s="50"/>
    </row>
    <row r="5" spans="2:17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6"/>
      <c r="L5" s="47"/>
      <c r="M5" s="41"/>
      <c r="N5" s="41"/>
      <c r="O5" s="49"/>
      <c r="P5" s="48"/>
      <c r="Q5" s="50"/>
    </row>
    <row r="6" spans="2:17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6"/>
      <c r="L6" s="47"/>
      <c r="M6" s="41"/>
      <c r="N6" s="41"/>
      <c r="O6" s="49"/>
      <c r="P6" s="48"/>
      <c r="Q6" s="50"/>
    </row>
    <row r="7" spans="2:17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6"/>
      <c r="L7" s="47"/>
      <c r="M7" s="41"/>
      <c r="N7" s="41"/>
      <c r="O7" s="49"/>
      <c r="P7" s="48"/>
      <c r="Q7" s="50"/>
    </row>
    <row r="8" spans="2:17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6"/>
      <c r="L8" s="47"/>
      <c r="M8" s="41"/>
      <c r="N8" s="41"/>
      <c r="O8" s="49"/>
      <c r="P8" s="48"/>
      <c r="Q8" s="50"/>
    </row>
    <row r="9" spans="2:17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6"/>
      <c r="L9" s="47"/>
      <c r="M9" s="41"/>
      <c r="N9" s="41"/>
      <c r="O9" s="49"/>
      <c r="P9" s="48"/>
      <c r="Q9" s="50"/>
    </row>
    <row r="10" spans="2:17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6"/>
      <c r="L10" s="47"/>
      <c r="M10" s="41"/>
      <c r="N10" s="41"/>
      <c r="O10" s="49"/>
      <c r="P10" s="48"/>
      <c r="Q10" s="50"/>
    </row>
    <row r="11" spans="2:17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6"/>
      <c r="L11" s="47"/>
      <c r="M11" s="41"/>
      <c r="N11" s="41"/>
      <c r="O11" s="49"/>
      <c r="P11" s="48"/>
      <c r="Q11" s="50"/>
    </row>
    <row r="12" spans="2:17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6"/>
      <c r="L12" s="47"/>
      <c r="M12" s="41"/>
      <c r="N12" s="41"/>
      <c r="O12" s="49"/>
      <c r="P12" s="48"/>
      <c r="Q12" s="50"/>
    </row>
    <row r="13" spans="2:17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6"/>
      <c r="L13" s="47"/>
      <c r="M13" s="41"/>
      <c r="N13" s="41"/>
      <c r="O13" s="49"/>
      <c r="P13" s="48"/>
      <c r="Q13" s="50"/>
    </row>
    <row r="14" spans="2:17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6"/>
      <c r="L14" s="47"/>
      <c r="M14" s="41"/>
      <c r="N14" s="41"/>
      <c r="O14" s="49"/>
      <c r="P14" s="48"/>
      <c r="Q14" s="50"/>
    </row>
    <row r="15" spans="2:17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6"/>
      <c r="L15" s="47"/>
      <c r="M15" s="41"/>
      <c r="N15" s="41"/>
      <c r="O15" s="49"/>
      <c r="P15" s="48"/>
      <c r="Q15" s="50"/>
    </row>
    <row r="16" spans="2:17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6"/>
      <c r="L16" s="47"/>
      <c r="M16" s="41"/>
      <c r="N16" s="41"/>
      <c r="O16" s="49"/>
      <c r="P16" s="48"/>
      <c r="Q16" s="50"/>
    </row>
    <row r="17" spans="2:17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6"/>
      <c r="L17" s="47"/>
      <c r="M17" s="41"/>
      <c r="N17" s="41"/>
      <c r="O17" s="49"/>
      <c r="P17" s="48"/>
      <c r="Q17" s="50"/>
    </row>
    <row r="18" spans="2:17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6"/>
      <c r="L18" s="47"/>
      <c r="M18" s="41"/>
      <c r="N18" s="41"/>
      <c r="O18" s="49"/>
      <c r="P18" s="48"/>
      <c r="Q18" s="50"/>
    </row>
    <row r="19" spans="2:17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6"/>
      <c r="L19" s="47"/>
      <c r="M19" s="41"/>
      <c r="N19" s="41"/>
      <c r="O19" s="49"/>
      <c r="P19" s="48"/>
      <c r="Q19" s="50"/>
    </row>
    <row r="20" spans="2:17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6"/>
      <c r="L20" s="47"/>
      <c r="M20" s="41"/>
      <c r="N20" s="41"/>
      <c r="O20" s="49"/>
      <c r="P20" s="48"/>
      <c r="Q20" s="50"/>
    </row>
    <row r="21" spans="2:17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6"/>
      <c r="L21" s="47"/>
      <c r="M21" s="41"/>
      <c r="N21" s="41"/>
      <c r="O21" s="49"/>
      <c r="P21" s="48"/>
      <c r="Q21" s="50"/>
    </row>
    <row r="22" spans="2:17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6"/>
      <c r="L22" s="47"/>
      <c r="M22" s="41"/>
      <c r="N22" s="41"/>
      <c r="O22" s="49"/>
      <c r="P22" s="48"/>
      <c r="Q22" s="50"/>
    </row>
    <row r="23" spans="2:17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6"/>
      <c r="L23" s="47"/>
      <c r="M23" s="41"/>
      <c r="N23" s="41"/>
      <c r="O23" s="49"/>
      <c r="P23" s="48"/>
      <c r="Q23" s="50"/>
    </row>
    <row r="24" spans="2:17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6"/>
      <c r="L24" s="47"/>
      <c r="M24" s="41"/>
      <c r="N24" s="41"/>
      <c r="O24" s="49"/>
      <c r="P24" s="48"/>
      <c r="Q24" s="50"/>
    </row>
    <row r="25" spans="2:17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6"/>
      <c r="L25" s="47"/>
      <c r="M25" s="41"/>
      <c r="N25" s="41"/>
      <c r="O25" s="49"/>
      <c r="P25" s="48"/>
      <c r="Q25" s="50"/>
    </row>
    <row r="26" spans="2:17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6"/>
      <c r="L26" s="47"/>
      <c r="M26" s="41"/>
      <c r="N26" s="41"/>
      <c r="O26" s="49"/>
      <c r="P26" s="48"/>
      <c r="Q26" s="50"/>
    </row>
    <row r="27" spans="2:17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6"/>
      <c r="L27" s="47"/>
      <c r="M27" s="41"/>
      <c r="N27" s="41"/>
      <c r="O27" s="49"/>
      <c r="P27" s="48"/>
      <c r="Q27" s="50"/>
    </row>
    <row r="28" spans="2:17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6"/>
      <c r="L28" s="47"/>
      <c r="M28" s="41"/>
      <c r="N28" s="41"/>
      <c r="O28" s="49"/>
      <c r="P28" s="48"/>
      <c r="Q28" s="50"/>
    </row>
    <row r="29" spans="2:17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6"/>
      <c r="L29" s="47"/>
      <c r="M29" s="41"/>
      <c r="N29" s="41"/>
      <c r="O29" s="49"/>
      <c r="P29" s="48"/>
      <c r="Q29" s="50"/>
    </row>
    <row r="30" spans="2:17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51"/>
      <c r="L30" s="239"/>
      <c r="M30" s="233"/>
      <c r="N30" s="233"/>
      <c r="O30" s="241"/>
      <c r="P30" s="240"/>
      <c r="Q30" s="50"/>
    </row>
    <row r="31" spans="2:17" x14ac:dyDescent="0.2">
      <c r="I31" s="36" t="s">
        <v>8</v>
      </c>
      <c r="J31" s="56">
        <f>SUM(J3:J30)</f>
        <v>2289.6</v>
      </c>
      <c r="K31" s="628"/>
      <c r="O31" s="50"/>
    </row>
    <row r="32" spans="2:17" x14ac:dyDescent="0.2">
      <c r="E32" s="421" t="s">
        <v>3139</v>
      </c>
      <c r="F32" s="422"/>
      <c r="O32" s="50"/>
    </row>
    <row r="33" spans="5:15" x14ac:dyDescent="0.2">
      <c r="E33" s="421" t="s">
        <v>3141</v>
      </c>
      <c r="F33" s="422"/>
      <c r="O33" s="50"/>
    </row>
    <row r="34" spans="5:15" x14ac:dyDescent="0.2">
      <c r="E34" s="424">
        <f>COUNTBLANK(L2:L29)-COUNTBLANK(B2:B29)</f>
        <v>0</v>
      </c>
      <c r="F34" s="423" t="s">
        <v>3250</v>
      </c>
      <c r="O34" s="50"/>
    </row>
  </sheetData>
  <phoneticPr fontId="0" type="noConversion"/>
  <conditionalFormatting sqref="C1:E1048576 G1:H1048576 J1:J1048576 M1:O1048576">
    <cfRule type="expression" dxfId="95" priority="1">
      <formula>AND($B1&lt;&gt;"",C1="")</formula>
    </cfRule>
  </conditionalFormatting>
  <conditionalFormatting sqref="B3:P30">
    <cfRule type="expression" dxfId="94" priority="38" stopIfTrue="1">
      <formula>OR($N3&lt;&gt;"",$P3&lt;&gt;"")</formula>
    </cfRule>
    <cfRule type="expression" dxfId="93" priority="39" stopIfTrue="1">
      <formula>AND($B3&lt;&gt;"",$L3="",$F3&lt;TODAY())</formula>
    </cfRule>
    <cfRule type="expression" dxfId="92" priority="40">
      <formula>AND($B3&lt;&gt;"",$L3="",$F3&lt;(TODAY()+30))</formula>
    </cfRule>
  </conditionalFormatting>
  <dataValidations count="1">
    <dataValidation type="list" allowBlank="1" showInputMessage="1" showErrorMessage="1" sqref="H3:H30" xr:uid="{6FD44ACF-D7BA-4ACB-AAA4-D627228ED81A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legacyDrawing r:id="rId1"/>
  <tableParts count="1">
    <tablePart r:id="rId2"/>
  </tableParts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83334-6B40-4F63-8A91-D79CE374D20B}">
  <sheetPr>
    <tabColor theme="0" tint="-0.249977111117893"/>
    <pageSetUpPr fitToPage="1"/>
  </sheetPr>
  <dimension ref="B2:P34"/>
  <sheetViews>
    <sheetView topLeftCell="A9" workbookViewId="0">
      <selection activeCell="F12" sqref="F12"/>
    </sheetView>
  </sheetViews>
  <sheetFormatPr defaultColWidth="9.140625" defaultRowHeight="12.75" x14ac:dyDescent="0.2"/>
  <cols>
    <col min="1" max="1" width="1.7109375" style="50" customWidth="1"/>
    <col min="2" max="2" width="24.5703125" style="53" bestFit="1" customWidth="1"/>
    <col min="3" max="3" width="12.85546875" style="54" customWidth="1"/>
    <col min="4" max="4" width="14.7109375" style="55" customWidth="1"/>
    <col min="5" max="5" width="11.140625" style="35" customWidth="1"/>
    <col min="6" max="6" width="25.140625" style="35" customWidth="1"/>
    <col min="7" max="7" width="9.5703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5.85546875" style="57" customWidth="1"/>
    <col min="12" max="12" width="8.42578125" style="57" bestFit="1" customWidth="1"/>
    <col min="13" max="13" width="39.140625" style="33" customWidth="1"/>
    <col min="14" max="14" width="22.5703125" style="33" bestFit="1" customWidth="1"/>
    <col min="15" max="15" width="9.5703125" style="38" customWidth="1"/>
    <col min="16" max="16" width="22.42578125" style="33" customWidth="1"/>
    <col min="17" max="17" width="2.7109375" style="50" customWidth="1"/>
    <col min="18" max="16384" width="9.140625" style="50"/>
  </cols>
  <sheetData>
    <row r="2" spans="2:16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6" t="s">
        <v>4016</v>
      </c>
      <c r="M2" s="2" t="s">
        <v>3251</v>
      </c>
      <c r="N2" s="2" t="s">
        <v>3252</v>
      </c>
      <c r="O2" s="7" t="s">
        <v>3107</v>
      </c>
      <c r="P2" s="8" t="s">
        <v>3253</v>
      </c>
    </row>
    <row r="3" spans="2:16" ht="15" customHeight="1" x14ac:dyDescent="0.2">
      <c r="B3" s="603" t="s">
        <v>6627</v>
      </c>
      <c r="C3" s="604" t="s">
        <v>6628</v>
      </c>
      <c r="D3" s="605" t="s">
        <v>6629</v>
      </c>
      <c r="E3" s="606">
        <v>44713</v>
      </c>
      <c r="F3" s="607">
        <f t="shared" ref="F3:F30" si="0">IF(E3&lt;&gt;"",E3+(G3*H3),"")</f>
        <v>44741</v>
      </c>
      <c r="G3" s="608">
        <v>1</v>
      </c>
      <c r="H3" s="608">
        <v>28</v>
      </c>
      <c r="I3" s="609">
        <f t="shared" ref="I3:I30" si="1">IF(G3&lt;&gt;"",(J3/G3),"")</f>
        <v>572.97</v>
      </c>
      <c r="J3" s="609">
        <v>572.97</v>
      </c>
      <c r="K3" s="610" t="s">
        <v>3198</v>
      </c>
      <c r="L3" s="610"/>
      <c r="M3" s="41" t="s">
        <v>6630</v>
      </c>
      <c r="N3" s="41" t="s">
        <v>6631</v>
      </c>
      <c r="O3" s="48"/>
      <c r="P3" s="509" t="s">
        <v>5449</v>
      </c>
    </row>
    <row r="4" spans="2:16" ht="15" customHeight="1" x14ac:dyDescent="0.2">
      <c r="B4" s="40" t="s">
        <v>6627</v>
      </c>
      <c r="C4" s="41" t="s">
        <v>6632</v>
      </c>
      <c r="D4" s="42" t="s">
        <v>6633</v>
      </c>
      <c r="E4" s="43">
        <v>44713</v>
      </c>
      <c r="F4" s="44">
        <f t="shared" si="0"/>
        <v>44741</v>
      </c>
      <c r="G4" s="45">
        <v>1</v>
      </c>
      <c r="H4" s="45">
        <v>28</v>
      </c>
      <c r="I4" s="46">
        <f t="shared" si="1"/>
        <v>572.97</v>
      </c>
      <c r="J4" s="46">
        <v>572.97</v>
      </c>
      <c r="K4" s="47" t="s">
        <v>3198</v>
      </c>
      <c r="L4" s="47"/>
      <c r="M4" s="41"/>
      <c r="N4" s="41"/>
      <c r="O4" s="48"/>
      <c r="P4" s="49" t="s">
        <v>5449</v>
      </c>
    </row>
    <row r="5" spans="2:16" ht="15" customHeight="1" x14ac:dyDescent="0.2">
      <c r="B5" s="40" t="s">
        <v>683</v>
      </c>
      <c r="C5" s="41"/>
      <c r="D5" s="42" t="s">
        <v>6634</v>
      </c>
      <c r="E5" s="43">
        <v>44718</v>
      </c>
      <c r="F5" s="44">
        <f t="shared" si="0"/>
        <v>44746</v>
      </c>
      <c r="G5" s="45">
        <v>1</v>
      </c>
      <c r="H5" s="45">
        <v>28</v>
      </c>
      <c r="I5" s="46">
        <f t="shared" si="1"/>
        <v>744.98</v>
      </c>
      <c r="J5" s="46">
        <v>744.98</v>
      </c>
      <c r="K5" s="47" t="s">
        <v>3198</v>
      </c>
      <c r="L5" s="47"/>
      <c r="M5" s="41"/>
      <c r="N5" s="41"/>
      <c r="O5" s="48"/>
      <c r="P5" s="49" t="s">
        <v>5449</v>
      </c>
    </row>
    <row r="6" spans="2:16" ht="15" customHeight="1" x14ac:dyDescent="0.2">
      <c r="B6" s="40" t="s">
        <v>683</v>
      </c>
      <c r="C6" s="41" t="s">
        <v>6635</v>
      </c>
      <c r="D6" s="42" t="s">
        <v>6636</v>
      </c>
      <c r="E6" s="43">
        <v>44718</v>
      </c>
      <c r="F6" s="44">
        <f t="shared" si="0"/>
        <v>44746</v>
      </c>
      <c r="G6" s="45">
        <v>1</v>
      </c>
      <c r="H6" s="45">
        <v>28</v>
      </c>
      <c r="I6" s="46">
        <f t="shared" si="1"/>
        <v>1253.46</v>
      </c>
      <c r="J6" s="46">
        <v>1253.46</v>
      </c>
      <c r="K6" s="47" t="s">
        <v>3198</v>
      </c>
      <c r="L6" s="47"/>
      <c r="M6" s="41"/>
      <c r="N6" s="41"/>
      <c r="O6" s="48"/>
      <c r="P6" s="49" t="s">
        <v>5449</v>
      </c>
    </row>
    <row r="7" spans="2:16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7"/>
      <c r="M7" s="41"/>
      <c r="N7" s="41"/>
      <c r="O7" s="48"/>
      <c r="P7" s="49"/>
    </row>
    <row r="8" spans="2:16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7"/>
      <c r="M8" s="41"/>
      <c r="N8" s="41"/>
      <c r="O8" s="48"/>
      <c r="P8" s="49"/>
    </row>
    <row r="9" spans="2:16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7"/>
      <c r="M9" s="41"/>
      <c r="N9" s="41"/>
      <c r="O9" s="48"/>
      <c r="P9" s="49"/>
    </row>
    <row r="10" spans="2:16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7"/>
      <c r="M10" s="41"/>
      <c r="N10" s="41"/>
      <c r="O10" s="48"/>
      <c r="P10" s="49"/>
    </row>
    <row r="11" spans="2:16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7"/>
      <c r="M11" s="41"/>
      <c r="N11" s="41"/>
      <c r="O11" s="48"/>
      <c r="P11" s="49"/>
    </row>
    <row r="12" spans="2:16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7"/>
      <c r="M12" s="41"/>
      <c r="N12" s="41"/>
      <c r="O12" s="48"/>
      <c r="P12" s="49"/>
    </row>
    <row r="13" spans="2:16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7"/>
      <c r="M13" s="41"/>
      <c r="N13" s="41"/>
      <c r="O13" s="48"/>
      <c r="P13" s="49"/>
    </row>
    <row r="14" spans="2:16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7"/>
      <c r="M14" s="41"/>
      <c r="N14" s="41"/>
      <c r="O14" s="48"/>
      <c r="P14" s="49"/>
    </row>
    <row r="15" spans="2:16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7"/>
      <c r="M15" s="41"/>
      <c r="N15" s="41"/>
      <c r="O15" s="48"/>
      <c r="P15" s="49"/>
    </row>
    <row r="16" spans="2:16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7"/>
      <c r="M16" s="41"/>
      <c r="N16" s="41"/>
      <c r="O16" s="48"/>
      <c r="P16" s="49"/>
    </row>
    <row r="17" spans="2:16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7"/>
      <c r="M17" s="41"/>
      <c r="N17" s="41"/>
      <c r="O17" s="48"/>
      <c r="P17" s="49"/>
    </row>
    <row r="18" spans="2:16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7"/>
      <c r="M18" s="41"/>
      <c r="N18" s="41"/>
      <c r="O18" s="48"/>
      <c r="P18" s="49"/>
    </row>
    <row r="19" spans="2:16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7"/>
      <c r="M19" s="41"/>
      <c r="N19" s="41"/>
      <c r="O19" s="48"/>
      <c r="P19" s="49"/>
    </row>
    <row r="20" spans="2:16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7"/>
      <c r="M20" s="41"/>
      <c r="N20" s="41"/>
      <c r="O20" s="48"/>
      <c r="P20" s="49"/>
    </row>
    <row r="21" spans="2:16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7"/>
      <c r="M21" s="41"/>
      <c r="N21" s="41"/>
      <c r="O21" s="48"/>
      <c r="P21" s="49"/>
    </row>
    <row r="22" spans="2:16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7"/>
      <c r="M22" s="41"/>
      <c r="N22" s="41"/>
      <c r="O22" s="48"/>
      <c r="P22" s="49"/>
    </row>
    <row r="23" spans="2:16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7"/>
      <c r="M23" s="41"/>
      <c r="N23" s="41"/>
      <c r="O23" s="48"/>
      <c r="P23" s="49"/>
    </row>
    <row r="24" spans="2:16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7"/>
      <c r="M24" s="41"/>
      <c r="N24" s="41"/>
      <c r="O24" s="48"/>
      <c r="P24" s="49"/>
    </row>
    <row r="25" spans="2:16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7"/>
      <c r="M25" s="41"/>
      <c r="N25" s="41"/>
      <c r="O25" s="48"/>
      <c r="P25" s="49"/>
    </row>
    <row r="26" spans="2:16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7"/>
      <c r="M26" s="41"/>
      <c r="N26" s="41"/>
      <c r="O26" s="48"/>
      <c r="P26" s="49"/>
    </row>
    <row r="27" spans="2:16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7"/>
      <c r="M27" s="41"/>
      <c r="N27" s="41"/>
      <c r="O27" s="48"/>
      <c r="P27" s="49"/>
    </row>
    <row r="28" spans="2:16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7"/>
      <c r="M28" s="41"/>
      <c r="N28" s="41"/>
      <c r="O28" s="48"/>
      <c r="P28" s="49"/>
    </row>
    <row r="29" spans="2:16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7"/>
      <c r="M29" s="41"/>
      <c r="N29" s="41"/>
      <c r="O29" s="48"/>
      <c r="P29" s="49"/>
    </row>
    <row r="30" spans="2:16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9"/>
      <c r="M30" s="233"/>
      <c r="N30" s="233"/>
      <c r="O30" s="240"/>
      <c r="P30" s="241"/>
    </row>
    <row r="31" spans="2:16" x14ac:dyDescent="0.2">
      <c r="I31" s="36" t="s">
        <v>8</v>
      </c>
      <c r="J31" s="56">
        <f>SUM(J3:J30)</f>
        <v>3144.38</v>
      </c>
    </row>
    <row r="32" spans="2:16" x14ac:dyDescent="0.2">
      <c r="E32" s="421" t="s">
        <v>3139</v>
      </c>
      <c r="F32" s="422"/>
    </row>
    <row r="33" spans="2:6" x14ac:dyDescent="0.2">
      <c r="E33" s="427" t="s">
        <v>3141</v>
      </c>
      <c r="F33" s="422"/>
    </row>
    <row r="34" spans="2:6" x14ac:dyDescent="0.2">
      <c r="B34" s="399"/>
      <c r="C34" s="400"/>
      <c r="E34" s="425">
        <f>COUNTBLANK(N3:N30)-COUNTBLANK(D3:D30)</f>
        <v>3</v>
      </c>
      <c r="F34" s="426" t="s">
        <v>3250</v>
      </c>
    </row>
  </sheetData>
  <phoneticPr fontId="0" type="noConversion"/>
  <conditionalFormatting sqref="C1:E1048576 G1:H1048576 J1:K1048576 P1:P1048576">
    <cfRule type="expression" dxfId="71" priority="1">
      <formula>AND($B1&lt;&gt;"",C1="")</formula>
    </cfRule>
  </conditionalFormatting>
  <conditionalFormatting sqref="B3:P30">
    <cfRule type="expression" dxfId="70" priority="2" stopIfTrue="1">
      <formula>OR($M3&lt;&gt;"",$N3&lt;&gt;"")</formula>
    </cfRule>
    <cfRule type="expression" dxfId="69" priority="3" stopIfTrue="1">
      <formula>AND($B3&lt;&gt;"",$K3="",$F3&lt;TODAY())</formula>
    </cfRule>
    <cfRule type="expression" dxfId="68" priority="4">
      <formula>AND($B3&lt;&gt;"",$K3="",$F3&lt;(TODAY()+30))</formula>
    </cfRule>
  </conditionalFormatting>
  <dataValidations count="1">
    <dataValidation type="list" allowBlank="1" showInputMessage="1" showErrorMessage="1" sqref="H3:H30" xr:uid="{29EA7F55-5DCF-420E-A888-E8C57F15D116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F80FD-FF64-47BF-A190-D40526E3417E}">
  <sheetPr>
    <tabColor theme="0" tint="-0.249977111117893"/>
    <pageSetUpPr fitToPage="1"/>
  </sheetPr>
  <dimension ref="B2:P34"/>
  <sheetViews>
    <sheetView topLeftCell="A14" workbookViewId="0">
      <selection activeCell="P4" sqref="P4"/>
    </sheetView>
  </sheetViews>
  <sheetFormatPr defaultColWidth="9.140625" defaultRowHeight="12.75" x14ac:dyDescent="0.2"/>
  <cols>
    <col min="1" max="1" width="1.7109375" style="50" customWidth="1"/>
    <col min="2" max="2" width="37.7109375" style="53" customWidth="1"/>
    <col min="3" max="3" width="12.85546875" style="54" customWidth="1"/>
    <col min="4" max="4" width="14.7109375" style="55" customWidth="1"/>
    <col min="5" max="5" width="11.140625" style="35" customWidth="1"/>
    <col min="6" max="6" width="25.140625" style="35" customWidth="1"/>
    <col min="7" max="7" width="9.5703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7.85546875" style="57" bestFit="1" customWidth="1"/>
    <col min="12" max="12" width="8.42578125" style="57" customWidth="1"/>
    <col min="13" max="13" width="19.5703125" style="33" bestFit="1" customWidth="1"/>
    <col min="14" max="14" width="15.7109375" style="33" customWidth="1"/>
    <col min="15" max="15" width="5.42578125" style="38" customWidth="1"/>
    <col min="16" max="16" width="22.42578125" style="33" customWidth="1"/>
    <col min="17" max="17" width="2.7109375" style="50" customWidth="1"/>
    <col min="18" max="16384" width="9.140625" style="50"/>
  </cols>
  <sheetData>
    <row r="2" spans="2:16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6" t="s">
        <v>4016</v>
      </c>
      <c r="M2" s="2" t="s">
        <v>3251</v>
      </c>
      <c r="N2" s="2" t="s">
        <v>3252</v>
      </c>
      <c r="O2" s="7" t="s">
        <v>3107</v>
      </c>
      <c r="P2" s="8" t="s">
        <v>3253</v>
      </c>
    </row>
    <row r="3" spans="2:16" ht="15" customHeight="1" x14ac:dyDescent="0.2">
      <c r="B3" s="603" t="s">
        <v>6637</v>
      </c>
      <c r="C3" s="604"/>
      <c r="D3" s="605" t="s">
        <v>6638</v>
      </c>
      <c r="E3" s="606"/>
      <c r="F3" s="607" t="str">
        <f t="shared" ref="F3:F30" si="0">IF(E3&lt;&gt;"",E3+(G3*H3),"")</f>
        <v/>
      </c>
      <c r="G3" s="686">
        <v>20</v>
      </c>
      <c r="H3" s="608"/>
      <c r="I3" s="609">
        <f t="shared" ref="I3:I30" si="1">IF(G3&lt;&gt;"",(J3/G3),"")</f>
        <v>0</v>
      </c>
      <c r="J3" s="609"/>
      <c r="K3" s="610" t="s">
        <v>3225</v>
      </c>
      <c r="L3" s="610"/>
      <c r="M3" s="41"/>
      <c r="N3" s="41"/>
      <c r="O3" s="48"/>
      <c r="P3" s="509" t="s">
        <v>6639</v>
      </c>
    </row>
    <row r="4" spans="2:16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7"/>
      <c r="M4" s="41"/>
      <c r="N4" s="41"/>
      <c r="O4" s="48"/>
      <c r="P4" s="49"/>
    </row>
    <row r="5" spans="2:16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7"/>
      <c r="M5" s="41"/>
      <c r="N5" s="41"/>
      <c r="O5" s="48"/>
      <c r="P5" s="49"/>
    </row>
    <row r="6" spans="2:16" ht="15" customHeight="1" x14ac:dyDescent="0.2">
      <c r="B6" s="40"/>
      <c r="C6" s="41"/>
      <c r="D6" s="42"/>
      <c r="E6" s="43"/>
      <c r="F6" s="44" t="str">
        <f t="shared" si="0"/>
        <v/>
      </c>
      <c r="G6" s="45"/>
      <c r="H6" s="45"/>
      <c r="I6" s="46" t="str">
        <f t="shared" si="1"/>
        <v/>
      </c>
      <c r="J6" s="46"/>
      <c r="K6" s="47"/>
      <c r="L6" s="47"/>
      <c r="M6" s="41"/>
      <c r="N6" s="41"/>
      <c r="O6" s="48"/>
      <c r="P6" s="49"/>
    </row>
    <row r="7" spans="2:16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7"/>
      <c r="M7" s="41"/>
      <c r="N7" s="41"/>
      <c r="O7" s="48"/>
      <c r="P7" s="49"/>
    </row>
    <row r="8" spans="2:16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7"/>
      <c r="M8" s="41"/>
      <c r="N8" s="41"/>
      <c r="O8" s="48"/>
      <c r="P8" s="49"/>
    </row>
    <row r="9" spans="2:16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7"/>
      <c r="M9" s="41"/>
      <c r="N9" s="41"/>
      <c r="O9" s="48"/>
      <c r="P9" s="49"/>
    </row>
    <row r="10" spans="2:16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7"/>
      <c r="M10" s="41"/>
      <c r="N10" s="41"/>
      <c r="O10" s="48"/>
      <c r="P10" s="49"/>
    </row>
    <row r="11" spans="2:16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7"/>
      <c r="M11" s="41"/>
      <c r="N11" s="41"/>
      <c r="O11" s="48"/>
      <c r="P11" s="49"/>
    </row>
    <row r="12" spans="2:16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7"/>
      <c r="M12" s="41"/>
      <c r="N12" s="41"/>
      <c r="O12" s="48"/>
      <c r="P12" s="49"/>
    </row>
    <row r="13" spans="2:16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7"/>
      <c r="M13" s="41"/>
      <c r="N13" s="41"/>
      <c r="O13" s="48"/>
      <c r="P13" s="49"/>
    </row>
    <row r="14" spans="2:16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7"/>
      <c r="M14" s="41"/>
      <c r="N14" s="41"/>
      <c r="O14" s="48"/>
      <c r="P14" s="49"/>
    </row>
    <row r="15" spans="2:16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7"/>
      <c r="M15" s="41"/>
      <c r="N15" s="41"/>
      <c r="O15" s="48"/>
      <c r="P15" s="49"/>
    </row>
    <row r="16" spans="2:16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7"/>
      <c r="M16" s="41"/>
      <c r="N16" s="41"/>
      <c r="O16" s="48"/>
      <c r="P16" s="49"/>
    </row>
    <row r="17" spans="2:16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7"/>
      <c r="M17" s="41"/>
      <c r="N17" s="41"/>
      <c r="O17" s="48"/>
      <c r="P17" s="49"/>
    </row>
    <row r="18" spans="2:16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7"/>
      <c r="M18" s="41"/>
      <c r="N18" s="41"/>
      <c r="O18" s="48"/>
      <c r="P18" s="49"/>
    </row>
    <row r="19" spans="2:16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7"/>
      <c r="M19" s="41"/>
      <c r="N19" s="41"/>
      <c r="O19" s="48"/>
      <c r="P19" s="49"/>
    </row>
    <row r="20" spans="2:16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7"/>
      <c r="M20" s="41"/>
      <c r="N20" s="41"/>
      <c r="O20" s="48"/>
      <c r="P20" s="49"/>
    </row>
    <row r="21" spans="2:16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7"/>
      <c r="M21" s="41"/>
      <c r="N21" s="41"/>
      <c r="O21" s="48"/>
      <c r="P21" s="49"/>
    </row>
    <row r="22" spans="2:16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7"/>
      <c r="M22" s="41"/>
      <c r="N22" s="41"/>
      <c r="O22" s="48"/>
      <c r="P22" s="49"/>
    </row>
    <row r="23" spans="2:16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7"/>
      <c r="M23" s="41"/>
      <c r="N23" s="41"/>
      <c r="O23" s="48"/>
      <c r="P23" s="49"/>
    </row>
    <row r="24" spans="2:16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7"/>
      <c r="M24" s="41"/>
      <c r="N24" s="41"/>
      <c r="O24" s="48"/>
      <c r="P24" s="49"/>
    </row>
    <row r="25" spans="2:16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7"/>
      <c r="M25" s="41"/>
      <c r="N25" s="41"/>
      <c r="O25" s="48"/>
      <c r="P25" s="49"/>
    </row>
    <row r="26" spans="2:16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7"/>
      <c r="M26" s="41"/>
      <c r="N26" s="41"/>
      <c r="O26" s="48"/>
      <c r="P26" s="49"/>
    </row>
    <row r="27" spans="2:16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7"/>
      <c r="M27" s="41"/>
      <c r="N27" s="41"/>
      <c r="O27" s="48"/>
      <c r="P27" s="49"/>
    </row>
    <row r="28" spans="2:16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7"/>
      <c r="M28" s="41"/>
      <c r="N28" s="41"/>
      <c r="O28" s="48"/>
      <c r="P28" s="49"/>
    </row>
    <row r="29" spans="2:16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7"/>
      <c r="M29" s="41"/>
      <c r="N29" s="41"/>
      <c r="O29" s="48"/>
      <c r="P29" s="49"/>
    </row>
    <row r="30" spans="2:16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9"/>
      <c r="M30" s="233"/>
      <c r="N30" s="233"/>
      <c r="O30" s="240"/>
      <c r="P30" s="241"/>
    </row>
    <row r="31" spans="2:16" x14ac:dyDescent="0.2">
      <c r="I31" s="36" t="s">
        <v>8</v>
      </c>
      <c r="J31" s="56">
        <f>SUM(J3:J30)</f>
        <v>0</v>
      </c>
    </row>
    <row r="32" spans="2:16" x14ac:dyDescent="0.2">
      <c r="E32" s="421" t="s">
        <v>3139</v>
      </c>
      <c r="F32" s="422"/>
    </row>
    <row r="33" spans="2:6" x14ac:dyDescent="0.2">
      <c r="E33" s="427" t="s">
        <v>3141</v>
      </c>
      <c r="F33" s="422"/>
    </row>
    <row r="34" spans="2:6" x14ac:dyDescent="0.2">
      <c r="B34" s="399"/>
      <c r="C34" s="400"/>
      <c r="E34" s="425">
        <f>COUNTBLANK(N3:N30)-COUNTBLANK(D3:D30)</f>
        <v>1</v>
      </c>
      <c r="F34" s="426" t="s">
        <v>3250</v>
      </c>
    </row>
  </sheetData>
  <phoneticPr fontId="0" type="noConversion"/>
  <conditionalFormatting sqref="C1:E1048576 G1:H1048576 J1:K1048576 P1:P1048576">
    <cfRule type="expression" dxfId="47" priority="1">
      <formula>AND($B1&lt;&gt;"",C1="")</formula>
    </cfRule>
  </conditionalFormatting>
  <conditionalFormatting sqref="B3:P30">
    <cfRule type="expression" dxfId="46" priority="2" stopIfTrue="1">
      <formula>OR($M3&lt;&gt;"",$N3&lt;&gt;"")</formula>
    </cfRule>
    <cfRule type="expression" dxfId="45" priority="3" stopIfTrue="1">
      <formula>AND($B3&lt;&gt;"",$K3="",$F3&lt;TODAY())</formula>
    </cfRule>
    <cfRule type="expression" dxfId="44" priority="4">
      <formula>AND($B3&lt;&gt;"",$K3="",$F3&lt;(TODAY()+30))</formula>
    </cfRule>
  </conditionalFormatting>
  <dataValidations count="1">
    <dataValidation type="list" allowBlank="1" showInputMessage="1" showErrorMessage="1" sqref="H3:H30" xr:uid="{6EBBFBC7-2D15-4E60-8A92-A750EEE5FE94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/>
  <headerFooter alignWithMargins="0"/>
  <tableParts count="1">
    <tablePart r:id="rId1"/>
  </tableParts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27">
    <tabColor theme="0" tint="-0.249977111117893"/>
    <pageSetUpPr fitToPage="1"/>
  </sheetPr>
  <dimension ref="B2:P34"/>
  <sheetViews>
    <sheetView workbookViewId="0">
      <selection activeCell="C20" sqref="C20"/>
    </sheetView>
  </sheetViews>
  <sheetFormatPr defaultColWidth="9.140625" defaultRowHeight="12.75" x14ac:dyDescent="0.2"/>
  <cols>
    <col min="1" max="1" width="1.7109375" style="50" customWidth="1"/>
    <col min="2" max="2" width="37.7109375" style="53" customWidth="1"/>
    <col min="3" max="3" width="12.85546875" style="54" customWidth="1"/>
    <col min="4" max="4" width="14.7109375" style="55" customWidth="1"/>
    <col min="5" max="5" width="11.140625" style="35" customWidth="1"/>
    <col min="6" max="6" width="25.140625" style="35" customWidth="1"/>
    <col min="7" max="7" width="9.5703125" style="34" bestFit="1" customWidth="1"/>
    <col min="8" max="8" width="8.140625" style="34" bestFit="1" customWidth="1"/>
    <col min="9" max="9" width="12.7109375" style="39" customWidth="1"/>
    <col min="10" max="10" width="10.5703125" style="39" bestFit="1" customWidth="1"/>
    <col min="11" max="11" width="7.85546875" style="57" bestFit="1" customWidth="1"/>
    <col min="12" max="12" width="8.42578125" style="57" customWidth="1"/>
    <col min="13" max="13" width="19.5703125" style="33" bestFit="1" customWidth="1"/>
    <col min="14" max="14" width="15.7109375" style="33" customWidth="1"/>
    <col min="15" max="15" width="5.42578125" style="38" customWidth="1"/>
    <col min="16" max="16" width="22.42578125" style="33" customWidth="1"/>
    <col min="17" max="17" width="2.7109375" style="50" customWidth="1"/>
    <col min="18" max="16384" width="9.140625" style="50"/>
  </cols>
  <sheetData>
    <row r="2" spans="2:16" s="9" customFormat="1" ht="38.25" customHeight="1" x14ac:dyDescent="0.2">
      <c r="B2" s="1" t="s">
        <v>0</v>
      </c>
      <c r="C2" s="2" t="s">
        <v>1</v>
      </c>
      <c r="D2" s="3" t="s">
        <v>2</v>
      </c>
      <c r="E2" s="4" t="s">
        <v>3</v>
      </c>
      <c r="F2" s="4" t="s">
        <v>4</v>
      </c>
      <c r="G2" s="3" t="s">
        <v>5</v>
      </c>
      <c r="H2" s="3" t="s">
        <v>6</v>
      </c>
      <c r="I2" s="5" t="s">
        <v>7</v>
      </c>
      <c r="J2" s="5" t="s">
        <v>8</v>
      </c>
      <c r="K2" s="6" t="s">
        <v>10</v>
      </c>
      <c r="L2" s="6" t="s">
        <v>4016</v>
      </c>
      <c r="M2" s="2" t="s">
        <v>3251</v>
      </c>
      <c r="N2" s="2" t="s">
        <v>3252</v>
      </c>
      <c r="O2" s="7" t="s">
        <v>3107</v>
      </c>
      <c r="P2" s="8" t="s">
        <v>3253</v>
      </c>
    </row>
    <row r="3" spans="2:16" ht="15" customHeight="1" x14ac:dyDescent="0.2">
      <c r="B3" s="603"/>
      <c r="C3" s="604"/>
      <c r="D3" s="605"/>
      <c r="E3" s="606"/>
      <c r="F3" s="607" t="str">
        <f t="shared" ref="F3:F30" si="0">IF(E3&lt;&gt;"",E3+(G3*H3),"")</f>
        <v/>
      </c>
      <c r="G3" s="608"/>
      <c r="H3" s="608"/>
      <c r="I3" s="609" t="str">
        <f t="shared" ref="I3:I30" si="1">IF(G3&lt;&gt;"",(J3/G3),"")</f>
        <v/>
      </c>
      <c r="J3" s="609"/>
      <c r="K3" s="610"/>
      <c r="L3" s="610"/>
      <c r="M3" s="41"/>
      <c r="N3" s="41"/>
      <c r="O3" s="48"/>
      <c r="P3" s="509"/>
    </row>
    <row r="4" spans="2:16" ht="15" customHeight="1" x14ac:dyDescent="0.2">
      <c r="B4" s="40"/>
      <c r="C4" s="41"/>
      <c r="D4" s="42"/>
      <c r="E4" s="43"/>
      <c r="F4" s="44" t="str">
        <f t="shared" si="0"/>
        <v/>
      </c>
      <c r="G4" s="45"/>
      <c r="H4" s="45"/>
      <c r="I4" s="46" t="str">
        <f t="shared" si="1"/>
        <v/>
      </c>
      <c r="J4" s="46"/>
      <c r="K4" s="47"/>
      <c r="L4" s="47"/>
      <c r="M4" s="41"/>
      <c r="N4" s="41"/>
      <c r="O4" s="48"/>
      <c r="P4" s="49"/>
    </row>
    <row r="5" spans="2:16" ht="15" customHeight="1" x14ac:dyDescent="0.2">
      <c r="B5" s="40"/>
      <c r="C5" s="41"/>
      <c r="D5" s="42"/>
      <c r="E5" s="43"/>
      <c r="F5" s="44" t="str">
        <f t="shared" si="0"/>
        <v/>
      </c>
      <c r="G5" s="45"/>
      <c r="H5" s="45"/>
      <c r="I5" s="46" t="str">
        <f t="shared" si="1"/>
        <v/>
      </c>
      <c r="J5" s="46"/>
      <c r="K5" s="47"/>
      <c r="L5" s="47"/>
      <c r="M5" s="41"/>
      <c r="N5" s="41"/>
      <c r="O5" s="48"/>
      <c r="P5" s="49"/>
    </row>
    <row r="6" spans="2:16" ht="15" customHeight="1" x14ac:dyDescent="0.2">
      <c r="B6" s="40"/>
      <c r="C6" s="41"/>
      <c r="D6" s="42"/>
      <c r="E6" s="43"/>
      <c r="F6" s="44"/>
      <c r="G6" s="45"/>
      <c r="H6" s="45"/>
      <c r="I6" s="46" t="str">
        <f t="shared" si="1"/>
        <v/>
      </c>
      <c r="J6" s="46"/>
      <c r="K6" s="47"/>
      <c r="L6" s="47"/>
      <c r="M6" s="41"/>
      <c r="N6" s="41"/>
      <c r="O6" s="48"/>
      <c r="P6" s="49"/>
    </row>
    <row r="7" spans="2:16" ht="15" customHeight="1" x14ac:dyDescent="0.2">
      <c r="B7" s="40"/>
      <c r="C7" s="41"/>
      <c r="D7" s="42"/>
      <c r="E7" s="43"/>
      <c r="F7" s="44" t="str">
        <f t="shared" si="0"/>
        <v/>
      </c>
      <c r="G7" s="45"/>
      <c r="H7" s="45"/>
      <c r="I7" s="46" t="str">
        <f t="shared" si="1"/>
        <v/>
      </c>
      <c r="J7" s="46"/>
      <c r="K7" s="47"/>
      <c r="L7" s="47"/>
      <c r="M7" s="41"/>
      <c r="N7" s="41"/>
      <c r="O7" s="48"/>
      <c r="P7" s="49"/>
    </row>
    <row r="8" spans="2:16" ht="15" customHeight="1" x14ac:dyDescent="0.2">
      <c r="B8" s="40"/>
      <c r="C8" s="41"/>
      <c r="D8" s="42"/>
      <c r="E8" s="43"/>
      <c r="F8" s="44" t="str">
        <f t="shared" si="0"/>
        <v/>
      </c>
      <c r="G8" s="45"/>
      <c r="H8" s="45"/>
      <c r="I8" s="46" t="str">
        <f t="shared" si="1"/>
        <v/>
      </c>
      <c r="J8" s="46"/>
      <c r="K8" s="47"/>
      <c r="L8" s="47"/>
      <c r="M8" s="41"/>
      <c r="N8" s="41"/>
      <c r="O8" s="48"/>
      <c r="P8" s="49"/>
    </row>
    <row r="9" spans="2:16" ht="15" customHeight="1" x14ac:dyDescent="0.2">
      <c r="B9" s="40"/>
      <c r="C9" s="41"/>
      <c r="D9" s="42"/>
      <c r="E9" s="43"/>
      <c r="F9" s="44" t="str">
        <f t="shared" si="0"/>
        <v/>
      </c>
      <c r="G9" s="45"/>
      <c r="H9" s="45"/>
      <c r="I9" s="46" t="str">
        <f t="shared" si="1"/>
        <v/>
      </c>
      <c r="J9" s="46"/>
      <c r="K9" s="47"/>
      <c r="L9" s="47"/>
      <c r="M9" s="41"/>
      <c r="N9" s="41"/>
      <c r="O9" s="48"/>
      <c r="P9" s="49"/>
    </row>
    <row r="10" spans="2:16" ht="15" customHeight="1" x14ac:dyDescent="0.2">
      <c r="B10" s="40"/>
      <c r="C10" s="41"/>
      <c r="D10" s="42"/>
      <c r="E10" s="43"/>
      <c r="F10" s="44" t="str">
        <f t="shared" si="0"/>
        <v/>
      </c>
      <c r="G10" s="45"/>
      <c r="H10" s="45"/>
      <c r="I10" s="46" t="str">
        <f t="shared" si="1"/>
        <v/>
      </c>
      <c r="J10" s="46"/>
      <c r="K10" s="47"/>
      <c r="L10" s="47"/>
      <c r="M10" s="41"/>
      <c r="N10" s="41"/>
      <c r="O10" s="48"/>
      <c r="P10" s="49"/>
    </row>
    <row r="11" spans="2:16" ht="15" customHeight="1" x14ac:dyDescent="0.2">
      <c r="B11" s="40"/>
      <c r="C11" s="41"/>
      <c r="D11" s="42"/>
      <c r="E11" s="43"/>
      <c r="F11" s="44" t="str">
        <f t="shared" si="0"/>
        <v/>
      </c>
      <c r="G11" s="45"/>
      <c r="H11" s="45"/>
      <c r="I11" s="46" t="str">
        <f t="shared" si="1"/>
        <v/>
      </c>
      <c r="J11" s="46"/>
      <c r="K11" s="47"/>
      <c r="L11" s="47"/>
      <c r="M11" s="41"/>
      <c r="N11" s="41"/>
      <c r="O11" s="48"/>
      <c r="P11" s="49"/>
    </row>
    <row r="12" spans="2:16" ht="15" customHeight="1" x14ac:dyDescent="0.2">
      <c r="B12" s="40"/>
      <c r="C12" s="41"/>
      <c r="D12" s="42"/>
      <c r="E12" s="43"/>
      <c r="F12" s="44" t="str">
        <f t="shared" si="0"/>
        <v/>
      </c>
      <c r="G12" s="45"/>
      <c r="H12" s="45"/>
      <c r="I12" s="46" t="str">
        <f t="shared" si="1"/>
        <v/>
      </c>
      <c r="J12" s="46"/>
      <c r="K12" s="47"/>
      <c r="L12" s="47"/>
      <c r="M12" s="41"/>
      <c r="N12" s="41"/>
      <c r="O12" s="48"/>
      <c r="P12" s="49"/>
    </row>
    <row r="13" spans="2:16" ht="15" customHeight="1" x14ac:dyDescent="0.2">
      <c r="B13" s="40"/>
      <c r="C13" s="41"/>
      <c r="D13" s="42"/>
      <c r="E13" s="43"/>
      <c r="F13" s="44" t="str">
        <f t="shared" si="0"/>
        <v/>
      </c>
      <c r="G13" s="45"/>
      <c r="H13" s="45"/>
      <c r="I13" s="46" t="str">
        <f t="shared" si="1"/>
        <v/>
      </c>
      <c r="J13" s="46"/>
      <c r="K13" s="47"/>
      <c r="L13" s="47"/>
      <c r="M13" s="41"/>
      <c r="N13" s="41"/>
      <c r="O13" s="48"/>
      <c r="P13" s="49"/>
    </row>
    <row r="14" spans="2:16" ht="15" customHeight="1" x14ac:dyDescent="0.2">
      <c r="B14" s="40"/>
      <c r="C14" s="41"/>
      <c r="D14" s="42"/>
      <c r="E14" s="43"/>
      <c r="F14" s="44" t="str">
        <f t="shared" si="0"/>
        <v/>
      </c>
      <c r="G14" s="45"/>
      <c r="H14" s="45"/>
      <c r="I14" s="46" t="str">
        <f t="shared" si="1"/>
        <v/>
      </c>
      <c r="J14" s="46"/>
      <c r="K14" s="47"/>
      <c r="L14" s="47"/>
      <c r="M14" s="41"/>
      <c r="N14" s="41"/>
      <c r="O14" s="48"/>
      <c r="P14" s="49"/>
    </row>
    <row r="15" spans="2:16" ht="15" customHeight="1" x14ac:dyDescent="0.2">
      <c r="B15" s="40"/>
      <c r="C15" s="41"/>
      <c r="D15" s="42"/>
      <c r="E15" s="43"/>
      <c r="F15" s="44" t="str">
        <f t="shared" si="0"/>
        <v/>
      </c>
      <c r="G15" s="45"/>
      <c r="H15" s="45"/>
      <c r="I15" s="46" t="str">
        <f t="shared" si="1"/>
        <v/>
      </c>
      <c r="J15" s="46"/>
      <c r="K15" s="47"/>
      <c r="L15" s="47"/>
      <c r="M15" s="41"/>
      <c r="N15" s="41"/>
      <c r="O15" s="48"/>
      <c r="P15" s="49"/>
    </row>
    <row r="16" spans="2:16" ht="15" customHeight="1" x14ac:dyDescent="0.2">
      <c r="B16" s="40"/>
      <c r="C16" s="41"/>
      <c r="D16" s="42"/>
      <c r="E16" s="43"/>
      <c r="F16" s="44" t="str">
        <f t="shared" si="0"/>
        <v/>
      </c>
      <c r="G16" s="45"/>
      <c r="H16" s="45"/>
      <c r="I16" s="46" t="str">
        <f t="shared" si="1"/>
        <v/>
      </c>
      <c r="J16" s="46"/>
      <c r="K16" s="47"/>
      <c r="L16" s="47"/>
      <c r="M16" s="41"/>
      <c r="N16" s="41"/>
      <c r="O16" s="48"/>
      <c r="P16" s="49"/>
    </row>
    <row r="17" spans="2:16" ht="15" customHeight="1" x14ac:dyDescent="0.2">
      <c r="B17" s="40"/>
      <c r="C17" s="41"/>
      <c r="D17" s="42"/>
      <c r="E17" s="43"/>
      <c r="F17" s="44" t="str">
        <f t="shared" si="0"/>
        <v/>
      </c>
      <c r="G17" s="45"/>
      <c r="H17" s="45"/>
      <c r="I17" s="46" t="str">
        <f t="shared" si="1"/>
        <v/>
      </c>
      <c r="J17" s="46"/>
      <c r="K17" s="47"/>
      <c r="L17" s="47"/>
      <c r="M17" s="41"/>
      <c r="N17" s="41"/>
      <c r="O17" s="48"/>
      <c r="P17" s="49"/>
    </row>
    <row r="18" spans="2:16" ht="15" customHeight="1" x14ac:dyDescent="0.2">
      <c r="B18" s="40"/>
      <c r="C18" s="41"/>
      <c r="D18" s="42"/>
      <c r="E18" s="43"/>
      <c r="F18" s="44" t="str">
        <f t="shared" si="0"/>
        <v/>
      </c>
      <c r="G18" s="45"/>
      <c r="H18" s="45"/>
      <c r="I18" s="46" t="str">
        <f t="shared" si="1"/>
        <v/>
      </c>
      <c r="J18" s="46"/>
      <c r="K18" s="47"/>
      <c r="L18" s="47"/>
      <c r="M18" s="41"/>
      <c r="N18" s="41"/>
      <c r="O18" s="48"/>
      <c r="P18" s="49"/>
    </row>
    <row r="19" spans="2:16" ht="15" customHeight="1" x14ac:dyDescent="0.2">
      <c r="B19" s="40"/>
      <c r="C19" s="41"/>
      <c r="D19" s="42"/>
      <c r="E19" s="43"/>
      <c r="F19" s="44" t="str">
        <f t="shared" si="0"/>
        <v/>
      </c>
      <c r="G19" s="45"/>
      <c r="H19" s="45"/>
      <c r="I19" s="46" t="str">
        <f t="shared" si="1"/>
        <v/>
      </c>
      <c r="J19" s="46"/>
      <c r="K19" s="47"/>
      <c r="L19" s="47"/>
      <c r="M19" s="41"/>
      <c r="N19" s="41"/>
      <c r="O19" s="48"/>
      <c r="P19" s="49"/>
    </row>
    <row r="20" spans="2:16" ht="15" customHeight="1" x14ac:dyDescent="0.2">
      <c r="B20" s="40"/>
      <c r="C20" s="41"/>
      <c r="D20" s="42"/>
      <c r="E20" s="43"/>
      <c r="F20" s="44" t="str">
        <f t="shared" si="0"/>
        <v/>
      </c>
      <c r="G20" s="45"/>
      <c r="H20" s="45"/>
      <c r="I20" s="46" t="str">
        <f t="shared" si="1"/>
        <v/>
      </c>
      <c r="J20" s="46"/>
      <c r="K20" s="47"/>
      <c r="L20" s="47"/>
      <c r="M20" s="41"/>
      <c r="N20" s="41"/>
      <c r="O20" s="48"/>
      <c r="P20" s="49"/>
    </row>
    <row r="21" spans="2:16" ht="15" customHeight="1" x14ac:dyDescent="0.2">
      <c r="B21" s="40"/>
      <c r="C21" s="41"/>
      <c r="D21" s="42"/>
      <c r="E21" s="43"/>
      <c r="F21" s="44" t="str">
        <f t="shared" si="0"/>
        <v/>
      </c>
      <c r="G21" s="45"/>
      <c r="H21" s="45"/>
      <c r="I21" s="46" t="str">
        <f t="shared" si="1"/>
        <v/>
      </c>
      <c r="J21" s="46"/>
      <c r="K21" s="47"/>
      <c r="L21" s="47"/>
      <c r="M21" s="41"/>
      <c r="N21" s="41"/>
      <c r="O21" s="48"/>
      <c r="P21" s="49"/>
    </row>
    <row r="22" spans="2:16" ht="15" customHeight="1" x14ac:dyDescent="0.2">
      <c r="B22" s="40"/>
      <c r="C22" s="41"/>
      <c r="D22" s="42"/>
      <c r="E22" s="43"/>
      <c r="F22" s="44" t="str">
        <f t="shared" si="0"/>
        <v/>
      </c>
      <c r="G22" s="45"/>
      <c r="H22" s="45"/>
      <c r="I22" s="46" t="str">
        <f t="shared" si="1"/>
        <v/>
      </c>
      <c r="J22" s="46"/>
      <c r="K22" s="47"/>
      <c r="L22" s="47"/>
      <c r="M22" s="41"/>
      <c r="N22" s="41"/>
      <c r="O22" s="48"/>
      <c r="P22" s="49"/>
    </row>
    <row r="23" spans="2:16" ht="15" customHeight="1" x14ac:dyDescent="0.2">
      <c r="B23" s="40"/>
      <c r="C23" s="41"/>
      <c r="D23" s="42"/>
      <c r="E23" s="43"/>
      <c r="F23" s="44" t="str">
        <f t="shared" si="0"/>
        <v/>
      </c>
      <c r="G23" s="45"/>
      <c r="H23" s="45"/>
      <c r="I23" s="46" t="str">
        <f t="shared" si="1"/>
        <v/>
      </c>
      <c r="J23" s="46"/>
      <c r="K23" s="47"/>
      <c r="L23" s="47"/>
      <c r="M23" s="41"/>
      <c r="N23" s="41"/>
      <c r="O23" s="48"/>
      <c r="P23" s="49"/>
    </row>
    <row r="24" spans="2:16" ht="15" customHeight="1" x14ac:dyDescent="0.2">
      <c r="B24" s="40"/>
      <c r="C24" s="41"/>
      <c r="D24" s="42"/>
      <c r="E24" s="43"/>
      <c r="F24" s="44" t="str">
        <f t="shared" si="0"/>
        <v/>
      </c>
      <c r="G24" s="45"/>
      <c r="H24" s="45"/>
      <c r="I24" s="46" t="str">
        <f t="shared" si="1"/>
        <v/>
      </c>
      <c r="J24" s="46"/>
      <c r="K24" s="47"/>
      <c r="L24" s="47"/>
      <c r="M24" s="41"/>
      <c r="N24" s="41"/>
      <c r="O24" s="48"/>
      <c r="P24" s="49"/>
    </row>
    <row r="25" spans="2:16" ht="15" customHeight="1" x14ac:dyDescent="0.2">
      <c r="B25" s="40"/>
      <c r="C25" s="41"/>
      <c r="D25" s="42"/>
      <c r="E25" s="43"/>
      <c r="F25" s="44" t="str">
        <f t="shared" si="0"/>
        <v/>
      </c>
      <c r="G25" s="45"/>
      <c r="H25" s="45"/>
      <c r="I25" s="46" t="str">
        <f t="shared" si="1"/>
        <v/>
      </c>
      <c r="J25" s="46"/>
      <c r="K25" s="47"/>
      <c r="L25" s="47"/>
      <c r="M25" s="41"/>
      <c r="N25" s="41"/>
      <c r="O25" s="48"/>
      <c r="P25" s="49"/>
    </row>
    <row r="26" spans="2:16" ht="15" customHeight="1" x14ac:dyDescent="0.2">
      <c r="B26" s="40"/>
      <c r="C26" s="41"/>
      <c r="D26" s="42"/>
      <c r="E26" s="43"/>
      <c r="F26" s="44" t="str">
        <f t="shared" si="0"/>
        <v/>
      </c>
      <c r="G26" s="45"/>
      <c r="H26" s="45"/>
      <c r="I26" s="46" t="str">
        <f t="shared" si="1"/>
        <v/>
      </c>
      <c r="J26" s="46"/>
      <c r="K26" s="47"/>
      <c r="L26" s="47"/>
      <c r="M26" s="41"/>
      <c r="N26" s="41"/>
      <c r="O26" s="48"/>
      <c r="P26" s="49"/>
    </row>
    <row r="27" spans="2:16" ht="15" customHeight="1" x14ac:dyDescent="0.2">
      <c r="B27" s="40"/>
      <c r="C27" s="41"/>
      <c r="D27" s="42"/>
      <c r="E27" s="43"/>
      <c r="F27" s="44" t="str">
        <f t="shared" si="0"/>
        <v/>
      </c>
      <c r="G27" s="45"/>
      <c r="H27" s="45"/>
      <c r="I27" s="46" t="str">
        <f t="shared" si="1"/>
        <v/>
      </c>
      <c r="J27" s="46"/>
      <c r="K27" s="47"/>
      <c r="L27" s="47"/>
      <c r="M27" s="41"/>
      <c r="N27" s="41"/>
      <c r="O27" s="48"/>
      <c r="P27" s="49"/>
    </row>
    <row r="28" spans="2:16" ht="15" customHeight="1" x14ac:dyDescent="0.2">
      <c r="B28" s="40"/>
      <c r="C28" s="41"/>
      <c r="D28" s="42"/>
      <c r="E28" s="43"/>
      <c r="F28" s="44" t="str">
        <f t="shared" si="0"/>
        <v/>
      </c>
      <c r="G28" s="45"/>
      <c r="H28" s="45"/>
      <c r="I28" s="46" t="str">
        <f t="shared" si="1"/>
        <v/>
      </c>
      <c r="J28" s="46"/>
      <c r="K28" s="47"/>
      <c r="L28" s="47"/>
      <c r="M28" s="41"/>
      <c r="N28" s="41"/>
      <c r="O28" s="48"/>
      <c r="P28" s="49"/>
    </row>
    <row r="29" spans="2:16" ht="15" customHeight="1" x14ac:dyDescent="0.2">
      <c r="B29" s="40"/>
      <c r="C29" s="41"/>
      <c r="D29" s="42"/>
      <c r="E29" s="43"/>
      <c r="F29" s="44" t="str">
        <f t="shared" si="0"/>
        <v/>
      </c>
      <c r="G29" s="45"/>
      <c r="H29" s="45"/>
      <c r="I29" s="46" t="str">
        <f t="shared" si="1"/>
        <v/>
      </c>
      <c r="J29" s="46"/>
      <c r="K29" s="47"/>
      <c r="L29" s="47"/>
      <c r="M29" s="41"/>
      <c r="N29" s="41"/>
      <c r="O29" s="48"/>
      <c r="P29" s="49"/>
    </row>
    <row r="30" spans="2:16" x14ac:dyDescent="0.2">
      <c r="B30" s="40"/>
      <c r="C30" s="41"/>
      <c r="D30" s="42"/>
      <c r="E30" s="43"/>
      <c r="F30" s="44" t="str">
        <f t="shared" si="0"/>
        <v/>
      </c>
      <c r="G30" s="45"/>
      <c r="H30" s="45"/>
      <c r="I30" s="46" t="str">
        <f t="shared" si="1"/>
        <v/>
      </c>
      <c r="J30" s="46"/>
      <c r="K30" s="239"/>
      <c r="L30" s="239"/>
      <c r="M30" s="233"/>
      <c r="N30" s="233"/>
      <c r="O30" s="240"/>
      <c r="P30" s="241"/>
    </row>
    <row r="31" spans="2:16" ht="13.5" thickBot="1" x14ac:dyDescent="0.25">
      <c r="I31" s="36" t="s">
        <v>8</v>
      </c>
      <c r="J31" s="56">
        <f>SUM(J3:J30)</f>
        <v>0</v>
      </c>
    </row>
    <row r="32" spans="2:16" x14ac:dyDescent="0.2">
      <c r="E32" s="421" t="s">
        <v>3139</v>
      </c>
      <c r="F32" s="422"/>
    </row>
    <row r="33" spans="2:6" x14ac:dyDescent="0.2">
      <c r="E33" s="427" t="s">
        <v>3141</v>
      </c>
      <c r="F33" s="422"/>
    </row>
    <row r="34" spans="2:6" x14ac:dyDescent="0.2">
      <c r="B34" s="399"/>
      <c r="C34" s="400"/>
      <c r="E34" s="425">
        <f>COUNTBLANK(N3:N30)-COUNTBLANK(D3:D30)</f>
        <v>0</v>
      </c>
      <c r="F34" s="426" t="s">
        <v>3250</v>
      </c>
    </row>
  </sheetData>
  <phoneticPr fontId="0" type="noConversion"/>
  <conditionalFormatting sqref="C1:E1048576 G1:H1048576 J1:K1048576 P1:P1048576">
    <cfRule type="expression" dxfId="23" priority="1">
      <formula>AND($B1&lt;&gt;"",C1="")</formula>
    </cfRule>
  </conditionalFormatting>
  <conditionalFormatting sqref="B3:P30">
    <cfRule type="expression" dxfId="22" priority="2" stopIfTrue="1">
      <formula>OR($M3&lt;&gt;"",$N3&lt;&gt;"")</formula>
    </cfRule>
    <cfRule type="expression" dxfId="21" priority="3" stopIfTrue="1">
      <formula>AND($B3&lt;&gt;"",$K3="",$F3&lt;TODAY())</formula>
    </cfRule>
    <cfRule type="expression" dxfId="20" priority="4">
      <formula>AND($B3&lt;&gt;"",$K3="",$F3&lt;(TODAY()+30))</formula>
    </cfRule>
  </conditionalFormatting>
  <dataValidations count="1">
    <dataValidation type="list" allowBlank="1" showInputMessage="1" showErrorMessage="1" sqref="H3:H30" xr:uid="{00000000-0002-0000-6800-000000000000}">
      <formula1>"1, 7, 28, 30"</formula1>
    </dataValidation>
  </dataValidations>
  <printOptions horizontalCentered="1"/>
  <pageMargins left="0.5" right="0.5" top="0.75" bottom="0.75" header="0.5" footer="0.5"/>
  <pageSetup scale="47" fitToHeight="0" orientation="landscape" horizontalDpi="1200" verticalDpi="1200" r:id="rId1"/>
  <headerFooter alignWithMargins="0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LongProperties xmlns="http://schemas.microsoft.com/office/2006/metadata/longProperties"/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9FD078873E536428C9F9D29B01119FE" ma:contentTypeVersion="0" ma:contentTypeDescription="Create a new document." ma:contentTypeScope="" ma:versionID="346f11f8f1caa201300538e2522ad9e1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711b5f35d88f7f6ebfe284b0f73f4393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15F1FE6-C617-4999-93B3-EC0EFC59B032}">
  <ds:schemaRefs>
    <ds:schemaRef ds:uri="http://schemas.microsoft.com/office/2006/metadata/longProperties"/>
  </ds:schemaRefs>
</ds:datastoreItem>
</file>

<file path=customXml/itemProps2.xml><?xml version="1.0" encoding="utf-8"?>
<ds:datastoreItem xmlns:ds="http://schemas.openxmlformats.org/officeDocument/2006/customXml" ds:itemID="{E4BB2671-EE8B-4BD6-8390-DFFC1EF79D8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52BF46E-9C7D-4FBC-8956-D5DE8FB23D0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91AA44F7-C7AE-48E3-A4AF-F964F23893E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180</vt:i4>
      </vt:variant>
    </vt:vector>
  </HeadingPairs>
  <TitlesOfParts>
    <vt:vector size="180" baseType="lpstr">
      <vt:lpstr>DRAX LA</vt:lpstr>
      <vt:lpstr>GATEWAY PLAZA</vt:lpstr>
      <vt:lpstr>JBS GREELEY</vt:lpstr>
      <vt:lpstr>CUSTOM FOODS</vt:lpstr>
      <vt:lpstr>CUSTOM FOOD PROCESS</vt:lpstr>
      <vt:lpstr>EUROFINS</vt:lpstr>
      <vt:lpstr>US SMOKELESS</vt:lpstr>
      <vt:lpstr>UST LOW VOLT</vt:lpstr>
      <vt:lpstr>BOLTA MTG</vt:lpstr>
      <vt:lpstr>KEURIG </vt:lpstr>
      <vt:lpstr>HUMANA 515</vt:lpstr>
      <vt:lpstr>AMAZON KS</vt:lpstr>
      <vt:lpstr>MICH BLIZZARD</vt:lpstr>
      <vt:lpstr>SYSCO ALASKA</vt:lpstr>
      <vt:lpstr>DARBY CREEK</vt:lpstr>
      <vt:lpstr>DIAGEO WH</vt:lpstr>
      <vt:lpstr>DIAGEO DISTILLERY</vt:lpstr>
      <vt:lpstr>ORICA</vt:lpstr>
      <vt:lpstr>NORTHPOINT</vt:lpstr>
      <vt:lpstr>SOUTHERN WINE</vt:lpstr>
      <vt:lpstr>CHAMPION CM</vt:lpstr>
      <vt:lpstr>SYSCO COLUMBIA</vt:lpstr>
      <vt:lpstr>OAKMONT</vt:lpstr>
      <vt:lpstr>SHRINERS</vt:lpstr>
      <vt:lpstr>TORAY SC-PROJECT</vt:lpstr>
      <vt:lpstr>TORAY PROCESS</vt:lpstr>
      <vt:lpstr>MOVIE TAVERN</vt:lpstr>
      <vt:lpstr>SIA TOYOTA</vt:lpstr>
      <vt:lpstr>KUBOTA</vt:lpstr>
      <vt:lpstr>ATI NICKEL</vt:lpstr>
      <vt:lpstr>HEARTSIDE FOODS</vt:lpstr>
      <vt:lpstr>WEXLER</vt:lpstr>
      <vt:lpstr>VALVOLINE</vt:lpstr>
      <vt:lpstr>AMCOR</vt:lpstr>
      <vt:lpstr>TOWER AUTO</vt:lpstr>
      <vt:lpstr>DRAXELMAIER</vt:lpstr>
      <vt:lpstr>SYSCO HOUSTON</vt:lpstr>
      <vt:lpstr>TOYOTA TV</vt:lpstr>
      <vt:lpstr>SMUCKERS</vt:lpstr>
      <vt:lpstr>SYSCO MI</vt:lpstr>
      <vt:lpstr>TOYOTA PRESS</vt:lpstr>
      <vt:lpstr>VOLVO PAINT</vt:lpstr>
      <vt:lpstr>VOLVO FA JOB</vt:lpstr>
      <vt:lpstr>MICHELIN PH 2</vt:lpstr>
      <vt:lpstr>AMAZON KANSAS CITY</vt:lpstr>
      <vt:lpstr>KTW</vt:lpstr>
      <vt:lpstr>TTAI</vt:lpstr>
      <vt:lpstr>SIA RELOCATE</vt:lpstr>
      <vt:lpstr>TOYOTOMI</vt:lpstr>
      <vt:lpstr>PROJECT SEAL</vt:lpstr>
      <vt:lpstr>MANCHESTER MOB</vt:lpstr>
      <vt:lpstr>SEAL REFRIDGERATION</vt:lpstr>
      <vt:lpstr>SOURCE HOV</vt:lpstr>
      <vt:lpstr>SYSCO GA</vt:lpstr>
      <vt:lpstr>UPS CONTROL WIRING</vt:lpstr>
      <vt:lpstr>YOKAHOMA</vt:lpstr>
      <vt:lpstr>NISHIDA</vt:lpstr>
      <vt:lpstr>HOPE CENTER</vt:lpstr>
      <vt:lpstr>VA MEDICAL</vt:lpstr>
      <vt:lpstr>Project Circle</vt:lpstr>
      <vt:lpstr>BEST WESTERN</vt:lpstr>
      <vt:lpstr>UPS LEX</vt:lpstr>
      <vt:lpstr>CHEETAH</vt:lpstr>
      <vt:lpstr>SYSCO MO</vt:lpstr>
      <vt:lpstr>OHIO VALLEY PRECAST</vt:lpstr>
      <vt:lpstr>SIA SUBARU </vt:lpstr>
      <vt:lpstr>LOGAN ALUM</vt:lpstr>
      <vt:lpstr>MARTINREA</vt:lpstr>
      <vt:lpstr>BGAD LOCKHEED</vt:lpstr>
      <vt:lpstr>MEKECNIE</vt:lpstr>
      <vt:lpstr>TEMA LAB</vt:lpstr>
      <vt:lpstr>MARAKAMI </vt:lpstr>
      <vt:lpstr>SYSCO IL</vt:lpstr>
      <vt:lpstr>HENKEL</vt:lpstr>
      <vt:lpstr>Sysco Grove City</vt:lpstr>
      <vt:lpstr>TMMMS</vt:lpstr>
      <vt:lpstr>SYSCO DENVER</vt:lpstr>
      <vt:lpstr>OG &amp; E</vt:lpstr>
      <vt:lpstr>SYSCO NJ</vt:lpstr>
      <vt:lpstr>SYSCO CHARLOTTE</vt:lpstr>
      <vt:lpstr>SYSCO NEW ORLEANS</vt:lpstr>
      <vt:lpstr>NEWPORT MEATS</vt:lpstr>
      <vt:lpstr>SYSCO AL</vt:lpstr>
      <vt:lpstr>AMAZON CVG</vt:lpstr>
      <vt:lpstr>BEREA COLLEGE</vt:lpstr>
      <vt:lpstr>SYSCO TAMPA </vt:lpstr>
      <vt:lpstr>SYSCO CINNCI</vt:lpstr>
      <vt:lpstr>SYSCO MN</vt:lpstr>
      <vt:lpstr>SYSCO HARRIS</vt:lpstr>
      <vt:lpstr>SYSCO MICHIGAN</vt:lpstr>
      <vt:lpstr>APPLIED MATERIALS</vt:lpstr>
      <vt:lpstr>AWTX</vt:lpstr>
      <vt:lpstr>Sheet Status</vt:lpstr>
      <vt:lpstr>20800277 - ATLAS TUBE</vt:lpstr>
      <vt:lpstr>1000281 - DIAGEO WHS 5,6,7</vt:lpstr>
      <vt:lpstr>1000241 - HAMPTON INN OH</vt:lpstr>
      <vt:lpstr>1000328 - Hampton Inn ARK</vt:lpstr>
      <vt:lpstr>100119 - Hatfield North</vt:lpstr>
      <vt:lpstr>Infiltrator - Combined DONT USE</vt:lpstr>
      <vt:lpstr>Infiltrator - Combined</vt:lpstr>
      <vt:lpstr>2001278 - Main Event</vt:lpstr>
      <vt:lpstr>C20TN02003 - PUBLIX MB</vt:lpstr>
      <vt:lpstr>2000508 -Infiltrator Building 7</vt:lpstr>
      <vt:lpstr>Infiltrator B7 Exp. NS Water Tr</vt:lpstr>
      <vt:lpstr>2000990 - Infiltrator Systems</vt:lpstr>
      <vt:lpstr>TRAVIS AFB</vt:lpstr>
      <vt:lpstr>1000023 - Publix PH 2</vt:lpstr>
      <vt:lpstr>1000219 - RNDC</vt:lpstr>
      <vt:lpstr>1000221 - RIVER RIDGE</vt:lpstr>
      <vt:lpstr>1000265 - Project Storm</vt:lpstr>
      <vt:lpstr>C19CO00431 - VULCAN FL 0431 TK</vt:lpstr>
      <vt:lpstr>40000815 - SYSCO MD</vt:lpstr>
      <vt:lpstr>SYSCO OH</vt:lpstr>
      <vt:lpstr>SYSCO</vt:lpstr>
      <vt:lpstr>Technology - 4000</vt:lpstr>
      <vt:lpstr>2000064 - Infiltrator</vt:lpstr>
      <vt:lpstr>HAMPTON INN OH BH</vt:lpstr>
      <vt:lpstr>20700307 - BURLINGTON - HAMBURG</vt:lpstr>
      <vt:lpstr>PROJECT IRIS MH</vt:lpstr>
      <vt:lpstr>TMMTX - Dejima Line 1 (Phase 3)</vt:lpstr>
      <vt:lpstr>PETERBILT</vt:lpstr>
      <vt:lpstr>SYSCO NASHVILLE</vt:lpstr>
      <vt:lpstr>SATURN MH</vt:lpstr>
      <vt:lpstr>1000292 -  BLUE ORIGIN</vt:lpstr>
      <vt:lpstr>4000772 - SGWS</vt:lpstr>
      <vt:lpstr>1000261 - BLUE ORIGIN</vt:lpstr>
      <vt:lpstr>20720374 - CAROL CO.</vt:lpstr>
      <vt:lpstr>1000077 - AMAZON DKY5</vt:lpstr>
      <vt:lpstr>2001082 - TOYOTA TX</vt:lpstr>
      <vt:lpstr>2000759 - OAK PARK</vt:lpstr>
      <vt:lpstr>4002190 - Appharvest</vt:lpstr>
      <vt:lpstr>4002191 - App Harvest - Richmon</vt:lpstr>
      <vt:lpstr>4002190 - App Harvest - Berea</vt:lpstr>
      <vt:lpstr>4002701 - App Harvest - Somerse</vt:lpstr>
      <vt:lpstr>1000380 - App Havest - Richmond</vt:lpstr>
      <vt:lpstr>1000381 - App Harvest - Somerse</vt:lpstr>
      <vt:lpstr>2001638 - DKY5 EV CHARGER</vt:lpstr>
      <vt:lpstr>1000373 - SMOKELESS</vt:lpstr>
      <vt:lpstr>2001919 - RAMBOLL-METALCO</vt:lpstr>
      <vt:lpstr>1000397 - RED STEEL</vt:lpstr>
      <vt:lpstr>1000427 - Lotte</vt:lpstr>
      <vt:lpstr>1000126 - GAP TX</vt:lpstr>
      <vt:lpstr>1000325 - PURINA</vt:lpstr>
      <vt:lpstr>C19KY01007 - DIAGEO LEBANON JH</vt:lpstr>
      <vt:lpstr>2000751 - Porter Memorial</vt:lpstr>
      <vt:lpstr>C19CO00441 - INTEL STOCKER</vt:lpstr>
      <vt:lpstr>LAFAYETTE AIRPORT</vt:lpstr>
      <vt:lpstr>SYSCO TX</vt:lpstr>
      <vt:lpstr>TMMTX</vt:lpstr>
      <vt:lpstr>CONDUENT</vt:lpstr>
      <vt:lpstr>CMWA PARIS RY</vt:lpstr>
      <vt:lpstr>Independent Stave BH</vt:lpstr>
      <vt:lpstr>TGKY LEBANON JH</vt:lpstr>
      <vt:lpstr>SYSCO WI</vt:lpstr>
      <vt:lpstr>LOCKHEED AVON</vt:lpstr>
      <vt:lpstr>BLUEGRASS NAVIGATORS</vt:lpstr>
      <vt:lpstr>LOCKHEED FL</vt:lpstr>
      <vt:lpstr>VULCAN FL 0433 TK</vt:lpstr>
      <vt:lpstr>White Claw JH</vt:lpstr>
      <vt:lpstr>RISE BLDG MS OFFICE</vt:lpstr>
      <vt:lpstr>SYSCO PORTLAND MG</vt:lpstr>
      <vt:lpstr>SYSCO NE MG</vt:lpstr>
      <vt:lpstr>SYSCO OK MG</vt:lpstr>
      <vt:lpstr>SYSCO ID MG</vt:lpstr>
      <vt:lpstr>Sysco FL MG</vt:lpstr>
      <vt:lpstr>AMAZON HEBRON</vt:lpstr>
      <vt:lpstr>TOYOTA AL SG</vt:lpstr>
      <vt:lpstr>YKTA SERVICE </vt:lpstr>
      <vt:lpstr>MTMUS AL</vt:lpstr>
      <vt:lpstr>DAIFUKU</vt:lpstr>
      <vt:lpstr>BURLINGTON</vt:lpstr>
      <vt:lpstr>SYSCO NASHVILLE TN</vt:lpstr>
      <vt:lpstr>FRESNO COUNTY WEST ANNEX</vt:lpstr>
      <vt:lpstr>MATSUI</vt:lpstr>
      <vt:lpstr>TMMX</vt:lpstr>
      <vt:lpstr>2000749 - MHS-E. Louisville</vt:lpstr>
      <vt:lpstr>2000714 - TEMA G-TOWN</vt:lpstr>
      <vt:lpstr>2001722 Oak Park</vt:lpstr>
      <vt:lpstr>1000399 - THOROUGHBRED</vt:lpstr>
      <vt:lpstr>Template</vt:lpstr>
    </vt:vector>
  </TitlesOfParts>
  <Manager/>
  <Company>Amteck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LEX EQUIP TRACKER (Autosaved)</dc:title>
  <dc:subject/>
  <dc:creator>Greg Carr</dc:creator>
  <cp:keywords/>
  <dc:description/>
  <cp:lastModifiedBy>John Shupe</cp:lastModifiedBy>
  <cp:revision/>
  <dcterms:created xsi:type="dcterms:W3CDTF">2003-02-28T23:18:28Z</dcterms:created>
  <dcterms:modified xsi:type="dcterms:W3CDTF">2023-04-05T20:20:24Z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xd_Signature">
    <vt:lpwstr/>
  </property>
  <property fmtid="{D5CDD505-2E9C-101B-9397-08002B2CF9AE}" pid="3" name="Order">
    <vt:lpwstr>5500.00000000000</vt:lpwstr>
  </property>
  <property fmtid="{D5CDD505-2E9C-101B-9397-08002B2CF9AE}" pid="4" name="TemplateUrl">
    <vt:lpwstr/>
  </property>
  <property fmtid="{D5CDD505-2E9C-101B-9397-08002B2CF9AE}" pid="5" name="xd_ProgID">
    <vt:lpwstr/>
  </property>
</Properties>
</file>