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9" firstSheet="0" activeTab="6"/>
  </bookViews>
  <sheets>
    <sheet name="Pt lipids" sheetId="1" state="visible" r:id="rId2"/>
    <sheet name="Sheet1" sheetId="2" state="visible" r:id="rId3"/>
    <sheet name="Pt carb" sheetId="3" state="visible" r:id="rId4"/>
    <sheet name="Pt protein" sheetId="4" state="visible" r:id="rId5"/>
    <sheet name="Pt Pigments" sheetId="5" state="visible" r:id="rId6"/>
    <sheet name="experimental data" sheetId="6" state="visible" r:id="rId7"/>
    <sheet name="BOFsTime" sheetId="7" state="visible" r:id="rId8"/>
    <sheet name="Sheet4" sheetId="8" state="visible" r:id="rId9"/>
    <sheet name="Sheet2" sheetId="9" state="visible" r:id="rId10"/>
    <sheet name="Sheet3" sheetId="10" state="visible" r:id="rId11"/>
    <sheet name="Reference" sheetId="11" state="visible" r:id="rId12"/>
  </sheets>
  <definedNames>
    <definedName function="false" hidden="true" localSheetId="0" name="_xlnm._FilterDatabase" vbProcedure="false">'Pt lipids'!$E$1:$G$388</definedName>
    <definedName function="false" hidden="false" localSheetId="0" name="_xlnm._FilterDatabase" vbProcedure="false">'Pt lipids'!$E$1:$G$388</definedName>
    <definedName function="false" hidden="false" localSheetId="0" name="_xlnm._FilterDatabase_0" vbProcedure="false">'Pt lipids'!$E$1:$G$388</definedName>
    <definedName function="false" hidden="false" localSheetId="0" name="_xlnm._FilterDatabase_0_0" vbProcedure="false">'Pt lipids'!$E$1:$G$388</definedName>
    <definedName function="false" hidden="false" localSheetId="0" name="_xlnm._FilterDatabase_0_0_0" vbProcedure="false">'Pt lipids'!$E$1:$G$388</definedName>
    <definedName function="false" hidden="false" localSheetId="0" name="_xlnm._FilterDatabase_0_0_0_0" vbProcedure="false">'Pt lipids'!$E$1:$G$388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<sst xmlns="http://schemas.openxmlformats.org/spreadsheetml/2006/main" count="2857" uniqueCount="943">
  <si>
    <t>weight%/total fatty acids</t>
  </si>
  <si>
    <t>Fatty acids</t>
  </si>
  <si>
    <t>total lipids</t>
  </si>
  <si>
    <t>TAG</t>
  </si>
  <si>
    <t>UN</t>
  </si>
  <si>
    <t>MGDG</t>
  </si>
  <si>
    <t>DGDG</t>
  </si>
  <si>
    <t>SQDG</t>
  </si>
  <si>
    <t>PC</t>
  </si>
  <si>
    <t>PE</t>
  </si>
  <si>
    <t>PG</t>
  </si>
  <si>
    <t>C14:0</t>
  </si>
  <si>
    <t>C16:0</t>
  </si>
  <si>
    <t>C16:1</t>
  </si>
  <si>
    <t>C16:2n-4</t>
  </si>
  <si>
    <t>C18:0</t>
  </si>
  <si>
    <t>C18:1n-9</t>
  </si>
  <si>
    <t>C18:2n-6</t>
  </si>
  <si>
    <t>C18:3n-6</t>
  </si>
  <si>
    <t>C18:3n-3</t>
  </si>
  <si>
    <t>C20:4n-6</t>
  </si>
  <si>
    <t>EPA</t>
  </si>
  <si>
    <t>C20:5n-3</t>
  </si>
  <si>
    <t>DHA</t>
  </si>
  <si>
    <t>C22:6n-3</t>
  </si>
  <si>
    <t>C24:0</t>
  </si>
  <si>
    <t>/</t>
  </si>
  <si>
    <t>5x10^7 cells</t>
  </si>
  <si>
    <t>total</t>
  </si>
  <si>
    <t>MW</t>
  </si>
  <si>
    <t>[umol/gDW]</t>
  </si>
  <si>
    <t>for 1 pg/cell</t>
  </si>
  <si>
    <t>crude lipids = 321.89 mg/g dry weight</t>
  </si>
  <si>
    <t>% of total lipids</t>
  </si>
  <si>
    <t>mg/g dry weight</t>
  </si>
  <si>
    <t>pg/cell</t>
  </si>
  <si>
    <t>0  h</t>
  </si>
  <si>
    <t>3 h</t>
  </si>
  <si>
    <t>6 h</t>
  </si>
  <si>
    <t>9 h</t>
  </si>
  <si>
    <t>12 h</t>
  </si>
  <si>
    <t>24 h</t>
  </si>
  <si>
    <t>TAGs</t>
  </si>
  <si>
    <t>%</t>
  </si>
  <si>
    <t>Biomass component</t>
  </si>
  <si>
    <t>Abbreviation in network</t>
  </si>
  <si>
    <t>g/100g  DW</t>
  </si>
  <si>
    <t>1,2-Diacyl-3-O-galactosyl-sn-glycerol(14:0/16:0)</t>
  </si>
  <si>
    <t>mgdg140160_h</t>
  </si>
  <si>
    <t>14:0</t>
  </si>
  <si>
    <t>16:0</t>
  </si>
  <si>
    <t>1,2-Diacyl-3-O-galactosyl-sn-glycerol(14:0/16:1(9Z))</t>
  </si>
  <si>
    <t>mgdg1401619Z_h</t>
  </si>
  <si>
    <t>16:1</t>
  </si>
  <si>
    <t>1,2-Diacyl-3-O-galactosyl-sn-glycerol(14:0/16:2(9Z,12Z))</t>
  </si>
  <si>
    <t>mgdg140162n4_h</t>
  </si>
  <si>
    <t>16:2_4</t>
  </si>
  <si>
    <t>mgdg140160_c</t>
  </si>
  <si>
    <t>1,2-Diacyl-3-beta-D-galactosyl-sn-glycerol (n-C16)</t>
  </si>
  <si>
    <t>mgdg160_c</t>
  </si>
  <si>
    <t>1,2-Diacyl-3-beta-D-galactosyl-sn-glycerol (n-C16 1)</t>
  </si>
  <si>
    <t>mgdg161_h</t>
  </si>
  <si>
    <t>1,2-Diacyl-3-O-galactosyl-sn-glycerol(16:1(9Z)/16:0)</t>
  </si>
  <si>
    <t>mgdg1619Z160_h</t>
  </si>
  <si>
    <t>1,2-Diacyl-3-O-galactosyl-sn-glycerol(16:1(9Z)/16:2(9Z,12Z))</t>
  </si>
  <si>
    <t>mgdg1619Z162n4_h</t>
  </si>
  <si>
    <t>1,2-Diacyl-3-O-galactosyl-sn-glycerol(16:1(9Z)/18:1(9Z))</t>
  </si>
  <si>
    <t>mgdg1619Z1819Z_h</t>
  </si>
  <si>
    <t>18:1_9</t>
  </si>
  <si>
    <t>1,2-Diacyl-3-O-galactosyl-sn-glycerol(18:0/16:1(9Z))</t>
  </si>
  <si>
    <t>mgdg1801619Z_h</t>
  </si>
  <si>
    <t>18:0</t>
  </si>
  <si>
    <t>1,2-Diacyl-3-O-galactosyl-sn-glycerol(18:0/16:2(9Z,12Z))</t>
  </si>
  <si>
    <t>mgdg180162n4_h</t>
  </si>
  <si>
    <t>Monogalactosyldiacylglycerol (1-(9Z)-octadecenoyl,2-hexadecanoyl, 18:1(9Z)/16:0)</t>
  </si>
  <si>
    <t>mgdg1819Z160_h</t>
  </si>
  <si>
    <t>Monogalactosyldiacylglycerol (1-(9Z)-octadecenoyl,2-(9Z)-hexadecenoyl, 18:1(9Z)/16:1(9Z))</t>
  </si>
  <si>
    <t>mgdg1819Z1619Z_h</t>
  </si>
  <si>
    <t>mgdg1819Z1619Z_c</t>
  </si>
  <si>
    <t>1,2-Diacyl-3-O-galactosyl-sn-glycerol(18:1(9Z)/16:2(9Z,12Z))</t>
  </si>
  <si>
    <t>mgdg1819Z162n4_h</t>
  </si>
  <si>
    <t>1,2-Diacyl-3-O-galactosyl-sn-glycerol(20:5(5Z,8Z,11Z,14Z,17Z)/16:0)</t>
  </si>
  <si>
    <t>mgdg205n3160_h</t>
  </si>
  <si>
    <t>20:5_3</t>
  </si>
  <si>
    <t>1,2-Diacyl-3-O-galactosyl-sn-glycerol(20:5(5Z,8Z,11Z,14Z,17Z)/16:1(9Z))</t>
  </si>
  <si>
    <t>mgdg205n31619Z_h</t>
  </si>
  <si>
    <t>1,2-Diacyl-3-O-galactosyl-sn-glycerol(20:5(5Z,8Z,11Z,14Z,17Z)/20:5(5Z,8Z,11Z,14Z,17Z))</t>
  </si>
  <si>
    <t>mgdg205n3_c</t>
  </si>
  <si>
    <t>mgdg205n31619Z_c</t>
  </si>
  <si>
    <t>1,2-Diacyl-3-O-galactosyl-sn-glycerol(20:5(5Z,8Z,11Z,14Z,17Z)/16:2(9Z,12Z))</t>
  </si>
  <si>
    <t>mgdg205n3162n4_h</t>
  </si>
  <si>
    <t>Digalactosyl-diacylglycerol(14:0/16:0)</t>
  </si>
  <si>
    <t>dgdg140160_c</t>
  </si>
  <si>
    <t>Digalactosyl-diacylglycerol(n-C16)</t>
  </si>
  <si>
    <t>dgdg160_c</t>
  </si>
  <si>
    <t>Digalactosyl-diacylglycerol(n-C16 1)</t>
  </si>
  <si>
    <t>dgdg161_h</t>
  </si>
  <si>
    <t>Digalactosyl-diacylglycerol(16:1(9Z)/16:0)</t>
  </si>
  <si>
    <t>dgdg1619Z160_h</t>
  </si>
  <si>
    <t>Digalactosyldiacylglycerol (1-(9Z)-octadecenoyl,2-(9Z)-hexadecenoyl, 18:1(9Z)/16:1(9Z))</t>
  </si>
  <si>
    <t>dgdg1819Z1619Z_h</t>
  </si>
  <si>
    <t>dgdg1819Z1619Z_c</t>
  </si>
  <si>
    <t>Digalactosyl-diacylglycerol(18:1(9Z)/16:2(9Z,12Z))</t>
  </si>
  <si>
    <t>dgdg1819Z162n4_h</t>
  </si>
  <si>
    <t>Digalactosyl-diacylglycerol(20:5(5Z,8Z,11Z,14Z,17Z)/16:0)</t>
  </si>
  <si>
    <t>dgdg205n3160_h</t>
  </si>
  <si>
    <t>Digalactosyl-diacylglycerol(20:5(5Z,8Z,11Z,14Z,17Z)/16:1(9Z))</t>
  </si>
  <si>
    <t>dgdg205n31619Z_h</t>
  </si>
  <si>
    <t>Digalactosyl-diacylglycerol(20:5(5Z,8Z,11Z,14Z,17Z)/16:2(9Z,12Z))</t>
  </si>
  <si>
    <t>dgdg205n3162n4_h</t>
  </si>
  <si>
    <t>Digalactosyl-diacylglycerol(20:5(5Z,8Z,11Z,14Z,17Z)/20:5(5Z,8Z,11Z,14Z,17Z))</t>
  </si>
  <si>
    <t>dgdg205n3_c</t>
  </si>
  <si>
    <t>dgdg205n31619Z_c</t>
  </si>
  <si>
    <t>Sulfoquinovosyl diacylglycerol(14:0/16:0)</t>
  </si>
  <si>
    <t>sqdg140160_h</t>
  </si>
  <si>
    <t>Sulfoquinovosyl diacylglycerol(14:0/16:1(9Z))</t>
  </si>
  <si>
    <t>sqdg1401619Z_h</t>
  </si>
  <si>
    <t>Sulfoquinovosyldiacylglycerol (n-C16 0)</t>
  </si>
  <si>
    <t>sqdg160_h</t>
  </si>
  <si>
    <t>Sulfoquinovosyldiacylglycerol (n-C16 1)</t>
  </si>
  <si>
    <t>sqdg161_h</t>
  </si>
  <si>
    <t>Sulfoquinovosyl diacylglycerol(16:1(9Z)/16:0)</t>
  </si>
  <si>
    <t>sqdg1619Z160_h</t>
  </si>
  <si>
    <t>Sulfoquinovosyl diacylglycerol(16:1(9Z)/24:0)</t>
  </si>
  <si>
    <t>sqdg1619Z240_c</t>
  </si>
  <si>
    <t>24:0</t>
  </si>
  <si>
    <t>Sulfoquinovosyl diacylglycerol(16:2(9Z,12Z)/16:0)</t>
  </si>
  <si>
    <t>sqdg162n4160_h</t>
  </si>
  <si>
    <t>Sulfoquinovosyl diacylglycerol(20:5(5Z,8Z,11Z,14Z,17Z)/16:0)</t>
  </si>
  <si>
    <t>sqdg205n3160_h</t>
  </si>
  <si>
    <t>Sulfoquinovosyl diacylglycerol(20:5(5Z,8Z,11Z,14Z,17Z)/16:1(9Z))</t>
  </si>
  <si>
    <t>sqdg205n31619Z_h</t>
  </si>
  <si>
    <t>Triacylglycerol (14:0/14:0/16:1(9Z))</t>
  </si>
  <si>
    <t>tag1401401619Z_c</t>
  </si>
  <si>
    <t>Triacylglycerol (14:0/16:1(9Z)/16:0)</t>
  </si>
  <si>
    <t>tag1401619Z160_c</t>
  </si>
  <si>
    <t>Triacylglycerol (14:0/16:1(9Z)/16:1(9Z))</t>
  </si>
  <si>
    <t>tag1401619Z1619Z_c</t>
  </si>
  <si>
    <t>Triacylglycerol (14:0/20:4(5Z,8Z,11Z,14Z)/16:1(9Z))</t>
  </si>
  <si>
    <t>tag140204n61619Z_c</t>
  </si>
  <si>
    <t>20:4_6</t>
  </si>
  <si>
    <t>Triacylglycerol (14:0/20:5(5Z,8Z,11Z,14Z,17Z)/14:0)</t>
  </si>
  <si>
    <t>tag140205n3140_c</t>
  </si>
  <si>
    <t>Triacylglycerol (14:0/20:5(5Z,8Z,11Z,14Z,17Z)/16:0)</t>
  </si>
  <si>
    <t>tag140205n3160_c</t>
  </si>
  <si>
    <t>Triacylglycerol (14:0/20:5(5Z,8Z,11Z,14Z,17Z)/16:1(9Z))</t>
  </si>
  <si>
    <t>tag140205n31619Z_c</t>
  </si>
  <si>
    <t>Triacylglycerol (14:0/20:5(5Z,8Z,11Z,14Z,17Z)/18:2(9Z,12Z))</t>
  </si>
  <si>
    <t>tag140205n3182n6_c</t>
  </si>
  <si>
    <t>18:2_6</t>
  </si>
  <si>
    <t>Triacylglycerol (14:0/20:5(5Z,8Z,11Z,14Z,17Z)/18:3(6Z,9Z,12Z))</t>
  </si>
  <si>
    <t>tag140205n3183n6_c</t>
  </si>
  <si>
    <t>18:3_6</t>
  </si>
  <si>
    <t>Triacylglycerol (14:0/20:5(5Z,8Z,11Z,14Z,17Z)/20:4(5Z,8Z,11Z,14Z))</t>
  </si>
  <si>
    <t>tag140205n3204n6_c</t>
  </si>
  <si>
    <t>Triacylglycerol (14:0/20:5(5Z,8Z,11Z,14Z,17Z)/20:5(5Z,8Z,11Z,14Z,17Z))</t>
  </si>
  <si>
    <t>tag140205n3205n3_c</t>
  </si>
  <si>
    <t>Triacylglycerol (14:0/20:5(5Z,8Z,11Z,14Z,17Z)/22:6(4Z,7Z,10Z,13Z,16Z,19Z))</t>
  </si>
  <si>
    <t>tag140205n3226n3_c</t>
  </si>
  <si>
    <t>22:6_3</t>
  </si>
  <si>
    <t>Triacylglycerol (16:0/14:0/16:0)</t>
  </si>
  <si>
    <t>tag160140160_c</t>
  </si>
  <si>
    <t>Triacylglycerol (16:0/16:0/16:0)</t>
  </si>
  <si>
    <t>tag160160160_c</t>
  </si>
  <si>
    <t>Triacylglycerol (16:0/16:0/18:2(9Z,12Z))</t>
  </si>
  <si>
    <t>tag160160182n6_c</t>
  </si>
  <si>
    <t>Triacylglycerol (16:0/16:0/18:3(6Z,9Z,12Z))</t>
  </si>
  <si>
    <t>tag160160183n6_c</t>
  </si>
  <si>
    <t>Triacylglycerol (16:0/16:1(9Z)/16:0)</t>
  </si>
  <si>
    <t>tag1601619Z160_c</t>
  </si>
  <si>
    <t>Triacylglycerol (16:0/16:1(9Z)/16:1(9Z))</t>
  </si>
  <si>
    <t>tag1601619Z1619Z_c</t>
  </si>
  <si>
    <t>Triacylglycerol (16:0/16:1(9Z)/18:3(6Z,9Z,12Z))</t>
  </si>
  <si>
    <t>tag1601619Z183n6_c</t>
  </si>
  <si>
    <t>Triacylglycerol (16:0/20:4(5Z,8Z,11Z,14Z)/16:0)</t>
  </si>
  <si>
    <t>tag160204n6160_c</t>
  </si>
  <si>
    <t>Triacylglycerol (16:0/20:5(5Z,8Z,11Z,14Z,17Z)/16:0)</t>
  </si>
  <si>
    <t>tag160205n3160_c</t>
  </si>
  <si>
    <t>Triacylglycerol (16:0/20:5(5Z,8Z,11Z,14Z,17Z)/18:2(9Z,12Z))</t>
  </si>
  <si>
    <t>tag160205n3182n6_c</t>
  </si>
  <si>
    <t>Triacylglycerol (16:0/20:5(5Z,8Z,11Z,14Z,17Z)/18:3(6Z,9Z,12Z))</t>
  </si>
  <si>
    <t>tag160205n3183n6_c</t>
  </si>
  <si>
    <t>Triacylglycerol (16:0/20:5(5Z,8Z,11Z,14Z,17Z)/20:4(5Z,8Z,11Z,14Z))</t>
  </si>
  <si>
    <t>tag160205n3204n6_c</t>
  </si>
  <si>
    <t>Triacylglycerol (16:0/20:5(5Z,8Z,11Z,14Z,17Z)/20:5(5Z,8Z,11Z,14Z,17Z))</t>
  </si>
  <si>
    <t>tag160205n3205n3_c</t>
  </si>
  <si>
    <t>Triacylglycerol (16:0/20:5(5Z,8Z,11Z,14Z,17Z)/22:6(4Z,7Z,10Z,13Z,16Z,19Z))</t>
  </si>
  <si>
    <t>tag160205n3226n3_c</t>
  </si>
  <si>
    <t>Triacylglycerol (16:1(9Z)/14:0/16:0)</t>
  </si>
  <si>
    <t>tag1619Z140160_c</t>
  </si>
  <si>
    <t>Triacylglycerol (16:1(9Z)/14:0/16:1(9Z))</t>
  </si>
  <si>
    <t>tag1619Z1401619Z_c</t>
  </si>
  <si>
    <t>Triacylglycerol (16:1(9Z)/14:0/18:2(9Z,12Z))</t>
  </si>
  <si>
    <t>tag1619Z140182n6_c</t>
  </si>
  <si>
    <t>Triacylglycerol (16:1(9Z)/14:0/18:3(6Z,9Z,12Z))</t>
  </si>
  <si>
    <t>tag1619Z140183n6_c</t>
  </si>
  <si>
    <t>Triacylglycerol (16:1(9Z)/16:0/16:0)</t>
  </si>
  <si>
    <t>tag1619Z160160_h</t>
  </si>
  <si>
    <t>tag1619Z160160_c</t>
  </si>
  <si>
    <t>Triacylglycerol (16:1(9Z)/16:0/18:1(9Z))</t>
  </si>
  <si>
    <t>tag1619Z1601819Z_h</t>
  </si>
  <si>
    <t>Triacylglycerol (16:1(9Z)/16:0/18:2(9Z,12Z))</t>
  </si>
  <si>
    <t>tag1619Z160182n6_c</t>
  </si>
  <si>
    <t>Triacylglycerol (16:1(9Z)/16:0/20:5(5Z,8Z,11Z,14Z,17Z))</t>
  </si>
  <si>
    <t>tag1619Z160205n3_c</t>
  </si>
  <si>
    <t>Triacylglycerol (16:1(9Z)/16:1(9Z)/16:1(9Z))</t>
  </si>
  <si>
    <t>tag1619Z1619Z1619Z_c</t>
  </si>
  <si>
    <t>Triacylglycerol (16:1(9Z)/16:1(9Z)/16:0)</t>
  </si>
  <si>
    <t>tag1619Z1619Z160_h</t>
  </si>
  <si>
    <t>tag1619Z1619Z1619Z_h</t>
  </si>
  <si>
    <t>Triacylglycerol (16:1(9Z)/16:1(9Z)/18:1(9Z))</t>
  </si>
  <si>
    <t>tag1619Z1619Z1819Z_h</t>
  </si>
  <si>
    <t>Triacylglycerol (16:1(9Z)/16:1(9Z)/18:2(9Z,12Z))</t>
  </si>
  <si>
    <t>tag1619Z1619Z182n6_c</t>
  </si>
  <si>
    <t>Triacylglycerol (16:1(9Z)/16:1(9Z)/18:3(6Z,9Z,12Z))</t>
  </si>
  <si>
    <t>tag1619Z1619Z183n6_c</t>
  </si>
  <si>
    <t>Triacylglycerol (16:1(9Z)/20:4(5Z,8Z,11Z,14Z)/16:0)</t>
  </si>
  <si>
    <t>tag1619Z204n6160_c</t>
  </si>
  <si>
    <t>Triacylglycerol (16:1(9Z)/20:4(5Z,8Z,11Z,14Z)/16:1(9Z))</t>
  </si>
  <si>
    <t>tag1619Z204n61619Z_c</t>
  </si>
  <si>
    <t>Triacylglycerol (16:1(9Z)/20:4(5Z,8Z,11Z,14Z)/20:4(5Z,8Z,11Z,14Z))</t>
  </si>
  <si>
    <t>tag1619Z204n6204n6_c</t>
  </si>
  <si>
    <t>Triacylglycerol (16:1(9Z)/20:5(5Z,8Z,11Z,14Z,17Z)/16:0)</t>
  </si>
  <si>
    <t>tag1619Z205n3160_c</t>
  </si>
  <si>
    <t>Triacylglycerol (16:1(9Z)/20:5(5Z,8Z,11Z,14Z,17Z)/16:1(9Z))</t>
  </si>
  <si>
    <t>tag1619Z205n31619Z_c</t>
  </si>
  <si>
    <t>Triacylglycerol (16:1(9Z)/20:5(5Z,8Z,11Z,14Z,17Z)/18:1(9Z))</t>
  </si>
  <si>
    <t>tag1619Z205n31819Z_c</t>
  </si>
  <si>
    <t>Triacylglycerol (16:1(9Z)/20:5(5Z,8Z,11Z,14Z,17Z)/18:2(9Z,12Z))</t>
  </si>
  <si>
    <t>tag1619Z205n3182n6_c</t>
  </si>
  <si>
    <t>Triacylglycerol (16:1(9Z)/20:5(5Z,8Z,11Z,14Z,17Z)/18:3(6Z,9Z,12Z))</t>
  </si>
  <si>
    <t>tag1619Z205n3183n6_c</t>
  </si>
  <si>
    <t>Triacylglycerol (16:1(9Z)/20:5(5Z,8Z,11Z,14Z,17Z)/20:4(5Z,8Z,11Z,14Z))</t>
  </si>
  <si>
    <t>tag1619Z205n3204n6_c</t>
  </si>
  <si>
    <t>Triacylglycerol (16:1(9Z)/20:5(5Z,8Z,11Z,14Z,17Z)/20:5(5Z,8Z,11Z,14Z,17Z))</t>
  </si>
  <si>
    <t>tag1619Z205n3205n3_c</t>
  </si>
  <si>
    <t>Triacylglycerol (16:1(9Z)/20:5(5Z,8Z,11Z,14Z,17Z)/22:6(4Z,7Z,10Z,13Z,16Z,19Z))</t>
  </si>
  <si>
    <t>tag1619Z205n3226n3_c</t>
  </si>
  <si>
    <t>tag1619Z1619Z1819Z_c</t>
  </si>
  <si>
    <t>tag1619Z1619Z160_c</t>
  </si>
  <si>
    <t>tag1619Z1601819Z_c</t>
  </si>
  <si>
    <t>Triacylglycerol (18:1(9Z)/16:0/16:0)</t>
  </si>
  <si>
    <t>tag1819Z160160_c</t>
  </si>
  <si>
    <t>tag1819Z160160_h</t>
  </si>
  <si>
    <t>Triacylglycerol (18:1(9Z)/16:0/16:1(9Z))</t>
  </si>
  <si>
    <t>tag1819Z1601619Z_c</t>
  </si>
  <si>
    <t>tag1819Z1601619Z_h</t>
  </si>
  <si>
    <t>Triacylglycerol (18:1(9Z)/16:1(9Z)/16:1(9Z))</t>
  </si>
  <si>
    <t>tag1819Z1619Z1619Z_c</t>
  </si>
  <si>
    <t>tag1819Z1619Z1619Z_h</t>
  </si>
  <si>
    <t>Triacylglycerol (18:1(9Z)/16:1(9Z)/18:1(9Z))</t>
  </si>
  <si>
    <t>tag1819Z1619Z1819Z_c</t>
  </si>
  <si>
    <t>tag1819Z1619Z1819Z_h</t>
  </si>
  <si>
    <t>Triacylglycerol (18:1(9Z)/20:5(5Z,8Z,11Z,14Z,17Z)/20:5(5Z,8Z,11Z,14Z,17Z))</t>
  </si>
  <si>
    <t>tag1819Z205n3205n3_c</t>
  </si>
  <si>
    <t>Triacylglycerol (18:1(9Z)/20:5(5Z,8Z,11Z,14Z,17Z)/22:6(4Z,7Z,10Z,13Z,16Z,19Z))</t>
  </si>
  <si>
    <t>tag1819Z205n3226n3_c</t>
  </si>
  <si>
    <t>Triacylglycerol (18:2(9Z,12Z)/16:0/16:1(9Z))</t>
  </si>
  <si>
    <t>tag182n61601619Z_c</t>
  </si>
  <si>
    <t>Triacylglycerol (18:2(9Z,12Z)/20:5(5Z,8Z,11Z,14Z,17Z)/18:2(9Z,12Z))</t>
  </si>
  <si>
    <t>tag182n6205n3182n6_c</t>
  </si>
  <si>
    <t>Triacylglycerol (18:2(9Z,12Z)/20:5(5Z,8Z,11Z,14Z,17Z)/18:3(6Z,9Z,12Z))</t>
  </si>
  <si>
    <t>tag182n6205n3183n6_c</t>
  </si>
  <si>
    <t>Triacylglycerol (18:2(9Z,12Z)/20:5(5Z,8Z,11Z,14Z,17Z)/20:4(5Z,8Z,11Z,14Z))</t>
  </si>
  <si>
    <t>tag182n6205n3204n6_c</t>
  </si>
  <si>
    <t>Triacylglycerol (20:5(5Z,8Z,11Z,14Z,17Z)/20:5(5Z,8Z,11Z,14Z,17Z)/16:0)</t>
  </si>
  <si>
    <t>tag205n3205n3160_c</t>
  </si>
  <si>
    <t>Triacylglycerol (20:5(5Z,8Z,11Z,14Z,17Z)/20:5(5Z,8Z,11Z,14Z,17Z)/18:2(9Z,12Z))</t>
  </si>
  <si>
    <t>tag205n3205n3182n6_c</t>
  </si>
  <si>
    <t>Triacylglycerol (20:5(5Z,8Z,11Z,14Z,17Z)/20:5(5Z,8Z,11Z,14Z,17Z)/18:3(6Z,9Z,12Z))</t>
  </si>
  <si>
    <t>tag205n3205n3183n6_c</t>
  </si>
  <si>
    <t>Triacylglycerol (20:5(5Z,8Z,11Z,14Z,17Z)/20:5(5Z,8Z,11Z,14Z,17Z)/20:4(5Z,8Z,11Z,14Z))</t>
  </si>
  <si>
    <t>tag205n3205n3204n6_c</t>
  </si>
  <si>
    <t>Triacylglycerol (20:5(5Z,8Z,11Z,14Z,17Z)/20:5(5Z,8Z,11Z,14Z,17Z)/20:5(5Z,8Z,11Z,14Z,17Z))</t>
  </si>
  <si>
    <t>tag205n3205n3205n3_c</t>
  </si>
  <si>
    <t>Triacylglycerol (20:5(5Z,8Z,11Z,14Z,17Z)/20:5(5Z,8Z,11Z,14Z,17Z)/22:6(4Z,7Z,10Z,13Z,16Z,19Z))</t>
  </si>
  <si>
    <t>tag205n3205n3226n3_c</t>
  </si>
  <si>
    <t>Triacylglycerol (22:6(4Z,7Z,10Z,13Z,16Z,19Z)/20:5(5Z,8Z,11Z,14Z,17Z)/20:4(5Z,8Z,11Z,14Z))</t>
  </si>
  <si>
    <t>tag226n3205n3204n6_c</t>
  </si>
  <si>
    <t>Triacylglycerol (22:6(4Z,7Z,10Z,13Z,16Z,19Z)/20:5(5Z,8Z,11Z,14Z,17Z)/22:6(4Z,7Z,10Z,13Z,16Z,19Z))</t>
  </si>
  <si>
    <t>tag226n3205n3226n3_c</t>
  </si>
  <si>
    <t>Phosphatidylglycerol (dihexadecanoyl, n-C16:0)</t>
  </si>
  <si>
    <t>pg160_h</t>
  </si>
  <si>
    <t>Phosphatidylglycerol(16:0/16:1(3E))</t>
  </si>
  <si>
    <t>pg1601613E_h</t>
  </si>
  <si>
    <t>Phosphatidylglycerol(16:1(9Z)/16:0)</t>
  </si>
  <si>
    <t>pg1619Z160_h</t>
  </si>
  <si>
    <t>Phosphatidylglycerol(16:1(9Z)/16:1(3E))</t>
  </si>
  <si>
    <t>pg1619Z1613E_h</t>
  </si>
  <si>
    <t>Phosphatidylglycerol (1-(9Z)-octadecenoyl,2-hexadecanoyl, 18:1(9Z)/16:0)</t>
  </si>
  <si>
    <t>pg1819Z160_h</t>
  </si>
  <si>
    <t>Phosphatidylglycerol (1-(9Z)-octadecenoyl,2-(3E)-hexadecenoyl, 18:1(9Z)/16:1(3E))</t>
  </si>
  <si>
    <t>pg1819Z1613E_h</t>
  </si>
  <si>
    <t>Phosphatidylglycerol(20:5(5Z,8Z,11Z,14Z,17Z)/16:0)</t>
  </si>
  <si>
    <t>pg205n3160_h</t>
  </si>
  <si>
    <t>Phosphatidylglycerol(20:5(5Z,8Z,11Z,14Z,17Z)/16:1(3E))</t>
  </si>
  <si>
    <t>pg205n31613E_h</t>
  </si>
  <si>
    <t>Phosphatidylethanolamine (ditetradecanoyl, n-C14:0)</t>
  </si>
  <si>
    <t>pe140_c</t>
  </si>
  <si>
    <t>Phosphatidylethanolamine(14:0/16:0)</t>
  </si>
  <si>
    <t>pe140160_c</t>
  </si>
  <si>
    <t>Phosphatidylethanolamine(14:0/16:1(9Z))</t>
  </si>
  <si>
    <t>pe1401619Z_c</t>
  </si>
  <si>
    <t>Phosphatidylethanolamine(14:0/18:0)</t>
  </si>
  <si>
    <t>pe140180_c</t>
  </si>
  <si>
    <t>Phosphatidylethanolamine(14:0/18:1(9Z))</t>
  </si>
  <si>
    <t>pe1401819Z_c</t>
  </si>
  <si>
    <t>Phosphatidylethanolamine(14:0/18:2(9Z,12Z))</t>
  </si>
  <si>
    <t>pe140182n6_c</t>
  </si>
  <si>
    <t>Phosphatidylethanolamine(14:0/18:3(6Z,9Z,12Z))</t>
  </si>
  <si>
    <t>pe140183n6_c</t>
  </si>
  <si>
    <t>Phosphatidylethanolamine(14:0/18:3(9Z,12Z,15Z))</t>
  </si>
  <si>
    <t>pe140183n3_c</t>
  </si>
  <si>
    <t>18:3_3</t>
  </si>
  <si>
    <t>Phosphatidylethanolamine(14:0/20:4(5Z,8Z,11Z,14Z))</t>
  </si>
  <si>
    <t>pe140204n6_c</t>
  </si>
  <si>
    <t>Phosphatidylethanolamine(14:0/20:5(5Z,8Z,11Z,14Z,17Z))</t>
  </si>
  <si>
    <t>pe140205n3_c</t>
  </si>
  <si>
    <t>Phosphatidylethanolamine(14:0/22:6(4Z,7Z,10Z,13Z,16Z,19Z))</t>
  </si>
  <si>
    <t>pe140226n3_c</t>
  </si>
  <si>
    <t>Phosphatidylethanolamine (dihexadecanoyl, n-C16:0)</t>
  </si>
  <si>
    <t>pe160_c</t>
  </si>
  <si>
    <t>Phosphatidylethanolamine(16:0/14:0)</t>
  </si>
  <si>
    <t>pe160140_c</t>
  </si>
  <si>
    <t>Phosphatidylethanolamine(16:0/16:1(9Z))</t>
  </si>
  <si>
    <t>pe1601619Z_c</t>
  </si>
  <si>
    <t>Phosphatidylethanolamine(16:0/18:0)</t>
  </si>
  <si>
    <t>pe160180_c</t>
  </si>
  <si>
    <t>Phosphatidylethanolamine(16:0/18:1(9Z))</t>
  </si>
  <si>
    <t>pe1601819Z_c</t>
  </si>
  <si>
    <t>Phosphatidylethanolamine(16:0/18:2(9Z,12Z))</t>
  </si>
  <si>
    <t>pe160182n6_c</t>
  </si>
  <si>
    <t>Phosphatidylethanolamine(16:0/18:3(6Z,9Z,12Z))</t>
  </si>
  <si>
    <t>pe160183n6_c</t>
  </si>
  <si>
    <t>Phosphatidylethanolamine(16:0/18:3(9Z,12Z,15Z))</t>
  </si>
  <si>
    <t>pe160183n3_c</t>
  </si>
  <si>
    <t>Phosphatidylethanolamine(16:0/20:4(5Z,8Z,11Z,14Z))</t>
  </si>
  <si>
    <t>pe160204n6_c</t>
  </si>
  <si>
    <t>Phosphatidylethanolamine(16:0/20:5(5Z,8Z,11Z,14Z,17Z))</t>
  </si>
  <si>
    <t>pe160205n3_c</t>
  </si>
  <si>
    <t>Phosphatidylethanolamine(16:0/22:6(4Z,7Z,10Z,13Z,16Z,19Z))</t>
  </si>
  <si>
    <t>pe160226n3_c</t>
  </si>
  <si>
    <t>Phosphatidylethanolamine (dihexadec-9enoyl, n-C16:1)</t>
  </si>
  <si>
    <t>pe161_c</t>
  </si>
  <si>
    <t>Phosphatidylethanolamine(16:1(9Z)/14:0)</t>
  </si>
  <si>
    <t>pe1619Z140_c</t>
  </si>
  <si>
    <t>Phosphatidylethanolamine(16:1(9Z)/16:0)</t>
  </si>
  <si>
    <t>pe1619Z160_c</t>
  </si>
  <si>
    <t>Phosphatidylethanolamine(16:1(9Z)/18:0)</t>
  </si>
  <si>
    <t>pe1619Z180_c</t>
  </si>
  <si>
    <t>Phosphatidylethanolamine(16:1(9Z)/18:1(9Z))</t>
  </si>
  <si>
    <t>pe1619Z1819Z_c</t>
  </si>
  <si>
    <t>Phosphatidylethanolamine(16:1(9Z)/18:2(9Z,12Z))</t>
  </si>
  <si>
    <t>pe1619Z182n6_c</t>
  </si>
  <si>
    <t>Phosphatidylethanolamine(16:1(9Z)/18:3(6Z,9Z,12Z))</t>
  </si>
  <si>
    <t>pe1619Z183n6_c</t>
  </si>
  <si>
    <t>Phosphatidylethanolamine(16:1(9Z)/18:3(9Z,12Z,15Z))</t>
  </si>
  <si>
    <t>pe1619Z183n3_c</t>
  </si>
  <si>
    <t>Phosphatidylethanolamine(16:1(9Z)/20:4(5Z,8Z,11Z,14Z))</t>
  </si>
  <si>
    <t>pe1619Z204n6_c</t>
  </si>
  <si>
    <t>Phosphatidylethanolamine(16:1(9Z)/20:5(5Z,8Z,11Z,14Z,17Z))</t>
  </si>
  <si>
    <t>pe1619Z205n3_c</t>
  </si>
  <si>
    <t>Phosphatidylethanolamine(16:1(9Z)/22:6(4Z,7Z,10Z,13Z,16Z,19Z))</t>
  </si>
  <si>
    <t>pe1619Z226n3_c</t>
  </si>
  <si>
    <t>Phosphatidylethanolamine (dioctadecanoyl, n-C18:0)</t>
  </si>
  <si>
    <t>pe180_c</t>
  </si>
  <si>
    <t>Phosphatidylethanolamine(18:0/14:0)</t>
  </si>
  <si>
    <t>pe180140_c</t>
  </si>
  <si>
    <t>Phosphatidylethanolamine(18:0/16:0)</t>
  </si>
  <si>
    <t>pe180160_c</t>
  </si>
  <si>
    <t>Phosphatidylethanolamine(18:0/16:1(9Z))</t>
  </si>
  <si>
    <t>pe1801619Z_c</t>
  </si>
  <si>
    <t>Phosphatidylethanolamine (18:0/18:1(9Z))</t>
  </si>
  <si>
    <t>pe1801819Z_c</t>
  </si>
  <si>
    <t>Phosphatidylethanolamine(18:0/18:2(9Z,12Z))</t>
  </si>
  <si>
    <t>pe180182n6_c</t>
  </si>
  <si>
    <t>Phosphatidylethanolamine(18:0/18:3(6Z,9Z,12Z))</t>
  </si>
  <si>
    <t>pe180183n6_c</t>
  </si>
  <si>
    <t>Phosphatidylethanolamine(18:0/18:3(9Z,12Z,15Z))</t>
  </si>
  <si>
    <t>pe180183n3_c</t>
  </si>
  <si>
    <t>Phosphatidylethanolamine(18:0/20:4(5Z,8Z,11Z,14Z))</t>
  </si>
  <si>
    <t>pe180204n6_c</t>
  </si>
  <si>
    <t>Phosphatidylethanolamine(18:0/20:5(5Z,8Z,11Z,14Z,17Z))</t>
  </si>
  <si>
    <t>pe180205n3_c</t>
  </si>
  <si>
    <t>Phosphatidylethanolamine(18:0/22:6(4Z,7Z,10Z,13Z,16Z,19Z))</t>
  </si>
  <si>
    <t>pe180226n3_c</t>
  </si>
  <si>
    <t>Phosphatidylethanolamine(18:1(9Z)/14:0)</t>
  </si>
  <si>
    <t>pe1819Z140_c</t>
  </si>
  <si>
    <t>Phosphatidylethanolamine(18:1(9Z)/16:0)</t>
  </si>
  <si>
    <t>pe1819Z160_c</t>
  </si>
  <si>
    <t>Phosphatidylethanolamine(18:1(9Z)/16:1(9Z))</t>
  </si>
  <si>
    <t>pe1819Z1619Z_c</t>
  </si>
  <si>
    <t>Phosphatidylethanolamine(18:1(9Z)/18:0)</t>
  </si>
  <si>
    <t>pe1819Z180_c</t>
  </si>
  <si>
    <t>Phosphatidylethanolamine(18:1(9Z)/18:1(9Z))</t>
  </si>
  <si>
    <t>pe181_9_c</t>
  </si>
  <si>
    <t>Phosphatidylethanolamine(18:1(9Z)/18:2(9Z,12Z))</t>
  </si>
  <si>
    <t>pe1819Z182n6_c</t>
  </si>
  <si>
    <t>Phosphatidylethanolamine(18:1(9Z)/18:3(6Z,9Z,12Z))</t>
  </si>
  <si>
    <t>pe1819Z183n6_c</t>
  </si>
  <si>
    <t>Phosphatidylethanolamine(18:1(9Z)/18:3(9Z,12Z,15Z))</t>
  </si>
  <si>
    <t>pe1819Z183n3_c</t>
  </si>
  <si>
    <t>Phosphatidylethanolamine(18:1(9Z)/20:4(5Z,8Z,11Z,14Z))</t>
  </si>
  <si>
    <t>pe1819Z204n6_c</t>
  </si>
  <si>
    <t>Phosphatidylethanolamine(18:1(9Z)/20:5(5Z,8Z,11Z,14Z,17Z))</t>
  </si>
  <si>
    <t>pe1819Z205n3_c</t>
  </si>
  <si>
    <t>Phosphatidylethanolamine(18:1(9Z)/22:6(4Z,7Z,10Z,13Z,16Z,19Z))</t>
  </si>
  <si>
    <t>pe1819Z226n3_c</t>
  </si>
  <si>
    <t>Phosphatidylethanolamine(18:2(9Z,12Z)/14:0)</t>
  </si>
  <si>
    <t>pe182n6140_c</t>
  </si>
  <si>
    <t>Phosphatidylethanolamine(18:2(9Z,12Z)/16:0)</t>
  </si>
  <si>
    <t>pe182n6160_c</t>
  </si>
  <si>
    <t>Phosphatidylethanolamine(18:2(9Z,12Z)/16:1(9Z))</t>
  </si>
  <si>
    <t>pe182n61619Z_c</t>
  </si>
  <si>
    <t>Phosphatidylethanolamine(18:2(9Z,12Z)/18:0)</t>
  </si>
  <si>
    <t>pe182n6180_c</t>
  </si>
  <si>
    <t>Phosphatidylethanolamine(18:2(9Z,12Z)/18:1(9Z))</t>
  </si>
  <si>
    <t>pe182n61819Z_c</t>
  </si>
  <si>
    <t>Phosphatidylethanolamine(18:2(9Z,12Z)/18:2(9Z,12Z))</t>
  </si>
  <si>
    <t>pe182_9_12_c</t>
  </si>
  <si>
    <t>Phosphatidylethanolamine(18:2(9Z,12Z)/18:3(6Z,9Z,12Z))</t>
  </si>
  <si>
    <t>pe182n6183n6_c</t>
  </si>
  <si>
    <t>Phosphatidylethanolamine(18:2(9Z,12Z)/18:3(9Z,12Z,15Z))</t>
  </si>
  <si>
    <t>pe182n6183n3_c</t>
  </si>
  <si>
    <t>Phosphatidylethanolamine(18:2(9Z,12Z)/20:4(5Z,8Z,11Z,14Z))</t>
  </si>
  <si>
    <t>pe182n6204n6_c</t>
  </si>
  <si>
    <t>Phosphatidylethanolamine(18:2(9Z,12Z)/20:5(5Z,8Z,11Z,14Z,17Z))</t>
  </si>
  <si>
    <t>pe182n6205n3_c</t>
  </si>
  <si>
    <t>Phosphatidylethanolamine(18:2(9Z,12Z)/22:6(4Z,7Z,10Z,13Z,16Z,19Z))</t>
  </si>
  <si>
    <t>pe182n6226n3_c</t>
  </si>
  <si>
    <t>Phosphatidylethanolamine(20:5(5Z,8Z,11Z,14Z,17Z)/14:0)</t>
  </si>
  <si>
    <t>pe205n3140_c</t>
  </si>
  <si>
    <t>Phosphatidylethanolamine(20:5(5Z,8Z,11Z,14Z,17Z)/16:0)</t>
  </si>
  <si>
    <t>pe205n3160_c</t>
  </si>
  <si>
    <t>Phosphatidylethanolamine(20:5(5Z,8Z,11Z,14Z,17Z)/16:1(9Z))</t>
  </si>
  <si>
    <t>pe205n31619Z_c</t>
  </si>
  <si>
    <t>Phosphatidylethanolamine(20:5(5Z,8Z,11Z,14Z,17Z)/18:0)</t>
  </si>
  <si>
    <t>pe205n3180_c</t>
  </si>
  <si>
    <t>Phosphatidylethanolamine(20:5(5Z,8Z,11Z,14Z,17Z)/18:1(9Z))</t>
  </si>
  <si>
    <t>pe205n31819Z_c</t>
  </si>
  <si>
    <t>Phosphatidylethanolamine(20:5(5Z,8Z,11Z,14Z,17Z)/18:2(9Z,12Z))</t>
  </si>
  <si>
    <t>pe205n3182n6_c</t>
  </si>
  <si>
    <t>Phosphatidylethanolamine(20:5(5Z,8Z,11Z,14Z,17Z)/18:3(6Z,9Z,12Z))</t>
  </si>
  <si>
    <t>pe205n3183n6_c</t>
  </si>
  <si>
    <t>Phosphatidylethanolamine(20:5(5Z,8Z,11Z,14Z,17Z)/18:3(9Z,12Z,15Z))</t>
  </si>
  <si>
    <t>pe205n3183n3_c</t>
  </si>
  <si>
    <t>Phosphatidylethanolamine(20:5(5Z,8Z,11Z,14Z,17Z)/20:4(5Z,8Z,11Z,14Z))</t>
  </si>
  <si>
    <t>pe205n3204n6_c</t>
  </si>
  <si>
    <t>Phosphatidylethanolamine(20:5(5Z,8Z,11Z,14Z,17Z)/20:5(5Z,8Z,11Z,14Z,17Z))</t>
  </si>
  <si>
    <t>pe205n3_c</t>
  </si>
  <si>
    <t>Phosphatidylethanolamine(20:5(5Z,8Z,11Z,14Z,17Z)/22:6(4Z,7Z,10Z,13Z,16Z,19Z))</t>
  </si>
  <si>
    <t>pe205n3226n3_c</t>
  </si>
  <si>
    <t>Phosphatidylethanolamine(22:6(4Z,7Z,10Z,13Z,16Z,19Z)/14:0)</t>
  </si>
  <si>
    <t>pe226n3140_c</t>
  </si>
  <si>
    <t>Phosphatidylethanolamine(22:6(4Z,7Z,10Z,13Z,16Z,19Z)/16:0)</t>
  </si>
  <si>
    <t>pe226n3160_c</t>
  </si>
  <si>
    <t>Phosphatidylethanolamine(22:6(4Z,7Z,10Z,13Z,16Z,19Z)/16:1(9Z))</t>
  </si>
  <si>
    <t>pe226n31619Z_c</t>
  </si>
  <si>
    <t>Phosphatidylethanolamine(22:6(4Z,7Z,10Z,13Z,16Z,19Z)/18:0)</t>
  </si>
  <si>
    <t>pe226n3180_c</t>
  </si>
  <si>
    <t>Phosphatidylethanolamine(22:6(4Z,7Z,10Z,13Z,16Z,19Z)/18:1(9Z))</t>
  </si>
  <si>
    <t>pe226n31819Z_c</t>
  </si>
  <si>
    <t>Phosphatidylethanolamine(22:6(4Z,7Z,10Z,13Z,16Z,19Z)/18:2(9Z,12Z))</t>
  </si>
  <si>
    <t>pe226n3182n6_c</t>
  </si>
  <si>
    <t>Phosphatidylethanolamine(22:6(4Z,7Z,10Z,13Z,16Z,19Z)/18:3(6Z,9Z,12Z))</t>
  </si>
  <si>
    <t>pe226n3183n6_c</t>
  </si>
  <si>
    <t>Phosphatidylethanolamine(22:6(4Z,7Z,10Z,13Z,16Z,19Z)/18:3(9Z,12Z,15Z))</t>
  </si>
  <si>
    <t>pe226n3183n3_c</t>
  </si>
  <si>
    <t>Phosphatidylethanolamine(22:6(4Z,7Z,10Z,13Z,16Z,19Z)/20:4(5Z,8Z,11Z,14Z))</t>
  </si>
  <si>
    <t>pe226n3204n6_c</t>
  </si>
  <si>
    <t>Phosphatidylethanolamine(22:6(4Z,7Z,10Z,13Z,16Z,19Z)/20:5(5Z,8Z,11Z,14Z,17Z))</t>
  </si>
  <si>
    <t>pe226n3205n3_c</t>
  </si>
  <si>
    <t>Phosphatidylethanolamine(22:6(4Z,7Z,10Z,13Z,16Z,19Z)/22:6(4Z,7Z,10Z,13Z,16Z,19Z))</t>
  </si>
  <si>
    <t>pe226n3_c</t>
  </si>
  <si>
    <t>Phosphatidylcholine(14:0/14:0)</t>
  </si>
  <si>
    <t>pc140_c</t>
  </si>
  <si>
    <t>Phosphatidylcholine(14:0/16:0)</t>
  </si>
  <si>
    <t>pc140160_c</t>
  </si>
  <si>
    <t>Phosphatidylcholine(14:0/16:1(9Z))</t>
  </si>
  <si>
    <t>pc1401619Z_c</t>
  </si>
  <si>
    <t>Phosphatidylcholine(14:0/18:0)</t>
  </si>
  <si>
    <t>pc140180_c</t>
  </si>
  <si>
    <t>Phosphatidylcholine(14:0/18:1(9Z))</t>
  </si>
  <si>
    <t>pc1401819Z_c</t>
  </si>
  <si>
    <t>Phosphatidylcholine(14:0/18:2(9Z,12Z))</t>
  </si>
  <si>
    <t>pc140182n6_c</t>
  </si>
  <si>
    <t>Phosphatidylcholine(14:0/18:3(6Z,9Z,12Z))</t>
  </si>
  <si>
    <t>pc140183n6_c</t>
  </si>
  <si>
    <t>Phosphatidylcholine(14:0/18:3(9Z,12Z,15Z))</t>
  </si>
  <si>
    <t>pc140183n3_c</t>
  </si>
  <si>
    <t>Phosphatidylcholine(14:0/20:4(5Z,8Z,11Z,14Z))</t>
  </si>
  <si>
    <t>pc140204n6_c</t>
  </si>
  <si>
    <t>Phosphatidylcholine(14:0/20:5(5Z,8Z,11Z,14Z,17Z))</t>
  </si>
  <si>
    <t>pc140205n3_c</t>
  </si>
  <si>
    <t>Phosphatidylcholine(14:0/22:6(4Z,7Z,10Z,13Z,16Z,19Z))</t>
  </si>
  <si>
    <t>pc140226n3_c</t>
  </si>
  <si>
    <t>Phosphatidylcholine(16:0/14:0)</t>
  </si>
  <si>
    <t>pc160140_c</t>
  </si>
  <si>
    <t>Phosphatidylcholine(16:0/16:0)</t>
  </si>
  <si>
    <t>pc160_c</t>
  </si>
  <si>
    <t>Phosphatidylcholine(16:0/16:1(9Z))</t>
  </si>
  <si>
    <t>pc1601619Z_c</t>
  </si>
  <si>
    <t>Phosphatidylcholine(16:0/18:0)</t>
  </si>
  <si>
    <t>pc160180_c</t>
  </si>
  <si>
    <t>Phosphatidylcholine(16:0/18:1(9Z))</t>
  </si>
  <si>
    <t>pc1601819Z_c</t>
  </si>
  <si>
    <t>Phosphatidylcholine(16:0/18:2(9Z,12Z))</t>
  </si>
  <si>
    <t>pc160182n6_c</t>
  </si>
  <si>
    <t>Phosphatidylcholine(16:0/18:3(6Z,9Z,12Z))</t>
  </si>
  <si>
    <t>pc160183n6_c</t>
  </si>
  <si>
    <t>Phosphatidylcholine(16:0/18:3(9Z,12Z,15Z))</t>
  </si>
  <si>
    <t>pc160183n3_c</t>
  </si>
  <si>
    <t>Phosphatidylcholine(16:0/20:4(5Z,8Z,11Z,14Z))</t>
  </si>
  <si>
    <t>pc160204n6_c</t>
  </si>
  <si>
    <t>Phosphatidylcholine(16:0/20:5(5Z,8Z,11Z,14Z,17Z))</t>
  </si>
  <si>
    <t>pc160205n3_c</t>
  </si>
  <si>
    <t>Phosphatidylcholine(16:0/22:6(4Z,7Z,10Z,13Z,16Z,19Z))</t>
  </si>
  <si>
    <t>pc160226n3_c</t>
  </si>
  <si>
    <t>Phosphatidylcholine(16:1(9Z)/14:0)</t>
  </si>
  <si>
    <t>pc1619Z140_c</t>
  </si>
  <si>
    <t>Phosphatidylcholine(16:1(9Z)/16:0)</t>
  </si>
  <si>
    <t>pc1619Z160_c</t>
  </si>
  <si>
    <t>Phosphatidylcholine(16:1(9Z)/16:1(9Z))</t>
  </si>
  <si>
    <t>pc161_c</t>
  </si>
  <si>
    <t>Phosphatidylcholine(16:1(9Z)/18:0)</t>
  </si>
  <si>
    <t>pc1619Z180_c</t>
  </si>
  <si>
    <t>Phosphatidylcholine(16:1(9Z)/18:1(9Z))</t>
  </si>
  <si>
    <t>pc1619Z1819Z_c</t>
  </si>
  <si>
    <t>Phosphatidylcholine(16:1(9Z)/18:2(9Z,12Z))</t>
  </si>
  <si>
    <t>pc1619Z182n6_c</t>
  </si>
  <si>
    <t>Phosphatidylcholine(16:1(9Z)/18:3(6Z,9Z,12Z))</t>
  </si>
  <si>
    <t>pc1619Z183n6_c</t>
  </si>
  <si>
    <t>Phosphatidylcholine(16:1(9Z)/18:3(9Z,12Z,15Z))</t>
  </si>
  <si>
    <t>pc1619Z183n3_c</t>
  </si>
  <si>
    <t>Phosphatidylcholine(16:1(9Z)/20:4(5Z,8Z,11Z,14Z))</t>
  </si>
  <si>
    <t>pc1619Z204n6_c</t>
  </si>
  <si>
    <t>Phosphatidylcholine(16:1(9Z)/20:5(5Z,8Z,11Z,14Z,17Z))</t>
  </si>
  <si>
    <t>pc1619Z205n3_c</t>
  </si>
  <si>
    <t>Phosphatidylcholine(16:1(9Z)/22:6(4Z,7Z,10Z,13Z,16Z,19Z))</t>
  </si>
  <si>
    <t>pc1619Z226n3_c</t>
  </si>
  <si>
    <t>Phosphatidylcholine(18:0/14:0)</t>
  </si>
  <si>
    <t>pc180140_c</t>
  </si>
  <si>
    <t>Phosphatidylcholine(18:0/16:0)</t>
  </si>
  <si>
    <t>pc180160_c</t>
  </si>
  <si>
    <t>Phosphatidylcholine(18:0/16:1(9Z))</t>
  </si>
  <si>
    <t>pc1801619Z_c</t>
  </si>
  <si>
    <t>Phosphatidylcholine(18:0/18:0)</t>
  </si>
  <si>
    <t>pc180_c</t>
  </si>
  <si>
    <t>Phosphatidylcholine(18:0/18:1(9Z))</t>
  </si>
  <si>
    <t>pc1801819Z_c</t>
  </si>
  <si>
    <t>Phosphatidylcholine(18:0/18:2(9Z,12Z))</t>
  </si>
  <si>
    <t>pc180182n6_c</t>
  </si>
  <si>
    <t>Phosphatidylcholine(18:0/18:3(6Z,9Z,12Z))</t>
  </si>
  <si>
    <t>pc180183n6_c</t>
  </si>
  <si>
    <t>Phosphatidylcholine(18:0/18:3(9Z,12Z,15Z))</t>
  </si>
  <si>
    <t>pc180183n3_c</t>
  </si>
  <si>
    <t>Phosphatidylcholine(18:0/20:4(5Z,8Z,11Z,14Z))</t>
  </si>
  <si>
    <t>pc180204n6_c</t>
  </si>
  <si>
    <t>Phosphatidylcholine(18:0/20:5(5Z,8Z,11Z,14Z,17Z))</t>
  </si>
  <si>
    <t>pc180205n3_c</t>
  </si>
  <si>
    <t>Phosphatidylcholine(18:0/22:6(4Z,7Z,10Z,13Z,16Z,19Z))</t>
  </si>
  <si>
    <t>pc180226n3_c</t>
  </si>
  <si>
    <t>Phosphatidylcholine(18:1(9Z)/14:0)</t>
  </si>
  <si>
    <t>pc1819Z140_c</t>
  </si>
  <si>
    <t>Phosphatidylcholine(18:1(9Z)/16:0)</t>
  </si>
  <si>
    <t>pc1819Z160_c</t>
  </si>
  <si>
    <t>Phosphatidylcholine(18:1(9Z)/16:1(9Z))</t>
  </si>
  <si>
    <t>pc1819Z1619Z_c</t>
  </si>
  <si>
    <t>Phosphatidylcholine(18:1(9Z)/18:0)</t>
  </si>
  <si>
    <t>pc1819Z180_c</t>
  </si>
  <si>
    <t>Phosphatidylcholine(18:1(9Z)/18:1(9Z))</t>
  </si>
  <si>
    <t>pc181_9_c</t>
  </si>
  <si>
    <t>Phosphatidylcholine(18:1(9Z)/18:2(9Z,12Z))</t>
  </si>
  <si>
    <t>pc1819Z182n6_c</t>
  </si>
  <si>
    <t>Phosphatidylcholine(18:1(9Z)/18:3(6Z,9Z,12Z))</t>
  </si>
  <si>
    <t>pc1819Z183n6_c</t>
  </si>
  <si>
    <t>Phosphatidylcholine(18:1(9Z)/18:3(9Z,12Z,15Z))</t>
  </si>
  <si>
    <t>pc1819Z183n3_c</t>
  </si>
  <si>
    <t>Phosphatidylcholine(18:1(9Z)/20:4(5Z,8Z,11Z,14Z))</t>
  </si>
  <si>
    <t>pc1819Z204n6_c</t>
  </si>
  <si>
    <t>Phosphatidylcholine(18:1(9Z)/20:5(5Z,8Z,11Z,14Z,17Z))</t>
  </si>
  <si>
    <t>pc1819Z205n3_c</t>
  </si>
  <si>
    <t>Phosphatidylcholine(18:1(9Z)/22:6(4Z,7Z,10Z,13Z,16Z,19Z))</t>
  </si>
  <si>
    <t>pc1819Z226n3_c</t>
  </si>
  <si>
    <t>Phosphatidylcholine(18:2(9Z,12Z)/14:0)</t>
  </si>
  <si>
    <t>pc182n6140_c</t>
  </si>
  <si>
    <t>Phosphatidylcholine(18:2(9Z,12Z)/16:0)</t>
  </si>
  <si>
    <t>pc182n6160_c</t>
  </si>
  <si>
    <t>Phosphatidylcholine(18:2(9Z,12Z)/16:1(9Z))</t>
  </si>
  <si>
    <t>pc182n61619Z_c</t>
  </si>
  <si>
    <t>Phosphatidylcholine(18:2(9Z,12Z)/18:0)</t>
  </si>
  <si>
    <t>pc182n6180_c</t>
  </si>
  <si>
    <t>Phosphatidylcholine(18:2(9Z,12Z)/18:1(9Z))</t>
  </si>
  <si>
    <t>pc182n61819Z_c</t>
  </si>
  <si>
    <t>Phosphatidylcholine(18:2(9Z,12Z)/18:2(9Z,12Z))</t>
  </si>
  <si>
    <t>pc182_9_12_c</t>
  </si>
  <si>
    <t>Phosphatidylcholine(18:2(9Z,12Z)/18:3(6Z,9Z,12Z))</t>
  </si>
  <si>
    <t>pc182n6183n6_c</t>
  </si>
  <si>
    <t>Phosphatidylcholine(18:2(9Z,12Z)/18:3(9Z,12Z,15Z))</t>
  </si>
  <si>
    <t>pc182n6183n3_c</t>
  </si>
  <si>
    <t>Phosphatidylcholine(18:2(9Z,12Z)/20:4(5Z,8Z,11Z,14Z))</t>
  </si>
  <si>
    <t>pc182n6204n6_c</t>
  </si>
  <si>
    <t>Phosphatidylcholine(18:2(9Z,12Z)/20:5(5Z,8Z,11Z,14Z,17Z))</t>
  </si>
  <si>
    <t>pc182n6205n3_c</t>
  </si>
  <si>
    <t>Phosphatidylcholine(18:2(9Z,12Z)/22:6(4Z,7Z,10Z,13Z,16Z,19Z))</t>
  </si>
  <si>
    <t>pc182n6226n3_c</t>
  </si>
  <si>
    <t>Phosphatidylcholine(20:5(5Z,8Z,11Z,14Z,17Z)/14:0)</t>
  </si>
  <si>
    <t>pc205n3140_c</t>
  </si>
  <si>
    <t>Phosphatidylcholine(20:5(5Z,8Z,11Z,14Z,17Z)/16:0)</t>
  </si>
  <si>
    <t>pc205n3160_c</t>
  </si>
  <si>
    <t>Phosphatidylcholine(20:5(5Z,8Z,11Z,14Z,17Z)/16:1(9Z))</t>
  </si>
  <si>
    <t>pc205n31619Z_c</t>
  </si>
  <si>
    <t>Phosphatidylcholine (20:5(5Z,8Z,11Z,14Z,17Z)/16:2(9Z,12Z))</t>
  </si>
  <si>
    <t>pc205n3162n4_c</t>
  </si>
  <si>
    <t>Phosphatidylcholine(20:5(5Z,8Z,11Z,14Z,17Z)/18:0)</t>
  </si>
  <si>
    <t>pc205n3180_c</t>
  </si>
  <si>
    <t>Phosphatidylcholine(20:5(5Z,8Z,11Z,14Z,17Z)/18:1(9Z))</t>
  </si>
  <si>
    <t>pc205n31819Z_c</t>
  </si>
  <si>
    <t>Phosphatidylcholine(20:5(5Z,8Z,11Z,14Z,17Z)/18:2(9Z,12Z))</t>
  </si>
  <si>
    <t>pc205n3182n6_c</t>
  </si>
  <si>
    <t>Phosphatidylcholine(20:5(5Z,8Z,11Z,14Z,17Z)/18:3(6Z,9Z,12Z))</t>
  </si>
  <si>
    <t>pc205n3183n6_c</t>
  </si>
  <si>
    <t>Phosphatidylcholine(20:5(5Z,8Z,11Z,14Z,17Z)/18:3(9Z,12Z,15Z))</t>
  </si>
  <si>
    <t>pc205n3183n3_c</t>
  </si>
  <si>
    <t>Phosphatidylcholine(20:5(5Z,8Z,11Z,14Z,17Z)/20:4(5Z,8Z,11Z,14Z))</t>
  </si>
  <si>
    <t>pc205n3204n6_c</t>
  </si>
  <si>
    <t>Phosphatidylcholine(20:5(5Z,8Z,11Z,14Z,17Z)/20:5(5Z,8Z,11Z,14Z,17Z))</t>
  </si>
  <si>
    <t>pc205n3_c</t>
  </si>
  <si>
    <t>Phosphatidylcholine(20:5(5Z,8Z,11Z,14Z,17Z)/22:6(4Z,7Z,10Z,13Z,16Z,19Z))</t>
  </si>
  <si>
    <t>pc205n3226n3_c</t>
  </si>
  <si>
    <t>Phosphatidylcholine(22:6(4Z,7Z,10Z,13Z,16Z,19Z)/14:0)</t>
  </si>
  <si>
    <t>pc226n3140_c</t>
  </si>
  <si>
    <t>Phosphatidylcholine(22:6(4Z,7Z,10Z,13Z,16Z,19Z)/16:0)</t>
  </si>
  <si>
    <t>pc226n3160_c</t>
  </si>
  <si>
    <t>Phosphatidylcholine(22:6(4Z,7Z,10Z,13Z,16Z,19Z)/16:1(9Z))</t>
  </si>
  <si>
    <t>pc226n31619Z_c</t>
  </si>
  <si>
    <t>Phosphatidylcholine(22:6(4Z,7Z,10Z,13Z,16Z,19Z)/18:0)</t>
  </si>
  <si>
    <t>pc226n3180_c</t>
  </si>
  <si>
    <t>Phosphatidylcholine(22:6(4Z,7Z,10Z,13Z,16Z,19Z)/18:1(9Z))</t>
  </si>
  <si>
    <t>pc226n31819Z_c</t>
  </si>
  <si>
    <t>Phosphatidylcholine(22:6(4Z,7Z,10Z,13Z,16Z,19Z)/18:2(9Z,12Z))</t>
  </si>
  <si>
    <t>pc226n3182n6_c</t>
  </si>
  <si>
    <t>Phosphatidylcholine(22:6(4Z,7Z,10Z,13Z,16Z,19Z)/18:3(6Z,9Z,12Z))</t>
  </si>
  <si>
    <t>pc226n3183n6_c</t>
  </si>
  <si>
    <t>Phosphatidylcholine(22:6(4Z,7Z,10Z,13Z,16Z,19Z)/18:3(9Z,12Z,15Z))</t>
  </si>
  <si>
    <t>pc226n3183n3_c</t>
  </si>
  <si>
    <t>Phosphatidylcholine(22:6(4Z,7Z,10Z,13Z,16Z,19Z)/20:4(5Z,8Z,11Z,14Z))</t>
  </si>
  <si>
    <t>pc226n3204n6_c</t>
  </si>
  <si>
    <t>Phosphatidylcholine(22:6(4Z,7Z,10Z,13Z,16Z,19Z)/20:5(5Z,8Z,11Z,14Z,17Z))</t>
  </si>
  <si>
    <t>pc226n3205n3_c</t>
  </si>
  <si>
    <t>Phosphatidylcholine(22:6(4Z,7Z,10Z,13Z,16Z,19Z)/22:6(4Z,7Z,10Z,13Z,16Z,19Z))</t>
  </si>
  <si>
    <t>pc226n3_c</t>
  </si>
  <si>
    <t>mg/fatty acid</t>
  </si>
  <si>
    <t>1,2-Diacyl-3-O-galactosyl-sn-glycerol(14:0/16:3(6Z,9Z,12Z))</t>
  </si>
  <si>
    <t>mgdg140163n4_h</t>
  </si>
  <si>
    <t>16:3_4</t>
  </si>
  <si>
    <t>1,2-Diacyl-3-O-galactosyl-sn-glycerol(16:1(9Z)/16:3(6Z,9Z,12Z))</t>
  </si>
  <si>
    <t>mgdg1619Z163n4_h</t>
  </si>
  <si>
    <t>1,2-Diacyl-3-O-galactosyl-sn-glycerol(16:2(9Z,12Z)/16:3(6Z,9Z,12Z))</t>
  </si>
  <si>
    <t>mgdg162n4163n4_h</t>
  </si>
  <si>
    <t>18:4_3</t>
  </si>
  <si>
    <t>1,2-Diacyl-3-O-galactosyl-sn-glycerol(18:0/16:3(6Z,9Z,12Z))</t>
  </si>
  <si>
    <t>mgdg180163n4_h</t>
  </si>
  <si>
    <t>1,2-Diacyl-3-O-galactosyl-sn-glycerol(18:1(9Z)/16:3(6Z,9Z,12Z))</t>
  </si>
  <si>
    <t>mgdg1819Z163n4_h</t>
  </si>
  <si>
    <t>1,2-Diacyl-3-O-galactosyl-sn-glycerol(20:5(5Z,8Z,11Z,14Z,17Z)/16:3(6Z,9Z,12Z))</t>
  </si>
  <si>
    <t>mgdg205n3163n4_h</t>
  </si>
  <si>
    <t>1,2-Diacyl-3-O-galactosyl-sn-glycerol(20:5(5Z,8Z,11Z,14Z,17Z)/16:4(6Z,9Z,12Z,15Z))</t>
  </si>
  <si>
    <t>mgdg205n3164n1_h</t>
  </si>
  <si>
    <t>16:4_1</t>
  </si>
  <si>
    <t>Digalactosyl-diacylglycerol(18:1(9Z)/16:3(6Z,9Z,12Z))</t>
  </si>
  <si>
    <t>dgdg1819Z163n4_h</t>
  </si>
  <si>
    <t>Digalactosyl-diacylglycerol(20:5(5Z,8Z,11Z,14Z,17Z)/16:3(6Z,9Z,12Z))</t>
  </si>
  <si>
    <t>dgdg205n3163n4_h</t>
  </si>
  <si>
    <t>Triacylglycerol (14:0/20:5(5Z,8Z,11Z,14Z,17Z)/16:4(6Z,9Z,12Z,15Z))</t>
  </si>
  <si>
    <t>tag140205n3164n1_c</t>
  </si>
  <si>
    <t>Triacylglycerol (16:1(9Z)/20:5(5Z,8Z,11Z,14Z,17Z)/16:3(6Z,9Z,12Z))</t>
  </si>
  <si>
    <t>tag1619Z205n3163n4_c</t>
  </si>
  <si>
    <t>Triacylglycerol (16:1(9Z)/20:5(5Z,8Z,11Z,14Z,17Z)/16:4(6Z,9Z,12Z,15Z))</t>
  </si>
  <si>
    <t>tag1619Z205n3164n1_c</t>
  </si>
  <si>
    <t>Triacylglycerol (16:1(9Z)/22:6(4Z,7Z,10Z,13Z,16Z,19Z)/16:4(6Z,9Z,12Z,15Z))</t>
  </si>
  <si>
    <t>tag1619Z226n3164n1_c</t>
  </si>
  <si>
    <t>Triacylglycerol (20:5(5Z,8Z,11Z,14Z,17Z)/20:5(5Z,8Z,11Z,14Z,17Z)/16:4(6Z,9Z,12Z,15Z))</t>
  </si>
  <si>
    <t>tag205n3205n3164n1_c</t>
  </si>
  <si>
    <t>Triacylglycerol (20:5(5Z,8Z,11Z,14Z,17Z)/20:5(5Z,8Z,11Z,14Z,17Z)/16:3(6Z,9Z,12Z))</t>
  </si>
  <si>
    <t>tag205n3205n3163n4_c</t>
  </si>
  <si>
    <t>Triacylglycerol (22:6(4Z,7Z,10Z,13Z,16Z,19Z)/20:5(5Z,8Z,11Z,14Z,17Z)/16:4(6Z,9Z,12Z,15Z))</t>
  </si>
  <si>
    <t>tag226n3205n3164n1_c</t>
  </si>
  <si>
    <t>Phosphatidylcholine(14:0/18:4(6Z,9Z,12Z,15Z))</t>
  </si>
  <si>
    <t>pc140184n3_c</t>
  </si>
  <si>
    <t>Phosphatidylcholine(14:0/20:3(8Z,11Z,14Z))</t>
  </si>
  <si>
    <t>pc140203n6_c</t>
  </si>
  <si>
    <t>20:3_6</t>
  </si>
  <si>
    <t>Phosphatidylcholine(14:0/20:4(8Z,11Z,14Z,17Z))</t>
  </si>
  <si>
    <t>pc140203n3_c</t>
  </si>
  <si>
    <t>20:4_3</t>
  </si>
  <si>
    <t>Phosphatidylcholine(14:0/22:5(7Z,10Z,13Z,16Z,19Z))</t>
  </si>
  <si>
    <t>pc140225n3_c</t>
  </si>
  <si>
    <t>22:5_3</t>
  </si>
  <si>
    <t>Phosphatidylcholine(16:0/18:4(6Z,9Z,12Z,15Z))</t>
  </si>
  <si>
    <t>pc160184n3_c</t>
  </si>
  <si>
    <t>Phosphatidylcholine(16:0/20:3(8Z,11Z,14Z))</t>
  </si>
  <si>
    <t>pc160203n6_c</t>
  </si>
  <si>
    <t>Phosphatidylcholine(16:0/20:4(8Z,11Z,14Z,17Z))</t>
  </si>
  <si>
    <t>pc160203n3_c</t>
  </si>
  <si>
    <t>Phosphatidylcholine(16:0/22:5(7Z,10Z,13Z,16Z,19Z))</t>
  </si>
  <si>
    <t>pc160225n3_c</t>
  </si>
  <si>
    <t>Phosphatidylcholine(16:1(9Z)/18:4(6Z,9Z,12Z,15Z))</t>
  </si>
  <si>
    <t>pc1619Z184n3_c</t>
  </si>
  <si>
    <t>Phosphatidylcholine(16:1(9Z)/20:3(8Z,11Z,14Z))</t>
  </si>
  <si>
    <t>pc1619Z203n6_c</t>
  </si>
  <si>
    <t>Phosphatidylcholine(16:1(9Z)/20:4(8Z,11Z,14Z,17Z))</t>
  </si>
  <si>
    <t>pc1619Z203n3_c</t>
  </si>
  <si>
    <t>Phosphatidylcholine(16:1(9Z)/22:5(7Z,10Z,13Z,16Z,19Z))</t>
  </si>
  <si>
    <t>pc1619Z225n3_c</t>
  </si>
  <si>
    <t>Phosphatidylcholine(18:0/18:4(6Z,9Z,12Z,15Z))</t>
  </si>
  <si>
    <t>pc180184n3_c</t>
  </si>
  <si>
    <t>Phosphatidylcholine(18:0/20:3(8Z,11Z,14Z))</t>
  </si>
  <si>
    <t>pc180203n6_c</t>
  </si>
  <si>
    <t>Phosphatidylcholine(18:0/20:4(8Z,11Z,14Z,17Z))</t>
  </si>
  <si>
    <t>pc180203n3_c</t>
  </si>
  <si>
    <t>Phosphatidylcholine(18:0/22:5(7Z,10Z,13Z,16Z,19Z))</t>
  </si>
  <si>
    <t>pc180225n3_c</t>
  </si>
  <si>
    <t>Phosphatidylcholine(18:1(9Z)/18:4(6Z,9Z,12Z,15Z))</t>
  </si>
  <si>
    <t>pc1819Z184n3_c</t>
  </si>
  <si>
    <t>Phosphatidylcholine(18:1(9Z)/20:3(8Z,11Z,14Z))</t>
  </si>
  <si>
    <t>pc1819Z203n6_c</t>
  </si>
  <si>
    <t>Phosphatidylcholine(18:1(9Z)/20:4(8Z,11Z,14Z,17Z))</t>
  </si>
  <si>
    <t>pc1819Z203n3_c</t>
  </si>
  <si>
    <t>Phosphatidylcholine(18:1(9Z)/22:5(7Z,10Z,13Z,16Z,19Z))</t>
  </si>
  <si>
    <t>pc1819Z225n3_c</t>
  </si>
  <si>
    <t>Phosphatidylcholine(18:2(9Z,12Z)/18:4(6Z,9Z,12Z,15Z))</t>
  </si>
  <si>
    <t>pc182n6184n3_c</t>
  </si>
  <si>
    <t>Phosphatidylcholine(18:2(9Z,12Z)/20:3(8Z,11Z,14Z))</t>
  </si>
  <si>
    <t>pc182n6203n6_c</t>
  </si>
  <si>
    <t>Phosphatidylcholine(18:2(9Z,12Z)/20:4(8Z,11Z,14Z,17Z))</t>
  </si>
  <si>
    <t>pc182n6203n3_c</t>
  </si>
  <si>
    <t>Phosphatidylcholine(18:2(9Z,12Z)/22:5(7Z,10Z,13Z,16Z,19Z))</t>
  </si>
  <si>
    <t>pc182n6225n3_c</t>
  </si>
  <si>
    <t>Phosphatidylcholine(20:5(5Z,8Z,11Z,14Z,17Z)/18:4(6Z,9Z,12Z,15Z))</t>
  </si>
  <si>
    <t>pc205n3184n3_c</t>
  </si>
  <si>
    <t>Phosphatidylcholine(20:5(5Z,8Z,11Z,14Z,17Z)/20:3(8Z,11Z,14Z))</t>
  </si>
  <si>
    <t>pc205n3203n6_c</t>
  </si>
  <si>
    <t>Phosphatidylcholine(20:5(5Z,8Z,11Z,14Z,17Z)/20:4(8Z,11Z,14Z,17Z))</t>
  </si>
  <si>
    <t>pc205n3203n3_c</t>
  </si>
  <si>
    <t>Phosphatidylcholine(20:5(5Z,8Z,11Z,14Z,17Z)/22:5(7Z,10Z,13Z,16Z,19Z))</t>
  </si>
  <si>
    <t>pc205n3225n3_c</t>
  </si>
  <si>
    <t>Phosphatidylcholine(22:6(4Z,7Z,10Z,13Z,16Z,19Z)/18:4(6Z,9Z,12Z,15Z))</t>
  </si>
  <si>
    <t>pc226n3184n3_c</t>
  </si>
  <si>
    <t>Phosphatidylcholine(22:6(4Z,7Z,10Z,13Z,16Z,19Z)/20:3(8Z,11Z,14Z))</t>
  </si>
  <si>
    <t>pc226n3203n6_c</t>
  </si>
  <si>
    <t>Phosphatidylcholine(22:6(4Z,7Z,10Z,13Z,16Z,19Z)/20:4(8Z,11Z,14Z,17Z))</t>
  </si>
  <si>
    <t>pc226n3203n3_c</t>
  </si>
  <si>
    <t>Phosphatidylcholine(22:6(4Z,7Z,10Z,13Z,16Z,19Z)/22:5(7Z,10Z,13Z,16Z,19Z))</t>
  </si>
  <si>
    <t>pc226n3225n3_c</t>
  </si>
  <si>
    <t>constituent monosaccharide</t>
  </si>
  <si>
    <t>normalized %</t>
  </si>
  <si>
    <t>Xyl</t>
  </si>
  <si>
    <t>glucose</t>
  </si>
  <si>
    <t>Rib</t>
  </si>
  <si>
    <t>Ara</t>
  </si>
  <si>
    <t>10^8 cell</t>
  </si>
  <si>
    <t>Rha</t>
  </si>
  <si>
    <t>100uL</t>
  </si>
  <si>
    <t>Fuc</t>
  </si>
  <si>
    <t>Gal</t>
  </si>
  <si>
    <t>Glc</t>
  </si>
  <si>
    <t>Man</t>
  </si>
  <si>
    <t>MW = 180.156g/mol</t>
  </si>
  <si>
    <t>Inositol</t>
  </si>
  <si>
    <t>xyl__D_c</t>
  </si>
  <si>
    <t>D-Xylose</t>
  </si>
  <si>
    <t>fuc__L_c</t>
  </si>
  <si>
    <t>L-Fucose</t>
  </si>
  <si>
    <t>gal_c</t>
  </si>
  <si>
    <t>D-Galactose</t>
  </si>
  <si>
    <t>gal__L_c</t>
  </si>
  <si>
    <t>L-Galactose</t>
  </si>
  <si>
    <t>glc__D_c</t>
  </si>
  <si>
    <t>D-Glucose</t>
  </si>
  <si>
    <t>man_c</t>
  </si>
  <si>
    <t>D-Mannose</t>
  </si>
  <si>
    <t>udprmn_c</t>
  </si>
  <si>
    <t>UDP-beta-L-rhamnose</t>
  </si>
  <si>
    <t>Carbohydrate content of cell dry weight</t>
  </si>
  <si>
    <t>% of total amino acid</t>
  </si>
  <si>
    <t>Tyrosine</t>
  </si>
  <si>
    <t>proteins</t>
  </si>
  <si>
    <t>Phenylalanine</t>
  </si>
  <si>
    <t>Lysine</t>
  </si>
  <si>
    <t>Tryptophan</t>
  </si>
  <si>
    <t>Arginine</t>
  </si>
  <si>
    <t>Aspartic acid</t>
  </si>
  <si>
    <t>Glutamic acid</t>
  </si>
  <si>
    <t>protein</t>
  </si>
  <si>
    <t>Threonine</t>
  </si>
  <si>
    <t>Serine</t>
  </si>
  <si>
    <t>Proline</t>
  </si>
  <si>
    <t>Amino acid content of cell dry weight</t>
  </si>
  <si>
    <t>Alanine</t>
  </si>
  <si>
    <t>Glycine</t>
  </si>
  <si>
    <t>Valine</t>
  </si>
  <si>
    <t>Cystine</t>
  </si>
  <si>
    <t>Methionine</t>
  </si>
  <si>
    <t>Isoleucine</t>
  </si>
  <si>
    <t>Leucine</t>
  </si>
  <si>
    <t>Histidine</t>
  </si>
  <si>
    <t>VIR GINICA</t>
  </si>
  <si>
    <t>ala__L_c</t>
  </si>
  <si>
    <t>L-Alanine</t>
  </si>
  <si>
    <t>ala_B_c</t>
  </si>
  <si>
    <t>Beta-Alanine</t>
  </si>
  <si>
    <t>ala__L_h</t>
  </si>
  <si>
    <t>arg__L_c</t>
  </si>
  <si>
    <t>L-Arginine</t>
  </si>
  <si>
    <t>asn__L_c</t>
  </si>
  <si>
    <t>L-Asparagine</t>
  </si>
  <si>
    <t>Amino acid content of cell dry weight %</t>
  </si>
  <si>
    <t>asn__L_h</t>
  </si>
  <si>
    <t>weight %</t>
  </si>
  <si>
    <t>asp__L_c</t>
  </si>
  <si>
    <t>L-Aspartate</t>
  </si>
  <si>
    <t>asp__L_h</t>
  </si>
  <si>
    <t>cys__L_c</t>
  </si>
  <si>
    <t>L-Cysteine</t>
  </si>
  <si>
    <t>cys__L_h</t>
  </si>
  <si>
    <t>gln__L_c</t>
  </si>
  <si>
    <t>L-Glutamine</t>
  </si>
  <si>
    <t>gln__L_h</t>
  </si>
  <si>
    <t>glu__L_c</t>
  </si>
  <si>
    <t>L-Glutamate</t>
  </si>
  <si>
    <t>glu__L_h</t>
  </si>
  <si>
    <t>gly_c</t>
  </si>
  <si>
    <t>gly_h</t>
  </si>
  <si>
    <t>his__L_c</t>
  </si>
  <si>
    <t>L-Histidine</t>
  </si>
  <si>
    <t>his__L_h</t>
  </si>
  <si>
    <t>ile__L_c</t>
  </si>
  <si>
    <t>L-Isoleucine</t>
  </si>
  <si>
    <t>ile__L_h</t>
  </si>
  <si>
    <t>leu__L_c</t>
  </si>
  <si>
    <t>L-Leucine</t>
  </si>
  <si>
    <t>leu__L_h</t>
  </si>
  <si>
    <t>lys__L_c</t>
  </si>
  <si>
    <t>L-Lysine</t>
  </si>
  <si>
    <t>lys__L_h</t>
  </si>
  <si>
    <t>met__L_c</t>
  </si>
  <si>
    <t>L-Methionine</t>
  </si>
  <si>
    <t>met__L_h</t>
  </si>
  <si>
    <t>phe__L_c</t>
  </si>
  <si>
    <t>L-Phenylalanine</t>
  </si>
  <si>
    <t>phe__L_h</t>
  </si>
  <si>
    <t>pro__L_c</t>
  </si>
  <si>
    <t>L-Proline</t>
  </si>
  <si>
    <t>ser__L_c</t>
  </si>
  <si>
    <t>L-Serine</t>
  </si>
  <si>
    <t>ser__L_h</t>
  </si>
  <si>
    <t>thr__L_c</t>
  </si>
  <si>
    <t>L-Threonine</t>
  </si>
  <si>
    <t>thr__L_h</t>
  </si>
  <si>
    <t>trp__L_c</t>
  </si>
  <si>
    <t>L-Tryptophan</t>
  </si>
  <si>
    <t>trp__L_h</t>
  </si>
  <si>
    <t>tyr__L_c</t>
  </si>
  <si>
    <t>L-Tyrosine</t>
  </si>
  <si>
    <t>tyr__L_h</t>
  </si>
  <si>
    <t>val__L_c</t>
  </si>
  <si>
    <t>L-Valine</t>
  </si>
  <si>
    <t>val__L_h</t>
  </si>
  <si>
    <t>Pigments</t>
  </si>
  <si>
    <t>0 h</t>
  </si>
  <si>
    <t>36 h</t>
  </si>
  <si>
    <t>48 h</t>
  </si>
  <si>
    <t>MW g/mol</t>
  </si>
  <si>
    <t>cholphya_h</t>
  </si>
  <si>
    <t>Chlorophyll a</t>
  </si>
  <si>
    <t>cholphyc1_h</t>
  </si>
  <si>
    <t>Chlorophyll c1</t>
  </si>
  <si>
    <t>cholphyc2_h</t>
  </si>
  <si>
    <t>Chlorophyll c2</t>
  </si>
  <si>
    <t>caro_h</t>
  </si>
  <si>
    <t>Beta-Carotene</t>
  </si>
  <si>
    <t>fxanth_h</t>
  </si>
  <si>
    <t>Fucoxanthin</t>
  </si>
  <si>
    <t>diadinx_h</t>
  </si>
  <si>
    <t>Diadinoxanthin</t>
  </si>
  <si>
    <t>%w/w</t>
  </si>
  <si>
    <t>Nucleotides</t>
  </si>
  <si>
    <t>dgtp_c</t>
  </si>
  <si>
    <t>DGTP C10H12N5O13P3</t>
  </si>
  <si>
    <t>dttp_c</t>
  </si>
  <si>
    <t>DTTP C10H13N2O14P3</t>
  </si>
  <si>
    <t>dctp_c</t>
  </si>
  <si>
    <t>DCTP C9H12N3O13P3</t>
  </si>
  <si>
    <t>datp_c</t>
  </si>
  <si>
    <t>DATP C10H12N5O12P3</t>
  </si>
  <si>
    <t>atp_c</t>
  </si>
  <si>
    <t>ATP C10H12N5O13P3</t>
  </si>
  <si>
    <t>gtp_c</t>
  </si>
  <si>
    <t>GTP C10H12N5O14P3</t>
  </si>
  <si>
    <t>utp_c</t>
  </si>
  <si>
    <t>UTP C9H11N2O15P3</t>
  </si>
  <si>
    <t>ctp_c</t>
  </si>
  <si>
    <t>CTP C9H12N3O14P3</t>
  </si>
  <si>
    <t>Biomass composition</t>
  </si>
  <si>
    <t>% w/w</t>
  </si>
  <si>
    <t>P.R. Parsons (1961)</t>
  </si>
  <si>
    <t>Protein</t>
  </si>
  <si>
    <t>Lipid</t>
  </si>
  <si>
    <t>Carbohydrates</t>
  </si>
  <si>
    <t>3 d</t>
  </si>
  <si>
    <t>5 d</t>
  </si>
  <si>
    <t>12 d</t>
  </si>
  <si>
    <t>17 d</t>
  </si>
  <si>
    <t>Days</t>
  </si>
  <si>
    <t>CCAP strain</t>
  </si>
  <si>
    <t>Day</t>
  </si>
  <si>
    <t>cells/mL (10^7)</t>
  </si>
  <si>
    <t>DW mg/mL</t>
  </si>
  <si>
    <t>DW mg/cell</t>
  </si>
  <si>
    <t>DW mg</t>
  </si>
  <si>
    <t>protein pg/cell</t>
  </si>
  <si>
    <t>C in carbonhydrates</t>
  </si>
  <si>
    <t>40% of glucose</t>
  </si>
  <si>
    <t>C in TAGs</t>
  </si>
  <si>
    <t>76% of tripalmitin</t>
  </si>
  <si>
    <t>C in proteins</t>
  </si>
  <si>
    <t>44% of protein</t>
  </si>
  <si>
    <r>
      <t xml:space="preserve">Photosynthetic physiology and biomass partitioning in the model diatom </t>
    </r>
    <r>
      <rPr>
        <sz val="13"/>
        <color rgb="FF000000"/>
        <rFont val="AdvTT94c8263f.I"/>
        <family val="0"/>
        <charset val="1"/>
      </rPr>
      <t xml:space="preserve">Phaeodactylum tricornutum </t>
    </r>
    <r>
      <rPr>
        <sz val="13"/>
        <color rgb="FF000000"/>
        <rFont val="AdvTT5235d5a9"/>
        <family val="0"/>
        <charset val="1"/>
      </rPr>
      <t xml:space="preserve">grown in a sinusoidal light regime </t>
    </r>
  </si>
  <si>
    <t>References</t>
  </si>
  <si>
    <t>biomass composition</t>
  </si>
  <si>
    <t>experimental data</t>
  </si>
  <si>
    <t>Lipids</t>
  </si>
  <si>
    <t>Y. Yang (2017)</t>
  </si>
  <si>
    <t>R. Siron (1989)</t>
  </si>
  <si>
    <t>Carbonhydrates</t>
  </si>
  <si>
    <t>A. Willis (2013)</t>
  </si>
  <si>
    <t>D. Jallet (2016)</t>
  </si>
  <si>
    <t>C.E. Epifanio (1981)</t>
  </si>
  <si>
    <t>Nucleotide</t>
  </si>
  <si>
    <t>Pigment</t>
  </si>
  <si>
    <t>M. Ragni (2007)</t>
  </si>
  <si>
    <t>Biomass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</si>
</sst>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H:MM"/>
    <numFmt numFmtId="167" formatCode="0.000"/>
    <numFmt numFmtId="168" formatCode="0.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AdvPSNBAS"/>
      <family val="0"/>
      <charset val="1"/>
    </font>
    <font>
      <u val="single"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9"/>
      <color rgb="FF000000"/>
      <name val="CenturySchoolbook"/>
      <family val="1"/>
      <charset val="1"/>
    </font>
    <font>
      <b val="true"/>
      <i val="true"/>
      <sz val="10"/>
      <color rgb="FF000000"/>
      <name val="BookAntiqua"/>
      <family val="1"/>
      <charset val="1"/>
    </font>
    <font>
      <u val="single"/>
      <sz val="12"/>
      <color rgb="FF000000"/>
      <name val="Calibri"/>
      <family val="2"/>
      <charset val="1"/>
    </font>
    <font>
      <sz val="18"/>
      <color rgb="FF000000"/>
      <name val="AdvPECF8F9"/>
      <family val="0"/>
      <charset val="1"/>
    </font>
    <font>
      <u val="single"/>
      <sz val="12"/>
      <color rgb="FF000000"/>
      <name val="Calibri (Body)"/>
      <family val="2"/>
      <charset val="1"/>
    </font>
    <font>
      <b val="true"/>
      <sz val="14"/>
      <color rgb="FF595959"/>
      <name val="Calibri"/>
      <family val="2"/>
    </font>
    <font>
      <sz val="10"/>
      <name val="Arial"/>
      <family val="2"/>
    </font>
    <font>
      <sz val="13"/>
      <color rgb="FF000000"/>
      <name val="AdvTT5235d5a9"/>
      <family val="0"/>
      <charset val="1"/>
    </font>
    <font>
      <sz val="13"/>
      <color rgb="FF000000"/>
      <name val="AdvTT94c8263f.I"/>
      <family val="0"/>
      <charset val="1"/>
    </font>
    <font>
      <sz val="13"/>
      <color rgb="FF424242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BDD7EE"/>
        <bgColor rgb="FFB4C7E7"/>
      </patternFill>
    </fill>
    <fill>
      <patternFill patternType="solid">
        <fgColor rgb="FFFFE699"/>
        <bgColor rgb="FFFFF2CC"/>
      </patternFill>
    </fill>
    <fill>
      <patternFill patternType="solid">
        <fgColor rgb="FFDBDBDB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BDD7EE"/>
      </patternFill>
    </fill>
    <fill>
      <patternFill patternType="solid">
        <fgColor rgb="FFE2F0D9"/>
        <bgColor rgb="FFEDEDED"/>
      </patternFill>
    </fill>
    <fill>
      <patternFill patternType="solid">
        <fgColor rgb="FFDEEBF7"/>
        <bgColor rgb="FFEDEDED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planatory Text" xfId="20" builtinId="54" customBuiltin="tru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E2F0D9"/>
      <rgbColor rgb="FFFFE699"/>
      <rgbColor rgb="FF99CCFF"/>
      <rgbColor rgb="FFD9D9D9"/>
      <rgbColor rgb="FFB4C7E7"/>
      <rgbColor rgb="FFF8CBAD"/>
      <rgbColor rgb="FF3366FF"/>
      <rgbColor rgb="FF33CCCC"/>
      <rgbColor rgb="FF99CC00"/>
      <rgbColor rgb="FFFBE5D6"/>
      <rgbColor rgb="FFFF9900"/>
      <rgbColor rgb="FFFF6600"/>
      <rgbColor rgb="FF595959"/>
      <rgbColor rgb="FFC5E0B4"/>
      <rgbColor rgb="FF003366"/>
      <rgbColor rgb="FF339966"/>
      <rgbColor rgb="FF003300"/>
      <rgbColor rgb="FF333300"/>
      <rgbColor rgb="FF993300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Sheet4!$B$1:$G$1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</c:numCache>
            </c:numRef>
          </c:xVal>
          <c:yVal>
            <c:numRef>
              <c:f>Sheet4!$B$3:$G$3</c:f>
              <c:numCache>
                <c:formatCode>General</c:formatCode>
                <c:ptCount val="6"/>
                <c:pt idx="0">
                  <c:v>0.0100057915748663</c:v>
                </c:pt>
                <c:pt idx="1">
                  <c:v>0.0110738255070149</c:v>
                </c:pt>
                <c:pt idx="2">
                  <c:v>0.0126758764052379</c:v>
                </c:pt>
                <c:pt idx="3">
                  <c:v>0.0139968657423691</c:v>
                </c:pt>
                <c:pt idx="4">
                  <c:v>0.0126477702491287</c:v>
                </c:pt>
                <c:pt idx="5">
                  <c:v>0.0102587469798488</c:v>
                </c:pt>
              </c:numCache>
            </c:numRef>
          </c:yVal>
        </c:ser>
        <c:axId val="22728658"/>
        <c:axId val="78985488"/>
      </c:scatterChart>
      <c:valAx>
        <c:axId val="227286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8985488"/>
        <c:crossesAt val="0"/>
      </c:valAx>
      <c:valAx>
        <c:axId val="78985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72865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196920</xdr:colOff>
      <xdr:row>1</xdr:row>
      <xdr:rowOff>154440</xdr:rowOff>
    </xdr:from>
    <xdr:to>
      <xdr:col>19</xdr:col>
      <xdr:colOff>639720</xdr:colOff>
      <xdr:row>15</xdr:row>
      <xdr:rowOff>51120</xdr:rowOff>
    </xdr:to>
    <xdr:graphicFrame>
      <xdr:nvGraphicFramePr>
        <xdr:cNvPr id="0" name="Chart 1"/>
        <xdr:cNvGraphicFramePr/>
      </xdr:nvGraphicFramePr>
      <xdr:xfrm>
        <a:off x="15855840" y="357480"/>
        <a:ext cx="56340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G356" activeCellId="0" sqref="G356"/>
    </sheetView>
  </sheetViews>
  <sheetFormatPr defaultRowHeight="16"/>
  <cols>
    <col collapsed="false" hidden="false" max="1" min="1" style="0" width="58.6"/>
    <col collapsed="false" hidden="false" max="2" min="2" style="0" width="10.6814814814815"/>
    <col collapsed="false" hidden="false" max="3" min="3" style="0" width="8.32962962962963"/>
    <col collapsed="false" hidden="false" max="6" min="4" style="0" width="10.6814814814815"/>
    <col collapsed="false" hidden="false" max="7" min="7" style="0" width="12.0518518518519"/>
    <col collapsed="false" hidden="false" max="1025" min="8" style="0" width="10.6814814814815"/>
  </cols>
  <sheetData>
    <row r="1" customFormat="false" ht="26" hidden="false" customHeight="false" outlineLevel="0" collapsed="false">
      <c r="A1" s="0" t="s">
        <v>0</v>
      </c>
      <c r="C1" s="0" t="s">
        <v>1</v>
      </c>
      <c r="D1" s="0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2"/>
      <c r="Q1" s="1"/>
      <c r="R1" s="1"/>
      <c r="S1" s="1"/>
      <c r="T1" s="1"/>
      <c r="U1" s="1"/>
      <c r="V1" s="1"/>
      <c r="AA1" s="1"/>
      <c r="AB1" s="1"/>
      <c r="AC1" s="1"/>
      <c r="AD1" s="1"/>
      <c r="AE1" s="1"/>
      <c r="AF1" s="1"/>
    </row>
    <row r="2" customFormat="false" ht="16" hidden="false" customHeight="false" outlineLevel="0" collapsed="false">
      <c r="C2" s="0" t="s">
        <v>11</v>
      </c>
      <c r="D2" s="0" t="n">
        <v>3.64</v>
      </c>
      <c r="E2" s="0" t="n">
        <v>5.25</v>
      </c>
      <c r="F2" s="0" t="n">
        <v>3.35</v>
      </c>
      <c r="G2" s="0" t="n">
        <v>2.27</v>
      </c>
      <c r="H2" s="0" t="n">
        <v>0.63</v>
      </c>
      <c r="I2" s="0" t="n">
        <v>5.15</v>
      </c>
      <c r="J2" s="0" t="n">
        <v>2.37</v>
      </c>
      <c r="K2" s="0" t="n">
        <v>2.37</v>
      </c>
      <c r="L2" s="0" t="n">
        <v>2.69</v>
      </c>
      <c r="Y2" s="3"/>
    </row>
    <row r="3" customFormat="false" ht="16" hidden="false" customHeight="false" outlineLevel="0" collapsed="false">
      <c r="C3" s="0" t="s">
        <v>12</v>
      </c>
      <c r="D3" s="0" t="n">
        <v>20.45</v>
      </c>
      <c r="E3" s="0" t="n">
        <v>25.46</v>
      </c>
      <c r="F3" s="0" t="n">
        <v>18.43</v>
      </c>
      <c r="G3" s="0" t="n">
        <v>9.68</v>
      </c>
      <c r="H3" s="0" t="n">
        <v>14.08</v>
      </c>
      <c r="I3" s="0" t="n">
        <v>34.7</v>
      </c>
      <c r="J3" s="0" t="n">
        <v>25.35</v>
      </c>
      <c r="K3" s="0" t="n">
        <v>10.22</v>
      </c>
      <c r="L3" s="0" t="n">
        <v>19.84</v>
      </c>
      <c r="Y3" s="3"/>
    </row>
    <row r="4" customFormat="false" ht="16" hidden="false" customHeight="false" outlineLevel="0" collapsed="false">
      <c r="C4" s="0" t="s">
        <v>13</v>
      </c>
      <c r="D4" s="0" t="n">
        <v>33.42</v>
      </c>
      <c r="E4" s="0" t="n">
        <v>45.55</v>
      </c>
      <c r="F4" s="0" t="n">
        <v>31.02</v>
      </c>
      <c r="G4" s="0" t="n">
        <v>19.79</v>
      </c>
      <c r="H4" s="0" t="n">
        <v>16.72</v>
      </c>
      <c r="I4" s="0" t="n">
        <v>10.76</v>
      </c>
      <c r="J4" s="0" t="n">
        <v>27.39</v>
      </c>
      <c r="K4" s="0" t="n">
        <v>18.19</v>
      </c>
      <c r="L4" s="0" t="n">
        <v>17.21</v>
      </c>
      <c r="Y4" s="3"/>
    </row>
    <row r="5" customFormat="false" ht="16" hidden="false" customHeight="false" outlineLevel="0" collapsed="false">
      <c r="C5" s="0" t="s">
        <v>14</v>
      </c>
      <c r="D5" s="0" t="n">
        <v>1.45</v>
      </c>
      <c r="E5" s="0" t="n">
        <v>1.13</v>
      </c>
      <c r="F5" s="0" t="n">
        <v>1.8</v>
      </c>
      <c r="G5" s="0" t="n">
        <v>5.48</v>
      </c>
      <c r="H5" s="0" t="n">
        <v>7.9</v>
      </c>
      <c r="I5" s="0" t="n">
        <v>0.52</v>
      </c>
      <c r="J5" s="0" t="n">
        <v>1.56</v>
      </c>
      <c r="K5" s="0" t="n">
        <v>1.59</v>
      </c>
      <c r="L5" s="0" t="n">
        <v>1.31</v>
      </c>
      <c r="Y5" s="4"/>
    </row>
    <row r="6" customFormat="false" ht="16" hidden="false" customHeight="false" outlineLevel="0" collapsed="false">
      <c r="C6" s="0" t="s">
        <v>15</v>
      </c>
      <c r="D6" s="0" t="n">
        <v>0.56</v>
      </c>
      <c r="E6" s="0" t="n">
        <v>0.65</v>
      </c>
      <c r="F6" s="0" t="n">
        <v>1.08</v>
      </c>
      <c r="G6" s="0" t="n">
        <v>0.32</v>
      </c>
      <c r="H6" s="0" t="n">
        <v>0.18</v>
      </c>
      <c r="I6" s="0" t="n">
        <v>0.67</v>
      </c>
      <c r="J6" s="0" t="n">
        <v>0.55</v>
      </c>
      <c r="K6" s="0" t="n">
        <v>0.45</v>
      </c>
      <c r="L6" s="0" t="n">
        <v>0.81</v>
      </c>
      <c r="Y6" s="3"/>
    </row>
    <row r="7" customFormat="false" ht="16" hidden="false" customHeight="false" outlineLevel="0" collapsed="false">
      <c r="C7" s="0" t="s">
        <v>16</v>
      </c>
      <c r="D7" s="0" t="n">
        <v>2.01</v>
      </c>
      <c r="E7" s="0" t="n">
        <v>1.87</v>
      </c>
      <c r="F7" s="0" t="n">
        <v>2.45</v>
      </c>
      <c r="G7" s="0" t="n">
        <v>0.67</v>
      </c>
      <c r="H7" s="0" t="n">
        <v>0.52</v>
      </c>
      <c r="I7" s="0" t="n">
        <v>0.31</v>
      </c>
      <c r="J7" s="0" t="n">
        <v>2.63</v>
      </c>
      <c r="K7" s="0" t="n">
        <v>3.1</v>
      </c>
      <c r="L7" s="0" t="n">
        <v>2.61</v>
      </c>
      <c r="Y7" s="3"/>
    </row>
    <row r="8" customFormat="false" ht="16" hidden="false" customHeight="false" outlineLevel="0" collapsed="false">
      <c r="C8" s="0" t="s">
        <v>17</v>
      </c>
      <c r="D8" s="0" t="n">
        <v>2.53</v>
      </c>
      <c r="E8" s="0" t="n">
        <v>1.14</v>
      </c>
      <c r="F8" s="0" t="n">
        <v>3.46</v>
      </c>
      <c r="G8" s="0" t="n">
        <v>1.25</v>
      </c>
      <c r="H8" s="0" t="n">
        <v>0.71</v>
      </c>
      <c r="I8" s="0" t="n">
        <v>0.36</v>
      </c>
      <c r="J8" s="0" t="n">
        <v>5.61</v>
      </c>
      <c r="K8" s="0" t="n">
        <v>6.8</v>
      </c>
      <c r="L8" s="0" t="n">
        <v>5.17</v>
      </c>
      <c r="Y8" s="3"/>
    </row>
    <row r="9" customFormat="false" ht="16" hidden="false" customHeight="false" outlineLevel="0" collapsed="false">
      <c r="C9" s="0" t="s">
        <v>18</v>
      </c>
      <c r="D9" s="0" t="n">
        <v>0.65</v>
      </c>
      <c r="E9" s="0" t="n">
        <v>0.37</v>
      </c>
      <c r="F9" s="0" t="n">
        <v>0.98</v>
      </c>
      <c r="G9" s="0" t="n">
        <v>0.93</v>
      </c>
      <c r="H9" s="0" t="n">
        <v>0.89</v>
      </c>
      <c r="I9" s="0" t="n">
        <v>0.11</v>
      </c>
      <c r="J9" s="0" t="n">
        <v>0.44</v>
      </c>
      <c r="K9" s="0" t="n">
        <v>1.59</v>
      </c>
      <c r="L9" s="0" t="n">
        <v>0.71</v>
      </c>
      <c r="Y9" s="3"/>
    </row>
    <row r="10" customFormat="false" ht="16" hidden="false" customHeight="false" outlineLevel="0" collapsed="false">
      <c r="C10" s="0" t="s">
        <v>19</v>
      </c>
      <c r="D10" s="0" t="n">
        <v>0.58</v>
      </c>
      <c r="E10" s="0" t="n">
        <v>0.37</v>
      </c>
      <c r="F10" s="0" t="n">
        <v>0.68</v>
      </c>
      <c r="G10" s="0" t="n">
        <v>0.33</v>
      </c>
      <c r="H10" s="0" t="n">
        <v>0.27</v>
      </c>
      <c r="I10" s="0" t="n">
        <v>0.13</v>
      </c>
      <c r="J10" s="0" t="n">
        <v>1.31</v>
      </c>
      <c r="K10" s="0" t="n">
        <v>1.31</v>
      </c>
      <c r="L10" s="0" t="n">
        <v>0.88</v>
      </c>
      <c r="Y10" s="4"/>
    </row>
    <row r="11" customFormat="false" ht="16" hidden="false" customHeight="false" outlineLevel="0" collapsed="false">
      <c r="C11" s="0" t="s">
        <v>20</v>
      </c>
      <c r="D11" s="0" t="n">
        <v>1.12</v>
      </c>
      <c r="E11" s="0" t="n">
        <v>0.59</v>
      </c>
      <c r="F11" s="0" t="n">
        <v>1.54</v>
      </c>
      <c r="G11" s="0" t="n">
        <v>0.68</v>
      </c>
      <c r="H11" s="0" t="n">
        <v>0.28</v>
      </c>
      <c r="I11" s="0" t="n">
        <v>0.76</v>
      </c>
      <c r="J11" s="0" t="n">
        <v>1.42</v>
      </c>
      <c r="K11" s="0" t="n">
        <v>3.21</v>
      </c>
      <c r="L11" s="0" t="n">
        <v>1.58</v>
      </c>
      <c r="Y11" s="4"/>
    </row>
    <row r="12" customFormat="false" ht="16" hidden="false" customHeight="false" outlineLevel="0" collapsed="false">
      <c r="A12" s="0" t="s">
        <v>21</v>
      </c>
      <c r="C12" s="0" t="s">
        <v>22</v>
      </c>
      <c r="D12" s="0" t="n">
        <v>14.83</v>
      </c>
      <c r="E12" s="0" t="n">
        <v>10.67</v>
      </c>
      <c r="F12" s="0" t="n">
        <v>14.4</v>
      </c>
      <c r="G12" s="0" t="n">
        <v>16.29</v>
      </c>
      <c r="H12" s="0" t="n">
        <v>5.9</v>
      </c>
      <c r="I12" s="0" t="n">
        <v>32.8</v>
      </c>
      <c r="J12" s="0" t="n">
        <v>5.51</v>
      </c>
      <c r="K12" s="0" t="n">
        <v>20.99</v>
      </c>
      <c r="L12" s="0" t="n">
        <v>17.41</v>
      </c>
    </row>
    <row r="13" customFormat="false" ht="16" hidden="false" customHeight="false" outlineLevel="0" collapsed="false">
      <c r="A13" s="0" t="s">
        <v>23</v>
      </c>
      <c r="C13" s="0" t="s">
        <v>24</v>
      </c>
      <c r="D13" s="0" t="n">
        <v>2.6</v>
      </c>
      <c r="E13" s="0" t="n">
        <v>0.79</v>
      </c>
      <c r="F13" s="0" t="n">
        <v>3.29</v>
      </c>
      <c r="G13" s="0" t="n">
        <v>1.56</v>
      </c>
      <c r="H13" s="0" t="n">
        <v>1.35</v>
      </c>
      <c r="I13" s="0" t="n">
        <v>0.36</v>
      </c>
      <c r="J13" s="0" t="n">
        <v>4.68</v>
      </c>
      <c r="K13" s="0" t="n">
        <v>10.98</v>
      </c>
      <c r="L13" s="0" t="n">
        <v>3.89</v>
      </c>
    </row>
    <row r="14" customFormat="false" ht="16" hidden="false" customHeight="false" outlineLevel="0" collapsed="false">
      <c r="C14" s="0" t="s">
        <v>25</v>
      </c>
      <c r="D14" s="0" t="n">
        <v>0.67</v>
      </c>
      <c r="E14" s="0" t="s">
        <v>26</v>
      </c>
      <c r="F14" s="0" t="s">
        <v>26</v>
      </c>
      <c r="G14" s="0" t="n">
        <v>0.04</v>
      </c>
      <c r="H14" s="0" t="n">
        <v>0.09</v>
      </c>
      <c r="I14" s="0" t="n">
        <v>7.57</v>
      </c>
      <c r="J14" s="0" t="n">
        <v>1.74</v>
      </c>
      <c r="K14" s="0" t="n">
        <v>0.28</v>
      </c>
      <c r="L14" s="0" t="n">
        <v>7.83</v>
      </c>
      <c r="N14" s="0" t="s">
        <v>27</v>
      </c>
      <c r="Y14" s="4"/>
    </row>
    <row r="15" customFormat="false" ht="16" hidden="false" customHeight="false" outlineLevel="0" collapsed="false">
      <c r="C15" s="0" t="s">
        <v>28</v>
      </c>
      <c r="D15" s="0" t="n">
        <f aca="false">SUM(D2:D14)</f>
        <v>84.51</v>
      </c>
      <c r="E15" s="0" t="n">
        <f aca="false">SUM(E2:E13)</f>
        <v>93.84</v>
      </c>
      <c r="F15" s="0" t="n">
        <f aca="false">SUM(F2:F13)</f>
        <v>82.48</v>
      </c>
      <c r="G15" s="0" t="n">
        <f aca="false">SUM(G2:G14)</f>
        <v>59.29</v>
      </c>
      <c r="H15" s="0" t="n">
        <f aca="false">SUM(H2:H14)</f>
        <v>49.52</v>
      </c>
      <c r="I15" s="0" t="n">
        <f aca="false">SUM(I2:I14)</f>
        <v>94.2</v>
      </c>
      <c r="J15" s="0" t="n">
        <f aca="false">SUM(J2:J14)</f>
        <v>80.56</v>
      </c>
      <c r="K15" s="0" t="n">
        <f aca="false">SUM(K2:K14)</f>
        <v>81.08</v>
      </c>
      <c r="L15" s="0" t="n">
        <f aca="false">SUM(L2:L14)</f>
        <v>81.94</v>
      </c>
      <c r="N15" s="0" t="s">
        <v>29</v>
      </c>
      <c r="O15" s="0" t="n">
        <v>884</v>
      </c>
      <c r="Y15" s="4"/>
    </row>
    <row r="16" customFormat="false" ht="16" hidden="false" customHeight="false" outlineLevel="0" collapsed="false">
      <c r="E16" s="0" t="n">
        <v>93.84</v>
      </c>
      <c r="F16" s="0" t="n">
        <v>82.48</v>
      </c>
      <c r="G16" s="0" t="n">
        <v>59.29</v>
      </c>
      <c r="H16" s="0" t="n">
        <v>49.52</v>
      </c>
      <c r="I16" s="0" t="n">
        <v>94.2</v>
      </c>
      <c r="J16" s="0" t="n">
        <v>80.56</v>
      </c>
      <c r="K16" s="0" t="n">
        <v>81.08</v>
      </c>
      <c r="L16" s="0" t="n">
        <v>81.94</v>
      </c>
      <c r="N16" s="0" t="s">
        <v>30</v>
      </c>
      <c r="O16" s="0" t="n">
        <v>52</v>
      </c>
      <c r="P16" s="0" t="s">
        <v>31</v>
      </c>
      <c r="Y16" s="4"/>
    </row>
    <row r="17" customFormat="false" ht="16" hidden="false" customHeight="false" outlineLevel="0" collapsed="false">
      <c r="A17" s="0" t="s">
        <v>32</v>
      </c>
      <c r="C17" s="0" t="s">
        <v>33</v>
      </c>
      <c r="E17" s="0" t="n">
        <v>33.63</v>
      </c>
      <c r="F17" s="0" t="n">
        <v>14.03</v>
      </c>
      <c r="G17" s="0" t="n">
        <v>3.35</v>
      </c>
      <c r="H17" s="0" t="n">
        <v>7.79</v>
      </c>
      <c r="I17" s="0" t="n">
        <v>9.81</v>
      </c>
      <c r="J17" s="0" t="n">
        <v>7.95</v>
      </c>
      <c r="K17" s="0" t="n">
        <v>9.91</v>
      </c>
      <c r="L17" s="0" t="n">
        <v>13.53</v>
      </c>
      <c r="Y17" s="4"/>
    </row>
    <row r="18" customFormat="false" ht="16" hidden="false" customHeight="false" outlineLevel="0" collapsed="false">
      <c r="C18" s="0" t="s">
        <v>34</v>
      </c>
      <c r="E18" s="0" t="n">
        <f aca="false">321.89*E17/100</f>
        <v>108.251607</v>
      </c>
      <c r="F18" s="0" t="n">
        <f aca="false">321.89*F17/100</f>
        <v>45.161167</v>
      </c>
      <c r="G18" s="0" t="n">
        <f aca="false">321.89*G17/100</f>
        <v>10.783315</v>
      </c>
      <c r="H18" s="0" t="n">
        <f aca="false">321.89*H17/100</f>
        <v>25.075231</v>
      </c>
      <c r="I18" s="0" t="n">
        <f aca="false">321.89*I17/100</f>
        <v>31.577409</v>
      </c>
      <c r="J18" s="0" t="n">
        <f aca="false">321.89*J17/100</f>
        <v>25.590255</v>
      </c>
      <c r="K18" s="0" t="n">
        <f aca="false">321.89*K17/100</f>
        <v>31.899299</v>
      </c>
      <c r="L18" s="0" t="n">
        <f aca="false">321.89*L17/100</f>
        <v>43.551717</v>
      </c>
      <c r="N18" s="0" t="s">
        <v>35</v>
      </c>
      <c r="O18" s="0" t="s">
        <v>36</v>
      </c>
      <c r="P18" s="0" t="s">
        <v>37</v>
      </c>
      <c r="Q18" s="0" t="s">
        <v>38</v>
      </c>
      <c r="R18" s="0" t="s">
        <v>39</v>
      </c>
      <c r="S18" s="0" t="s">
        <v>40</v>
      </c>
      <c r="T18" s="0" t="s">
        <v>41</v>
      </c>
      <c r="Y18" s="3"/>
    </row>
    <row r="19" customFormat="false" ht="16" hidden="false" customHeight="false" outlineLevel="0" collapsed="false">
      <c r="N19" s="0" t="s">
        <v>42</v>
      </c>
      <c r="O19" s="0" t="n">
        <v>0.0394736842105263</v>
      </c>
      <c r="P19" s="0" t="n">
        <v>0.157894736842105</v>
      </c>
      <c r="Q19" s="0" t="n">
        <v>0.657894736842105</v>
      </c>
      <c r="R19" s="0" t="n">
        <v>1.01315789473684</v>
      </c>
      <c r="S19" s="0" t="n">
        <v>0.855263157894737</v>
      </c>
      <c r="T19" s="0" t="n">
        <v>0.0263157894736842</v>
      </c>
    </row>
    <row r="20" customFormat="false" ht="16" hidden="false" customHeight="false" outlineLevel="0" collapsed="false">
      <c r="N20" s="0" t="s">
        <v>30</v>
      </c>
      <c r="O20" s="0" t="n">
        <f aca="false">$O$16*O19</f>
        <v>2.05263157894737</v>
      </c>
      <c r="P20" s="0" t="n">
        <f aca="false">$O$16*P19</f>
        <v>8.21052631578946</v>
      </c>
      <c r="Q20" s="0" t="n">
        <f aca="false">$O$16*Q19</f>
        <v>34.2105263157895</v>
      </c>
      <c r="R20" s="0" t="n">
        <f aca="false">$O$16*R19</f>
        <v>52.6842105263157</v>
      </c>
      <c r="S20" s="0" t="n">
        <f aca="false">$O$16*S19</f>
        <v>44.4736842105263</v>
      </c>
      <c r="T20" s="0" t="n">
        <f aca="false">$O$16*T19</f>
        <v>1.36842105263158</v>
      </c>
    </row>
    <row r="21" customFormat="false" ht="16" hidden="false" customHeight="false" outlineLevel="0" collapsed="false">
      <c r="N21" s="0" t="s">
        <v>43</v>
      </c>
      <c r="O21" s="0" t="n">
        <f aca="false">O20*$O$15/10000</f>
        <v>0.181452631578947</v>
      </c>
      <c r="P21" s="0" t="n">
        <f aca="false">P20*$O$15/10000</f>
        <v>0.725810526315788</v>
      </c>
      <c r="Q21" s="0" t="n">
        <f aca="false">Q20*$O$15/10000</f>
        <v>3.02421052631579</v>
      </c>
      <c r="R21" s="0" t="n">
        <f aca="false">R20*$O$15/10000</f>
        <v>4.65728421052631</v>
      </c>
      <c r="S21" s="0" t="n">
        <f aca="false">S20*$O$15/10000</f>
        <v>3.93147368421053</v>
      </c>
      <c r="T21" s="0" t="n">
        <f aca="false">T20*$O$15/10000</f>
        <v>0.120968421052632</v>
      </c>
    </row>
    <row r="22" customFormat="false" ht="16" hidden="false" customHeight="false" outlineLevel="0" collapsed="false">
      <c r="C22" s="0" t="s">
        <v>1</v>
      </c>
      <c r="D22" s="0" t="s">
        <v>2</v>
      </c>
      <c r="E22" s="0" t="s">
        <v>3</v>
      </c>
      <c r="F22" s="0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</row>
    <row r="23" customFormat="false" ht="16" hidden="false" customHeight="false" outlineLevel="0" collapsed="false">
      <c r="C23" s="0" t="s">
        <v>11</v>
      </c>
      <c r="D23" s="0" t="n">
        <v>3.64</v>
      </c>
      <c r="E23" s="0" t="n">
        <f aca="false">E2*100/E$16</f>
        <v>5.59462915601023</v>
      </c>
      <c r="F23" s="0" t="n">
        <f aca="false">F2*100/F$16</f>
        <v>4.06159068865179</v>
      </c>
      <c r="G23" s="0" t="n">
        <f aca="false">G2*100/G$16</f>
        <v>3.82863889357396</v>
      </c>
      <c r="H23" s="0" t="n">
        <f aca="false">H2*100/H$16</f>
        <v>1.27221324717286</v>
      </c>
      <c r="I23" s="0" t="n">
        <f aca="false">I2*100/I$16</f>
        <v>5.46709129511677</v>
      </c>
      <c r="J23" s="0" t="n">
        <f aca="false">J2*100/J$16</f>
        <v>2.94190665342602</v>
      </c>
      <c r="K23" s="0" t="n">
        <f aca="false">K2*100/K$16</f>
        <v>2.92303897385298</v>
      </c>
      <c r="L23" s="0" t="n">
        <f aca="false">L2*100/L$16</f>
        <v>3.28288991945326</v>
      </c>
    </row>
    <row r="24" customFormat="false" ht="16" hidden="false" customHeight="false" outlineLevel="0" collapsed="false">
      <c r="C24" s="0" t="s">
        <v>12</v>
      </c>
      <c r="D24" s="0" t="n">
        <v>20.45</v>
      </c>
      <c r="E24" s="0" t="n">
        <f aca="false">E3*100/$E$16</f>
        <v>27.1312872975277</v>
      </c>
      <c r="F24" s="0" t="n">
        <f aca="false">F3*100/F$16</f>
        <v>22.3448108632396</v>
      </c>
      <c r="G24" s="0" t="n">
        <f aca="false">G3*100/G$16</f>
        <v>16.3265306122449</v>
      </c>
      <c r="H24" s="0" t="n">
        <f aca="false">H3*100/H$16</f>
        <v>28.4329563812601</v>
      </c>
      <c r="I24" s="0" t="n">
        <f aca="false">I3*100/I$16</f>
        <v>36.8365180467091</v>
      </c>
      <c r="J24" s="0" t="n">
        <f aca="false">J3*100/J$16</f>
        <v>31.4672293942403</v>
      </c>
      <c r="K24" s="0" t="n">
        <f aca="false">K3*100/K$16</f>
        <v>12.6048347311298</v>
      </c>
      <c r="L24" s="0" t="n">
        <f aca="false">L3*100/L$16</f>
        <v>24.2128386624359</v>
      </c>
    </row>
    <row r="25" customFormat="false" ht="16" hidden="false" customHeight="false" outlineLevel="0" collapsed="false">
      <c r="C25" s="0" t="s">
        <v>13</v>
      </c>
      <c r="D25" s="0" t="n">
        <v>33.42</v>
      </c>
      <c r="E25" s="0" t="n">
        <f aca="false">E4*100/$E$16</f>
        <v>48.5400682011935</v>
      </c>
      <c r="F25" s="0" t="n">
        <f aca="false">F4*100/F$16</f>
        <v>37.6091173617847</v>
      </c>
      <c r="G25" s="0" t="n">
        <f aca="false">G4*100/G$16</f>
        <v>33.3783100016866</v>
      </c>
      <c r="H25" s="0" t="n">
        <f aca="false">H4*100/H$16</f>
        <v>33.7641357027464</v>
      </c>
      <c r="I25" s="0" t="n">
        <f aca="false">I4*100/I$16</f>
        <v>11.4225053078556</v>
      </c>
      <c r="J25" s="0" t="n">
        <f aca="false">J4*100/J$16</f>
        <v>33.9995034756703</v>
      </c>
      <c r="K25" s="0" t="n">
        <f aca="false">K4*100/K$16</f>
        <v>22.4346324617662</v>
      </c>
      <c r="L25" s="0" t="n">
        <f aca="false">L4*100/L$16</f>
        <v>21.0031730534537</v>
      </c>
    </row>
    <row r="26" customFormat="false" ht="16" hidden="false" customHeight="false" outlineLevel="0" collapsed="false">
      <c r="C26" s="0" t="s">
        <v>14</v>
      </c>
      <c r="D26" s="0" t="n">
        <v>1.45</v>
      </c>
      <c r="E26" s="0" t="n">
        <f aca="false">E5*100/$E$16</f>
        <v>1.20417732310315</v>
      </c>
      <c r="F26" s="0" t="n">
        <f aca="false">F5*100/F$16</f>
        <v>2.1823472356935</v>
      </c>
      <c r="G26" s="0" t="n">
        <f aca="false">G5*100/G$16</f>
        <v>9.24270534660145</v>
      </c>
      <c r="H26" s="0" t="n">
        <f aca="false">H5*100/H$16</f>
        <v>15.9531502423263</v>
      </c>
      <c r="I26" s="0" t="n">
        <f aca="false">I5*100/I$16</f>
        <v>0.552016985138004</v>
      </c>
      <c r="J26" s="0" t="n">
        <f aca="false">J5*100/J$16</f>
        <v>1.9364448857994</v>
      </c>
      <c r="K26" s="0" t="n">
        <f aca="false">K5*100/K$16</f>
        <v>1.96102614701529</v>
      </c>
      <c r="L26" s="0" t="n">
        <f aca="false">L5*100/L$16</f>
        <v>1.5987307786185</v>
      </c>
    </row>
    <row r="27" customFormat="false" ht="16" hidden="false" customHeight="false" outlineLevel="0" collapsed="false">
      <c r="C27" s="0" t="s">
        <v>15</v>
      </c>
      <c r="D27" s="0" t="n">
        <v>0.56</v>
      </c>
      <c r="E27" s="0" t="n">
        <f aca="false">E6*100/$E$16</f>
        <v>0.692668371696505</v>
      </c>
      <c r="F27" s="0" t="n">
        <f aca="false">F6*100/F$16</f>
        <v>1.3094083414161</v>
      </c>
      <c r="G27" s="0" t="n">
        <f aca="false">G6*100/G$16</f>
        <v>0.539720020239501</v>
      </c>
      <c r="H27" s="0" t="n">
        <f aca="false">H6*100/H$16</f>
        <v>0.363489499192246</v>
      </c>
      <c r="I27" s="0" t="n">
        <f aca="false">I6*100/I$16</f>
        <v>0.711252653927813</v>
      </c>
      <c r="J27" s="0" t="n">
        <f aca="false">J6*100/J$16</f>
        <v>0.682720953326713</v>
      </c>
      <c r="K27" s="0" t="n">
        <f aca="false">K6*100/K$16</f>
        <v>0.555007400098668</v>
      </c>
      <c r="L27" s="0" t="n">
        <f aca="false">L6*100/L$16</f>
        <v>0.988528191359531</v>
      </c>
    </row>
    <row r="28" customFormat="false" ht="16" hidden="false" customHeight="false" outlineLevel="0" collapsed="false">
      <c r="C28" s="0" t="s">
        <v>16</v>
      </c>
      <c r="D28" s="0" t="n">
        <v>2.01</v>
      </c>
      <c r="E28" s="0" t="n">
        <f aca="false">E7*100/$E$16</f>
        <v>1.99275362318841</v>
      </c>
      <c r="F28" s="0" t="n">
        <f aca="false">F7*100/F$16</f>
        <v>2.97041707080504</v>
      </c>
      <c r="G28" s="0" t="n">
        <f aca="false">G7*100/G$16</f>
        <v>1.13003879237645</v>
      </c>
      <c r="H28" s="0" t="n">
        <f aca="false">H7*100/H$16</f>
        <v>1.05008077544427</v>
      </c>
      <c r="I28" s="0" t="n">
        <f aca="false">I7*100/I$16</f>
        <v>0.329087048832272</v>
      </c>
      <c r="J28" s="0" t="n">
        <f aca="false">J7*100/J$16</f>
        <v>3.26464746772592</v>
      </c>
      <c r="K28" s="0" t="n">
        <f aca="false">K7*100/K$16</f>
        <v>3.82338431179082</v>
      </c>
      <c r="L28" s="0" t="n">
        <f aca="false">L7*100/L$16</f>
        <v>3.18525750549182</v>
      </c>
    </row>
    <row r="29" customFormat="false" ht="16" hidden="false" customHeight="false" outlineLevel="0" collapsed="false">
      <c r="C29" s="0" t="s">
        <v>17</v>
      </c>
      <c r="D29" s="0" t="n">
        <v>2.53</v>
      </c>
      <c r="E29" s="0" t="n">
        <f aca="false">E8*100/$E$16</f>
        <v>1.21483375959079</v>
      </c>
      <c r="F29" s="0" t="n">
        <f aca="false">F8*100/F$16</f>
        <v>4.19495635305529</v>
      </c>
      <c r="G29" s="0" t="n">
        <f aca="false">G8*100/G$16</f>
        <v>2.10828132906055</v>
      </c>
      <c r="H29" s="0" t="n">
        <f aca="false">H8*100/H$16</f>
        <v>1.43376413570275</v>
      </c>
      <c r="I29" s="0" t="n">
        <f aca="false">I8*100/I$16</f>
        <v>0.382165605095541</v>
      </c>
      <c r="J29" s="0" t="n">
        <f aca="false">J8*100/J$16</f>
        <v>6.96375372393247</v>
      </c>
      <c r="K29" s="0" t="n">
        <f aca="false">K8*100/K$16</f>
        <v>8.38677849037987</v>
      </c>
      <c r="L29" s="0" t="n">
        <f aca="false">L8*100/L$16</f>
        <v>6.30949475225775</v>
      </c>
    </row>
    <row r="30" customFormat="false" ht="16" hidden="false" customHeight="false" outlineLevel="0" collapsed="false">
      <c r="C30" s="0" t="s">
        <v>18</v>
      </c>
      <c r="D30" s="0" t="n">
        <v>0.65</v>
      </c>
      <c r="E30" s="0" t="n">
        <f aca="false">E9*100/$E$16</f>
        <v>0.394288150042626</v>
      </c>
      <c r="F30" s="0" t="n">
        <f aca="false">F9*100/F$16</f>
        <v>1.18816682832202</v>
      </c>
      <c r="G30" s="0" t="n">
        <f aca="false">G9*100/G$16</f>
        <v>1.56856130882105</v>
      </c>
      <c r="H30" s="0" t="n">
        <f aca="false">H9*100/H$16</f>
        <v>1.79725363489499</v>
      </c>
      <c r="I30" s="0" t="n">
        <f aca="false">I9*100/I$16</f>
        <v>0.116772823779193</v>
      </c>
      <c r="J30" s="0" t="n">
        <f aca="false">J9*100/J$16</f>
        <v>0.54617676266137</v>
      </c>
      <c r="K30" s="0" t="n">
        <f aca="false">K9*100/K$16</f>
        <v>1.96102614701529</v>
      </c>
      <c r="L30" s="0" t="n">
        <f aca="false">L9*100/L$16</f>
        <v>0.866487673907737</v>
      </c>
    </row>
    <row r="31" customFormat="false" ht="16" hidden="false" customHeight="false" outlineLevel="0" collapsed="false">
      <c r="C31" s="0" t="s">
        <v>19</v>
      </c>
      <c r="D31" s="0" t="n">
        <v>0.58</v>
      </c>
      <c r="E31" s="0" t="n">
        <f aca="false">E10*100/$E$16</f>
        <v>0.394288150042626</v>
      </c>
      <c r="F31" s="0" t="n">
        <f aca="false">F10*100/F$16</f>
        <v>0.824442289039767</v>
      </c>
      <c r="G31" s="0" t="n">
        <f aca="false">G10*100/G$16</f>
        <v>0.556586270871985</v>
      </c>
      <c r="H31" s="0" t="n">
        <f aca="false">H10*100/H$16</f>
        <v>0.545234248788368</v>
      </c>
      <c r="I31" s="0" t="n">
        <f aca="false">I10*100/I$16</f>
        <v>0.138004246284501</v>
      </c>
      <c r="J31" s="0" t="n">
        <f aca="false">J10*100/J$16</f>
        <v>1.62611717974181</v>
      </c>
      <c r="K31" s="0" t="n">
        <f aca="false">K10*100/K$16</f>
        <v>1.61568820917612</v>
      </c>
      <c r="L31" s="0" t="n">
        <f aca="false">L10*100/L$16</f>
        <v>1.07395655357579</v>
      </c>
    </row>
    <row r="32" customFormat="false" ht="16" hidden="false" customHeight="false" outlineLevel="0" collapsed="false">
      <c r="C32" s="0" t="s">
        <v>20</v>
      </c>
      <c r="D32" s="0" t="n">
        <v>1.12</v>
      </c>
      <c r="E32" s="0" t="n">
        <f aca="false">E11*100/$E$16</f>
        <v>0.628729752770673</v>
      </c>
      <c r="F32" s="0" t="n">
        <f aca="false">F11*100/F$16</f>
        <v>1.86711930164888</v>
      </c>
      <c r="G32" s="0" t="n">
        <f aca="false">G11*100/G$16</f>
        <v>1.14690504300894</v>
      </c>
      <c r="H32" s="0" t="n">
        <f aca="false">H11*100/H$16</f>
        <v>0.565428109854604</v>
      </c>
      <c r="I32" s="0" t="n">
        <f aca="false">I11*100/I$16</f>
        <v>0.806794055201698</v>
      </c>
      <c r="J32" s="0" t="n">
        <f aca="false">J11*100/J$16</f>
        <v>1.76266137040715</v>
      </c>
      <c r="K32" s="0" t="n">
        <f aca="false">K11*100/K$16</f>
        <v>3.9590527873705</v>
      </c>
      <c r="L32" s="0" t="n">
        <f aca="false">L11*100/L$16</f>
        <v>1.92824017573835</v>
      </c>
    </row>
    <row r="33" customFormat="false" ht="16" hidden="false" customHeight="false" outlineLevel="0" collapsed="false">
      <c r="C33" s="0" t="s">
        <v>22</v>
      </c>
      <c r="D33" s="0" t="n">
        <v>14.83</v>
      </c>
      <c r="E33" s="0" t="n">
        <f aca="false">E12*100/$E$16</f>
        <v>11.3704177323103</v>
      </c>
      <c r="F33" s="0" t="n">
        <f aca="false">F12*100/F$16</f>
        <v>17.458777885548</v>
      </c>
      <c r="G33" s="0" t="n">
        <f aca="false">G12*100/G$16</f>
        <v>27.4751222803171</v>
      </c>
      <c r="H33" s="0" t="n">
        <f aca="false">H12*100/H$16</f>
        <v>11.9143780290792</v>
      </c>
      <c r="I33" s="0" t="n">
        <f aca="false">I12*100/I$16</f>
        <v>34.8195329087049</v>
      </c>
      <c r="J33" s="0" t="n">
        <f aca="false">J12*100/J$16</f>
        <v>6.83962264150943</v>
      </c>
      <c r="K33" s="0" t="n">
        <f aca="false">K12*100/K$16</f>
        <v>25.8880118401579</v>
      </c>
      <c r="L33" s="0" t="n">
        <f aca="false">L12*100/L$16</f>
        <v>21.2472540883573</v>
      </c>
    </row>
    <row r="34" customFormat="false" ht="16" hidden="false" customHeight="false" outlineLevel="0" collapsed="false">
      <c r="C34" s="0" t="s">
        <v>24</v>
      </c>
      <c r="D34" s="0" t="n">
        <v>2.6</v>
      </c>
      <c r="E34" s="0" t="n">
        <f aca="false">E13*100/$E$16</f>
        <v>0.841858482523444</v>
      </c>
      <c r="F34" s="0" t="n">
        <f aca="false">F13*100/F$16</f>
        <v>3.98884578079534</v>
      </c>
      <c r="G34" s="0" t="n">
        <f aca="false">G13*100/G$16</f>
        <v>2.63113509866757</v>
      </c>
      <c r="H34" s="0" t="n">
        <f aca="false">H13*100/H$16</f>
        <v>2.72617124394184</v>
      </c>
      <c r="I34" s="0" t="n">
        <f aca="false">I13*100/I$16</f>
        <v>0.382165605095541</v>
      </c>
      <c r="J34" s="0" t="n">
        <f aca="false">J13*100/J$16</f>
        <v>5.80933465739821</v>
      </c>
      <c r="K34" s="0" t="n">
        <f aca="false">K13*100/K$16</f>
        <v>13.5421805624075</v>
      </c>
      <c r="L34" s="0" t="n">
        <f aca="false">L13*100/L$16</f>
        <v>4.74737612887479</v>
      </c>
    </row>
    <row r="35" customFormat="false" ht="16" hidden="false" customHeight="false" outlineLevel="0" collapsed="false">
      <c r="C35" s="0" t="s">
        <v>25</v>
      </c>
      <c r="D35" s="0" t="n">
        <v>0.67</v>
      </c>
      <c r="E35" s="0" t="s">
        <v>26</v>
      </c>
      <c r="F35" s="0" t="s">
        <v>26</v>
      </c>
      <c r="G35" s="0" t="n">
        <f aca="false">G14*100/G$16</f>
        <v>0.0674650025299376</v>
      </c>
      <c r="H35" s="0" t="n">
        <f aca="false">H14*100/H$16</f>
        <v>0.181744749596123</v>
      </c>
      <c r="I35" s="0" t="n">
        <f aca="false">I14*100/I$16</f>
        <v>8.03609341825902</v>
      </c>
      <c r="J35" s="0" t="n">
        <f aca="false">J14*100/J$16</f>
        <v>2.15988083416087</v>
      </c>
      <c r="K35" s="0" t="n">
        <f aca="false">K14*100/K$16</f>
        <v>0.345337937839171</v>
      </c>
      <c r="L35" s="0" t="n">
        <f aca="false">L14*100/L$16</f>
        <v>9.55577251647547</v>
      </c>
    </row>
    <row r="36" customFormat="false" ht="16" hidden="false" customHeight="false" outlineLevel="0" collapsed="false">
      <c r="C36" s="0" t="s">
        <v>28</v>
      </c>
      <c r="D36" s="0" t="n">
        <f aca="false">SUM(D23:D35)</f>
        <v>84.51</v>
      </c>
      <c r="E36" s="0" t="n">
        <f aca="false">SUM(E23:E34)</f>
        <v>100</v>
      </c>
      <c r="F36" s="0" t="n">
        <f aca="false">SUM(F23:F34)</f>
        <v>100</v>
      </c>
      <c r="G36" s="0" t="n">
        <f aca="false">SUM(G23:G35)</f>
        <v>100</v>
      </c>
      <c r="H36" s="0" t="n">
        <f aca="false">SUM(H23:H35)</f>
        <v>100</v>
      </c>
      <c r="I36" s="0" t="n">
        <f aca="false">SUM(I23:I35)</f>
        <v>100</v>
      </c>
      <c r="J36" s="0" t="n">
        <f aca="false">SUM(J23:J35)</f>
        <v>100</v>
      </c>
      <c r="K36" s="0" t="n">
        <f aca="false">SUM(K23:K35)</f>
        <v>100</v>
      </c>
      <c r="L36" s="0" t="n">
        <f aca="false">SUM(L23:L35)</f>
        <v>100</v>
      </c>
    </row>
    <row r="42" customFormat="false" ht="15" hidden="false" customHeight="false" outlineLevel="0" collapsed="false"/>
    <row r="43" customFormat="false" ht="16" hidden="false" customHeight="false" outlineLevel="0" collapsed="false">
      <c r="A43" s="5" t="s">
        <v>44</v>
      </c>
      <c r="B43" s="5" t="s">
        <v>45</v>
      </c>
      <c r="C43" s="6"/>
      <c r="D43" s="7"/>
      <c r="E43" s="7"/>
      <c r="F43" s="7"/>
      <c r="G43" s="7"/>
      <c r="H43" s="7"/>
      <c r="I43" s="7"/>
      <c r="J43" s="7"/>
      <c r="K43" s="7"/>
      <c r="L43" s="7" t="s">
        <v>46</v>
      </c>
      <c r="M43" s="0" t="s">
        <v>29</v>
      </c>
      <c r="N43" s="0" t="s">
        <v>30</v>
      </c>
      <c r="Y43" s="4"/>
      <c r="AA43" s="1"/>
      <c r="AB43" s="1"/>
      <c r="AC43" s="1"/>
      <c r="AD43" s="1"/>
      <c r="AE43" s="1"/>
      <c r="AF43" s="1"/>
    </row>
    <row r="44" customFormat="false" ht="15" hidden="false" customHeight="false" outlineLevel="0" collapsed="false">
      <c r="A44" s="8" t="s">
        <v>47</v>
      </c>
      <c r="B44" s="9" t="s">
        <v>48</v>
      </c>
      <c r="C44" s="9"/>
      <c r="D44" s="9"/>
      <c r="E44" s="10" t="s">
        <v>49</v>
      </c>
      <c r="F44" s="10" t="s">
        <v>50</v>
      </c>
      <c r="G44" s="9"/>
      <c r="I44" s="9" t="n">
        <f aca="false">$D$23*$G$23/100/4</f>
        <v>0.034840613931523</v>
      </c>
      <c r="J44" s="9" t="n">
        <f aca="false">$D$24*$G$24/100/6</f>
        <v>0.556462585034014</v>
      </c>
      <c r="L44" s="0" t="n">
        <f aca="false">SUM(I44:K44)</f>
        <v>0.591303198965537</v>
      </c>
      <c r="M44" s="11" t="n">
        <v>768</v>
      </c>
      <c r="N44" s="0" t="n">
        <f aca="false">L44/M44/100*1000000</f>
        <v>7.69926040319709</v>
      </c>
      <c r="Y44" s="3"/>
    </row>
    <row r="45" customFormat="false" ht="15" hidden="false" customHeight="false" outlineLevel="0" collapsed="false">
      <c r="A45" s="8" t="s">
        <v>51</v>
      </c>
      <c r="B45" s="9" t="s">
        <v>52</v>
      </c>
      <c r="C45" s="9"/>
      <c r="D45" s="9"/>
      <c r="E45" s="10" t="s">
        <v>49</v>
      </c>
      <c r="F45" s="10" t="s">
        <v>53</v>
      </c>
      <c r="G45" s="9"/>
      <c r="I45" s="9" t="n">
        <f aca="false">$D$23*$G$23/100/4</f>
        <v>0.034840613931523</v>
      </c>
      <c r="J45" s="9" t="n">
        <f aca="false">$D$25*$G$25/100/10</f>
        <v>1.11550312025637</v>
      </c>
      <c r="L45" s="0" t="n">
        <f aca="false">SUM(I45:K45)</f>
        <v>1.15034373418789</v>
      </c>
      <c r="M45" s="11" t="n">
        <v>768</v>
      </c>
      <c r="N45" s="0" t="n">
        <f aca="false">L45/M45/100*1000000</f>
        <v>14.9784340389048</v>
      </c>
      <c r="Y45" s="3"/>
    </row>
    <row r="46" customFormat="false" ht="15" hidden="false" customHeight="false" outlineLevel="0" collapsed="false">
      <c r="A46" s="8" t="s">
        <v>54</v>
      </c>
      <c r="B46" s="9" t="s">
        <v>55</v>
      </c>
      <c r="C46" s="9"/>
      <c r="D46" s="9"/>
      <c r="E46" s="10" t="s">
        <v>49</v>
      </c>
      <c r="F46" s="12" t="s">
        <v>56</v>
      </c>
      <c r="G46" s="9"/>
      <c r="I46" s="9" t="n">
        <f aca="false">$D$23*$G$23/100/4</f>
        <v>0.034840613931523</v>
      </c>
      <c r="J46" s="9" t="n">
        <f aca="false">$D$26*$G$26/100/5</f>
        <v>0.0268038455051442</v>
      </c>
      <c r="L46" s="0" t="n">
        <f aca="false">SUM(I46:K46)</f>
        <v>0.0616444594366672</v>
      </c>
      <c r="M46" s="11" t="n">
        <v>768</v>
      </c>
      <c r="N46" s="0" t="n">
        <f aca="false">L46/M46/100*1000000</f>
        <v>0.802662232248271</v>
      </c>
      <c r="Y46" s="3"/>
    </row>
    <row r="47" customFormat="false" ht="15" hidden="false" customHeight="false" outlineLevel="0" collapsed="false">
      <c r="A47" s="8" t="s">
        <v>47</v>
      </c>
      <c r="B47" s="9" t="s">
        <v>57</v>
      </c>
      <c r="C47" s="9"/>
      <c r="D47" s="9"/>
      <c r="E47" s="10" t="s">
        <v>49</v>
      </c>
      <c r="F47" s="10" t="s">
        <v>50</v>
      </c>
      <c r="G47" s="9"/>
      <c r="I47" s="9" t="n">
        <f aca="false">$D$23*$G$23/100/4</f>
        <v>0.034840613931523</v>
      </c>
      <c r="J47" s="9" t="n">
        <f aca="false">$D$24*$G$24/100/6</f>
        <v>0.556462585034014</v>
      </c>
      <c r="L47" s="0" t="n">
        <f aca="false">SUM(I47:K47)</f>
        <v>0.591303198965537</v>
      </c>
      <c r="M47" s="11" t="n">
        <v>768</v>
      </c>
      <c r="N47" s="0" t="n">
        <f aca="false">L47/M47/100*1000000</f>
        <v>7.69926040319709</v>
      </c>
      <c r="Y47" s="3"/>
    </row>
    <row r="48" customFormat="false" ht="15" hidden="false" customHeight="false" outlineLevel="0" collapsed="false">
      <c r="A48" s="8" t="s">
        <v>58</v>
      </c>
      <c r="B48" s="9" t="s">
        <v>59</v>
      </c>
      <c r="C48" s="9"/>
      <c r="D48" s="9"/>
      <c r="E48" s="10" t="s">
        <v>50</v>
      </c>
      <c r="F48" s="9"/>
      <c r="G48" s="9"/>
      <c r="I48" s="9" t="n">
        <f aca="false">$D$24*$G$24/100/6</f>
        <v>0.556462585034014</v>
      </c>
      <c r="J48" s="9"/>
      <c r="L48" s="0" t="n">
        <f aca="false">SUM(I48:K48)</f>
        <v>0.556462585034014</v>
      </c>
      <c r="M48" s="11" t="n">
        <v>768</v>
      </c>
      <c r="N48" s="0" t="n">
        <f aca="false">L48/M48/100*1000000</f>
        <v>7.24560657596372</v>
      </c>
      <c r="Y48" s="3"/>
    </row>
    <row r="49" customFormat="false" ht="15" hidden="false" customHeight="false" outlineLevel="0" collapsed="false">
      <c r="A49" s="8" t="s">
        <v>60</v>
      </c>
      <c r="B49" s="9" t="s">
        <v>61</v>
      </c>
      <c r="C49" s="9"/>
      <c r="D49" s="9"/>
      <c r="E49" s="10" t="s">
        <v>53</v>
      </c>
      <c r="F49" s="9"/>
      <c r="G49" s="9"/>
      <c r="I49" s="9" t="n">
        <f aca="false">$D$25*$G$25/100/10</f>
        <v>1.11550312025637</v>
      </c>
      <c r="J49" s="9"/>
      <c r="L49" s="0" t="n">
        <f aca="false">SUM(I49:K49)</f>
        <v>1.11550312025637</v>
      </c>
      <c r="M49" s="11" t="n">
        <v>768</v>
      </c>
      <c r="N49" s="0" t="n">
        <f aca="false">L49/M49/100*1000000</f>
        <v>14.5247802116714</v>
      </c>
      <c r="Y49" s="3"/>
    </row>
    <row r="50" customFormat="false" ht="15" hidden="false" customHeight="false" outlineLevel="0" collapsed="false">
      <c r="A50" s="8" t="s">
        <v>62</v>
      </c>
      <c r="B50" s="9" t="s">
        <v>63</v>
      </c>
      <c r="C50" s="9"/>
      <c r="D50" s="9"/>
      <c r="E50" s="10" t="s">
        <v>53</v>
      </c>
      <c r="F50" s="10" t="s">
        <v>50</v>
      </c>
      <c r="G50" s="9"/>
      <c r="I50" s="9" t="n">
        <f aca="false">$D$25*$G$25/100/10</f>
        <v>1.11550312025637</v>
      </c>
      <c r="J50" s="9" t="n">
        <f aca="false">$D$24*$G$24/100/6</f>
        <v>0.556462585034014</v>
      </c>
      <c r="L50" s="0" t="n">
        <f aca="false">SUM(I50:K50)</f>
        <v>1.67196570529038</v>
      </c>
      <c r="M50" s="11" t="n">
        <v>768</v>
      </c>
      <c r="N50" s="0" t="n">
        <f aca="false">L50/M50/100*1000000</f>
        <v>21.7703867876352</v>
      </c>
      <c r="Y50" s="4"/>
    </row>
    <row r="51" customFormat="false" ht="15" hidden="false" customHeight="false" outlineLevel="0" collapsed="false">
      <c r="A51" s="8" t="s">
        <v>64</v>
      </c>
      <c r="B51" s="9" t="s">
        <v>65</v>
      </c>
      <c r="C51" s="9"/>
      <c r="D51" s="9"/>
      <c r="E51" s="10" t="s">
        <v>53</v>
      </c>
      <c r="F51" s="12" t="s">
        <v>56</v>
      </c>
      <c r="G51" s="9"/>
      <c r="I51" s="9" t="n">
        <f aca="false">$D$25*$G$25/100/10</f>
        <v>1.11550312025637</v>
      </c>
      <c r="J51" s="9" t="n">
        <f aca="false">$D$26*$G$26/100/5</f>
        <v>0.0268038455051442</v>
      </c>
      <c r="L51" s="0" t="n">
        <f aca="false">SUM(I51:K51)</f>
        <v>1.14230696576151</v>
      </c>
      <c r="M51" s="11" t="n">
        <v>768</v>
      </c>
      <c r="N51" s="0" t="n">
        <f aca="false">L51/M51/100*1000000</f>
        <v>14.8737886166863</v>
      </c>
      <c r="Y51" s="3"/>
    </row>
    <row r="52" customFormat="false" ht="15" hidden="false" customHeight="false" outlineLevel="0" collapsed="false">
      <c r="A52" s="8" t="s">
        <v>66</v>
      </c>
      <c r="B52" s="9" t="s">
        <v>67</v>
      </c>
      <c r="C52" s="9"/>
      <c r="D52" s="9"/>
      <c r="E52" s="10" t="s">
        <v>53</v>
      </c>
      <c r="F52" s="12" t="s">
        <v>68</v>
      </c>
      <c r="G52" s="9"/>
      <c r="I52" s="9" t="n">
        <f aca="false">$D$25*$G$25/100/10</f>
        <v>1.11550312025637</v>
      </c>
      <c r="J52" s="9" t="n">
        <f aca="false">$D$28*$G$28/100/5</f>
        <v>0.00454275594535335</v>
      </c>
      <c r="L52" s="0" t="n">
        <f aca="false">SUM(I52:K52)</f>
        <v>1.12004587620172</v>
      </c>
      <c r="M52" s="11" t="n">
        <v>768</v>
      </c>
      <c r="N52" s="0" t="n">
        <f aca="false">L52/M52/100*1000000</f>
        <v>14.5839306797099</v>
      </c>
      <c r="Y52" s="12"/>
      <c r="Z52" s="9"/>
      <c r="AA52" s="9"/>
      <c r="AB52" s="9"/>
      <c r="AC52" s="9"/>
      <c r="AD52" s="9"/>
      <c r="AE52" s="9"/>
      <c r="AF52" s="9"/>
    </row>
    <row r="53" customFormat="false" ht="15" hidden="false" customHeight="false" outlineLevel="0" collapsed="false">
      <c r="A53" s="8" t="s">
        <v>69</v>
      </c>
      <c r="B53" s="9" t="s">
        <v>70</v>
      </c>
      <c r="C53" s="9"/>
      <c r="D53" s="9"/>
      <c r="E53" s="10" t="s">
        <v>71</v>
      </c>
      <c r="F53" s="10" t="s">
        <v>53</v>
      </c>
      <c r="G53" s="9"/>
      <c r="I53" s="9" t="n">
        <f aca="false">$D$27*$G$27/100/2</f>
        <v>0.0015112160566706</v>
      </c>
      <c r="J53" s="9" t="n">
        <f aca="false">$D$25*$G$25/100/10</f>
        <v>1.11550312025637</v>
      </c>
      <c r="K53" s="9"/>
      <c r="L53" s="0" t="n">
        <f aca="false">SUM(I53:K53)</f>
        <v>1.11701433631304</v>
      </c>
      <c r="M53" s="11" t="n">
        <v>768</v>
      </c>
      <c r="N53" s="0" t="n">
        <f aca="false">L53/M53/100*1000000</f>
        <v>14.544457504076</v>
      </c>
      <c r="Y53" s="9"/>
      <c r="Z53" s="9"/>
      <c r="AA53" s="9"/>
      <c r="AB53" s="9"/>
      <c r="AC53" s="9"/>
      <c r="AD53" s="9"/>
      <c r="AE53" s="9"/>
      <c r="AF53" s="9"/>
    </row>
    <row r="54" customFormat="false" ht="15" hidden="false" customHeight="false" outlineLevel="0" collapsed="false">
      <c r="A54" s="8" t="s">
        <v>72</v>
      </c>
      <c r="B54" s="9" t="s">
        <v>73</v>
      </c>
      <c r="C54" s="9"/>
      <c r="D54" s="9"/>
      <c r="E54" s="10" t="s">
        <v>71</v>
      </c>
      <c r="F54" s="12" t="s">
        <v>56</v>
      </c>
      <c r="G54" s="9"/>
      <c r="I54" s="9" t="n">
        <f aca="false">$D$27*$G$27/100/2</f>
        <v>0.0015112160566706</v>
      </c>
      <c r="J54" s="9" t="n">
        <f aca="false">$D$26*$G$26/100/5</f>
        <v>0.0268038455051442</v>
      </c>
      <c r="L54" s="0" t="n">
        <f aca="false">SUM(I54:K54)</f>
        <v>0.0283150615618148</v>
      </c>
      <c r="M54" s="11" t="n">
        <v>768</v>
      </c>
      <c r="N54" s="0" t="n">
        <f aca="false">L54/M54/100*1000000</f>
        <v>0.368685697419464</v>
      </c>
      <c r="Y54" s="9"/>
      <c r="Z54" s="9"/>
      <c r="AA54" s="9"/>
      <c r="AB54" s="9"/>
      <c r="AC54" s="9"/>
      <c r="AD54" s="9"/>
      <c r="AE54" s="9"/>
      <c r="AF54" s="9"/>
    </row>
    <row r="55" customFormat="false" ht="15" hidden="false" customHeight="false" outlineLevel="0" collapsed="false">
      <c r="A55" s="8" t="s">
        <v>74</v>
      </c>
      <c r="B55" s="9" t="s">
        <v>75</v>
      </c>
      <c r="C55" s="9"/>
      <c r="D55" s="9"/>
      <c r="E55" s="12" t="s">
        <v>68</v>
      </c>
      <c r="F55" s="10" t="s">
        <v>50</v>
      </c>
      <c r="G55" s="9"/>
      <c r="I55" s="9" t="n">
        <f aca="false">$D$28*$G$28/100/5</f>
        <v>0.00454275594535335</v>
      </c>
      <c r="J55" s="9" t="n">
        <f aca="false">$D$24*$G$24/100/6</f>
        <v>0.556462585034014</v>
      </c>
      <c r="K55" s="9"/>
      <c r="L55" s="0" t="n">
        <f aca="false">SUM(I55:K55)</f>
        <v>0.561005340979367</v>
      </c>
      <c r="M55" s="11" t="n">
        <v>768</v>
      </c>
      <c r="N55" s="0" t="n">
        <f aca="false">L55/M55/100*1000000</f>
        <v>7.30475704400217</v>
      </c>
      <c r="Y55" s="12"/>
      <c r="Z55" s="9"/>
      <c r="AA55" s="9"/>
      <c r="AB55" s="9"/>
      <c r="AC55" s="9"/>
      <c r="AD55" s="9"/>
      <c r="AE55" s="9"/>
      <c r="AF55" s="9"/>
    </row>
    <row r="56" customFormat="false" ht="18" hidden="false" customHeight="true" outlineLevel="0" collapsed="false">
      <c r="A56" s="8" t="s">
        <v>76</v>
      </c>
      <c r="B56" s="9" t="s">
        <v>77</v>
      </c>
      <c r="C56" s="9"/>
      <c r="D56" s="9"/>
      <c r="E56" s="12" t="s">
        <v>68</v>
      </c>
      <c r="F56" s="10" t="s">
        <v>53</v>
      </c>
      <c r="G56" s="9"/>
      <c r="I56" s="9" t="n">
        <f aca="false">$D$28*$G$28/100/5</f>
        <v>0.00454275594535335</v>
      </c>
      <c r="J56" s="9" t="n">
        <f aca="false">$D$25*$G$25/100/10</f>
        <v>1.11550312025637</v>
      </c>
      <c r="L56" s="0" t="n">
        <f aca="false">SUM(I56:K56)</f>
        <v>1.12004587620172</v>
      </c>
      <c r="M56" s="11" t="n">
        <v>768</v>
      </c>
      <c r="N56" s="0" t="n">
        <f aca="false">L56/M56/100*1000000</f>
        <v>14.5839306797099</v>
      </c>
      <c r="Y56" s="12"/>
      <c r="Z56" s="9"/>
      <c r="AA56" s="9"/>
      <c r="AB56" s="9"/>
      <c r="AC56" s="9"/>
      <c r="AD56" s="9"/>
      <c r="AE56" s="9"/>
      <c r="AF56" s="9"/>
    </row>
    <row r="57" customFormat="false" ht="15" hidden="false" customHeight="false" outlineLevel="0" collapsed="false">
      <c r="A57" s="8" t="s">
        <v>76</v>
      </c>
      <c r="B57" s="9" t="s">
        <v>78</v>
      </c>
      <c r="C57" s="9"/>
      <c r="D57" s="9"/>
      <c r="E57" s="12" t="s">
        <v>68</v>
      </c>
      <c r="F57" s="10" t="s">
        <v>53</v>
      </c>
      <c r="G57" s="9"/>
      <c r="I57" s="9" t="n">
        <f aca="false">$D$28*$G$28/100/5</f>
        <v>0.00454275594535335</v>
      </c>
      <c r="J57" s="9" t="n">
        <v>0.194001639863636</v>
      </c>
      <c r="L57" s="0" t="n">
        <f aca="false">SUM(I57:K57)</f>
        <v>0.198544395808989</v>
      </c>
      <c r="M57" s="11" t="n">
        <v>768</v>
      </c>
      <c r="N57" s="0" t="n">
        <f aca="false">L57/M57/100*1000000</f>
        <v>2.58521348709622</v>
      </c>
      <c r="Y57" s="12"/>
      <c r="Z57" s="9"/>
      <c r="AA57" s="9"/>
      <c r="AB57" s="9"/>
      <c r="AC57" s="9"/>
      <c r="AD57" s="9"/>
      <c r="AE57" s="9"/>
      <c r="AF57" s="9"/>
    </row>
    <row r="58" customFormat="false" ht="15" hidden="false" customHeight="false" outlineLevel="0" collapsed="false">
      <c r="A58" s="8" t="s">
        <v>79</v>
      </c>
      <c r="B58" s="9" t="s">
        <v>80</v>
      </c>
      <c r="C58" s="9"/>
      <c r="D58" s="9"/>
      <c r="E58" s="12" t="s">
        <v>68</v>
      </c>
      <c r="F58" s="12" t="s">
        <v>56</v>
      </c>
      <c r="G58" s="9"/>
      <c r="I58" s="9" t="n">
        <f aca="false">$D$28*$G$28/100/5</f>
        <v>0.00454275594535335</v>
      </c>
      <c r="J58" s="9" t="n">
        <f aca="false">$D$26*$G$26/100/5</f>
        <v>0.0268038455051442</v>
      </c>
      <c r="L58" s="0" t="n">
        <f aca="false">SUM(I58:K58)</f>
        <v>0.0313466014504976</v>
      </c>
      <c r="M58" s="11" t="n">
        <v>768</v>
      </c>
      <c r="N58" s="0" t="n">
        <f aca="false">L58/M58/100*1000000</f>
        <v>0.408158873053354</v>
      </c>
      <c r="Y58" s="10"/>
      <c r="Z58" s="9"/>
      <c r="AA58" s="9"/>
      <c r="AB58" s="9"/>
      <c r="AC58" s="9"/>
      <c r="AD58" s="9"/>
      <c r="AE58" s="9"/>
      <c r="AF58" s="9"/>
    </row>
    <row r="59" customFormat="false" ht="15" hidden="false" customHeight="false" outlineLevel="0" collapsed="false">
      <c r="A59" s="8" t="s">
        <v>81</v>
      </c>
      <c r="B59" s="9" t="s">
        <v>82</v>
      </c>
      <c r="C59" s="9"/>
      <c r="D59" s="9"/>
      <c r="E59" s="12" t="s">
        <v>83</v>
      </c>
      <c r="F59" s="10" t="s">
        <v>50</v>
      </c>
      <c r="G59" s="9"/>
      <c r="I59" s="9" t="n">
        <f aca="false">$D$33*$G$33/100/6</f>
        <v>0.679093439028504</v>
      </c>
      <c r="J59" s="9" t="n">
        <f aca="false">$D$24*$G$24/100/6</f>
        <v>0.556462585034014</v>
      </c>
      <c r="L59" s="0" t="n">
        <f aca="false">SUM(I59:K59)</f>
        <v>1.23555602406252</v>
      </c>
      <c r="M59" s="11" t="n">
        <v>768</v>
      </c>
      <c r="N59" s="0" t="n">
        <f aca="false">L59/M59/100*1000000</f>
        <v>16.087969063314</v>
      </c>
    </row>
    <row r="60" customFormat="false" ht="15" hidden="false" customHeight="false" outlineLevel="0" collapsed="false">
      <c r="A60" s="8" t="s">
        <v>84</v>
      </c>
      <c r="B60" s="9" t="s">
        <v>85</v>
      </c>
      <c r="C60" s="9"/>
      <c r="D60" s="9"/>
      <c r="E60" s="12" t="s">
        <v>83</v>
      </c>
      <c r="F60" s="10" t="s">
        <v>53</v>
      </c>
      <c r="G60" s="9"/>
      <c r="I60" s="9" t="n">
        <f aca="false">$D$33*$G$33/100/6</f>
        <v>0.679093439028504</v>
      </c>
      <c r="J60" s="9" t="n">
        <f aca="false">$D$25*$G$25/100/10</f>
        <v>1.11550312025637</v>
      </c>
      <c r="L60" s="0" t="n">
        <f aca="false">SUM(I60:K60)</f>
        <v>1.79459655928487</v>
      </c>
      <c r="M60" s="11" t="n">
        <v>768</v>
      </c>
      <c r="N60" s="0" t="n">
        <f aca="false">L60/M60/100*1000000</f>
        <v>23.3671426990218</v>
      </c>
    </row>
    <row r="61" customFormat="false" ht="15" hidden="false" customHeight="false" outlineLevel="0" collapsed="false">
      <c r="A61" s="8" t="s">
        <v>86</v>
      </c>
      <c r="B61" s="9" t="s">
        <v>87</v>
      </c>
      <c r="C61" s="9"/>
      <c r="D61" s="9"/>
      <c r="E61" s="12" t="s">
        <v>83</v>
      </c>
      <c r="F61" s="12" t="s">
        <v>83</v>
      </c>
      <c r="G61" s="9"/>
      <c r="I61" s="9" t="n">
        <f aca="false">$D$33*$G$33/100/6</f>
        <v>0.679093439028504</v>
      </c>
      <c r="J61" s="9" t="n">
        <f aca="false">$D$33*$G$33/100/6</f>
        <v>0.679093439028504</v>
      </c>
      <c r="L61" s="0" t="n">
        <f aca="false">SUM(I61:K61)</f>
        <v>1.35818687805701</v>
      </c>
      <c r="M61" s="11" t="n">
        <v>768</v>
      </c>
      <c r="N61" s="0" t="n">
        <f aca="false">L61/M61/100*1000000</f>
        <v>17.6847249747006</v>
      </c>
    </row>
    <row r="62" customFormat="false" ht="15" hidden="false" customHeight="false" outlineLevel="0" collapsed="false">
      <c r="A62" s="8" t="s">
        <v>84</v>
      </c>
      <c r="B62" s="9" t="s">
        <v>88</v>
      </c>
      <c r="C62" s="9"/>
      <c r="D62" s="9"/>
      <c r="E62" s="12" t="s">
        <v>83</v>
      </c>
      <c r="F62" s="10" t="s">
        <v>53</v>
      </c>
      <c r="G62" s="9"/>
      <c r="I62" s="9" t="n">
        <f aca="false">$D$33*$G$33/100/6</f>
        <v>0.679093439028504</v>
      </c>
      <c r="J62" s="9" t="n">
        <f aca="false">$D$25*$G$25/100/10</f>
        <v>1.11550312025637</v>
      </c>
      <c r="L62" s="0" t="n">
        <f aca="false">SUM(I62:K62)</f>
        <v>1.79459655928487</v>
      </c>
      <c r="M62" s="11" t="n">
        <v>768</v>
      </c>
      <c r="N62" s="0" t="n">
        <f aca="false">L62/M62/100*1000000</f>
        <v>23.3671426990218</v>
      </c>
    </row>
    <row r="63" customFormat="false" ht="15" hidden="false" customHeight="false" outlineLevel="0" collapsed="false">
      <c r="A63" s="8" t="s">
        <v>89</v>
      </c>
      <c r="B63" s="9" t="s">
        <v>90</v>
      </c>
      <c r="C63" s="9"/>
      <c r="D63" s="9"/>
      <c r="E63" s="12" t="s">
        <v>83</v>
      </c>
      <c r="F63" s="12" t="s">
        <v>56</v>
      </c>
      <c r="G63" s="9"/>
      <c r="I63" s="9" t="n">
        <f aca="false">$D$33*$G$33/100/6</f>
        <v>0.679093439028504</v>
      </c>
      <c r="J63" s="9" t="n">
        <f aca="false">$D$26*$G$26/100/5</f>
        <v>0.0268038455051442</v>
      </c>
      <c r="L63" s="0" t="n">
        <f aca="false">SUM(I63:K63)</f>
        <v>0.705897284533648</v>
      </c>
      <c r="M63" s="11" t="n">
        <v>768</v>
      </c>
      <c r="N63" s="0" t="n">
        <f aca="false">L63/M63/100*1000000</f>
        <v>9.19137089236521</v>
      </c>
    </row>
    <row r="64" s="9" customFormat="true" ht="15" hidden="false" customHeight="false" outlineLevel="0" collapsed="false">
      <c r="A64" s="13" t="s">
        <v>91</v>
      </c>
      <c r="B64" s="7" t="s">
        <v>92</v>
      </c>
      <c r="C64" s="7"/>
      <c r="D64" s="7"/>
      <c r="E64" s="14" t="s">
        <v>49</v>
      </c>
      <c r="F64" s="14" t="s">
        <v>50</v>
      </c>
      <c r="G64" s="7"/>
      <c r="H64" s="7"/>
      <c r="I64" s="7" t="n">
        <f aca="false">$D$23*$H$23/100/1</f>
        <v>0.0463085621970921</v>
      </c>
      <c r="J64" s="7" t="n">
        <f aca="false">$D$24*$H$24/100/4</f>
        <v>1.45363489499192</v>
      </c>
      <c r="K64" s="7"/>
      <c r="L64" s="9" t="n">
        <f aca="false">SUM(I64:K64)</f>
        <v>1.49994345718901</v>
      </c>
      <c r="M64" s="11" t="n">
        <v>1026</v>
      </c>
      <c r="N64" s="9" t="n">
        <f aca="false">L64/M64/100*1000000</f>
        <v>14.6193319414134</v>
      </c>
    </row>
    <row r="65" customFormat="false" ht="15" hidden="false" customHeight="false" outlineLevel="0" collapsed="false">
      <c r="A65" s="15" t="s">
        <v>93</v>
      </c>
      <c r="B65" s="9" t="s">
        <v>94</v>
      </c>
      <c r="E65" s="10" t="s">
        <v>50</v>
      </c>
      <c r="I65" s="9" t="n">
        <f aca="false">$D$24*$H$24/100/4</f>
        <v>1.45363489499192</v>
      </c>
      <c r="L65" s="0" t="n">
        <f aca="false">SUM(I65:K65)</f>
        <v>1.45363489499192</v>
      </c>
      <c r="M65" s="11" t="n">
        <v>1026</v>
      </c>
      <c r="N65" s="0" t="n">
        <f aca="false">L65/M65/100*1000000</f>
        <v>14.1679814326698</v>
      </c>
    </row>
    <row r="66" customFormat="false" ht="15" hidden="false" customHeight="false" outlineLevel="0" collapsed="false">
      <c r="A66" s="15" t="s">
        <v>95</v>
      </c>
      <c r="B66" s="9" t="s">
        <v>96</v>
      </c>
      <c r="E66" s="10" t="s">
        <v>53</v>
      </c>
      <c r="I66" s="9" t="n">
        <f aca="false">$D$25*$H$25/100/6</f>
        <v>1.88066235864297</v>
      </c>
      <c r="L66" s="0" t="n">
        <f aca="false">SUM(I66:K66)</f>
        <v>1.88066235864297</v>
      </c>
      <c r="M66" s="11" t="n">
        <v>1026</v>
      </c>
      <c r="N66" s="0" t="n">
        <f aca="false">L66/M66/100*1000000</f>
        <v>18.3300424819003</v>
      </c>
    </row>
    <row r="67" customFormat="false" ht="15" hidden="false" customHeight="false" outlineLevel="0" collapsed="false">
      <c r="A67" s="15" t="s">
        <v>97</v>
      </c>
      <c r="B67" s="9" t="s">
        <v>98</v>
      </c>
      <c r="E67" s="10" t="s">
        <v>53</v>
      </c>
      <c r="F67" s="10" t="s">
        <v>50</v>
      </c>
      <c r="I67" s="9" t="n">
        <f aca="false">$D$25*$H$25/100/6</f>
        <v>1.88066235864297</v>
      </c>
      <c r="J67" s="9" t="n">
        <f aca="false">$D$24*$H$24/100/4</f>
        <v>1.45363489499192</v>
      </c>
      <c r="L67" s="0" t="n">
        <f aca="false">SUM(I67:K67)</f>
        <v>3.33429725363489</v>
      </c>
      <c r="M67" s="11" t="n">
        <v>1026</v>
      </c>
      <c r="N67" s="0" t="n">
        <f aca="false">L67/M67/100*1000000</f>
        <v>32.4980239145701</v>
      </c>
    </row>
    <row r="68" customFormat="false" ht="15" hidden="false" customHeight="false" outlineLevel="0" collapsed="false">
      <c r="A68" s="15" t="s">
        <v>99</v>
      </c>
      <c r="B68" s="9" t="s">
        <v>100</v>
      </c>
      <c r="E68" s="12" t="s">
        <v>68</v>
      </c>
      <c r="F68" s="10" t="s">
        <v>53</v>
      </c>
      <c r="I68" s="9" t="n">
        <f aca="false">$D$28*$H$28/100/3</f>
        <v>0.00703554119547657</v>
      </c>
      <c r="J68" s="9" t="n">
        <f aca="false">$D$25*$H$25/100/6</f>
        <v>1.88066235864297</v>
      </c>
      <c r="L68" s="0" t="n">
        <f aca="false">SUM(I68:K68)</f>
        <v>1.88769789983845</v>
      </c>
      <c r="M68" s="11" t="n">
        <v>1026</v>
      </c>
      <c r="N68" s="0" t="n">
        <f aca="false">L68/M68/100*1000000</f>
        <v>18.398615008172</v>
      </c>
    </row>
    <row r="69" customFormat="false" ht="15" hidden="false" customHeight="false" outlineLevel="0" collapsed="false">
      <c r="A69" s="15" t="s">
        <v>99</v>
      </c>
      <c r="B69" s="9" t="s">
        <v>101</v>
      </c>
      <c r="E69" s="12" t="s">
        <v>68</v>
      </c>
      <c r="F69" s="10" t="s">
        <v>53</v>
      </c>
      <c r="I69" s="9" t="n">
        <f aca="false">$D$28*$H$28/100/3</f>
        <v>0.00703554119547657</v>
      </c>
      <c r="J69" s="9" t="n">
        <f aca="false">$D$25*$H$25/100/6</f>
        <v>1.88066235864297</v>
      </c>
      <c r="L69" s="0" t="n">
        <f aca="false">SUM(I69:K69)</f>
        <v>1.88769789983845</v>
      </c>
      <c r="M69" s="11" t="n">
        <v>1026</v>
      </c>
      <c r="N69" s="0" t="n">
        <f aca="false">L69/M69/100*1000000</f>
        <v>18.398615008172</v>
      </c>
    </row>
    <row r="70" customFormat="false" ht="15" hidden="false" customHeight="false" outlineLevel="0" collapsed="false">
      <c r="A70" s="15" t="s">
        <v>102</v>
      </c>
      <c r="B70" s="9" t="s">
        <v>103</v>
      </c>
      <c r="E70" s="12" t="s">
        <v>68</v>
      </c>
      <c r="F70" s="12" t="s">
        <v>56</v>
      </c>
      <c r="I70" s="9" t="n">
        <f aca="false">$D$28*$H$28/100/3</f>
        <v>0.00703554119547657</v>
      </c>
      <c r="J70" s="9" t="n">
        <f aca="false">$D$26*$H$26/100/2</f>
        <v>0.115660339256866</v>
      </c>
      <c r="L70" s="0" t="n">
        <f aca="false">SUM(I70:K70)</f>
        <v>0.122695880452342</v>
      </c>
      <c r="M70" s="11" t="n">
        <v>1026</v>
      </c>
      <c r="N70" s="0" t="n">
        <f aca="false">L70/M70/100*1000000</f>
        <v>1.19586628121192</v>
      </c>
    </row>
    <row r="71" customFormat="false" ht="15" hidden="false" customHeight="false" outlineLevel="0" collapsed="false">
      <c r="A71" s="15" t="s">
        <v>104</v>
      </c>
      <c r="B71" s="9" t="s">
        <v>105</v>
      </c>
      <c r="E71" s="12" t="s">
        <v>83</v>
      </c>
      <c r="F71" s="10" t="s">
        <v>50</v>
      </c>
      <c r="I71" s="9" t="n">
        <f aca="false">$D$33*$H$33/100/6</f>
        <v>0.294483710285407</v>
      </c>
      <c r="J71" s="9" t="n">
        <f aca="false">$D$24*$H$24/100/4</f>
        <v>1.45363489499192</v>
      </c>
      <c r="L71" s="0" t="n">
        <f aca="false">SUM(I71:K71)</f>
        <v>1.74811860527733</v>
      </c>
      <c r="M71" s="11" t="n">
        <v>1026</v>
      </c>
      <c r="N71" s="0" t="n">
        <f aca="false">L71/M71/100*1000000</f>
        <v>17.0381930338921</v>
      </c>
    </row>
    <row r="72" customFormat="false" ht="15" hidden="false" customHeight="false" outlineLevel="0" collapsed="false">
      <c r="A72" s="15" t="s">
        <v>106</v>
      </c>
      <c r="B72" s="9" t="s">
        <v>107</v>
      </c>
      <c r="E72" s="12" t="s">
        <v>83</v>
      </c>
      <c r="F72" s="10" t="s">
        <v>53</v>
      </c>
      <c r="I72" s="9" t="n">
        <f aca="false">$D$33*$H$33/100/6</f>
        <v>0.294483710285407</v>
      </c>
      <c r="J72" s="9" t="n">
        <f aca="false">$D$25*$H$25/100/6</f>
        <v>1.88066235864297</v>
      </c>
      <c r="L72" s="0" t="n">
        <f aca="false">SUM(I72:K72)</f>
        <v>2.17514606892838</v>
      </c>
      <c r="M72" s="11" t="n">
        <v>1026</v>
      </c>
      <c r="N72" s="0" t="n">
        <f aca="false">L72/M72/100*1000000</f>
        <v>21.2002540831226</v>
      </c>
    </row>
    <row r="73" customFormat="false" ht="15" hidden="false" customHeight="false" outlineLevel="0" collapsed="false">
      <c r="A73" s="15" t="s">
        <v>108</v>
      </c>
      <c r="B73" s="9" t="s">
        <v>109</v>
      </c>
      <c r="E73" s="12" t="s">
        <v>83</v>
      </c>
      <c r="F73" s="12" t="s">
        <v>56</v>
      </c>
      <c r="I73" s="9" t="n">
        <f aca="false">$D$33*$H$33/100/6</f>
        <v>0.294483710285407</v>
      </c>
      <c r="J73" s="9" t="n">
        <f aca="false">$D$26*$H$26/100/2</f>
        <v>0.115660339256866</v>
      </c>
      <c r="L73" s="0" t="n">
        <f aca="false">SUM(I73:K73)</f>
        <v>0.410144049542273</v>
      </c>
      <c r="M73" s="11" t="n">
        <v>1026</v>
      </c>
      <c r="N73" s="0" t="n">
        <f aca="false">L73/M73/100*1000000</f>
        <v>3.9975053561625</v>
      </c>
    </row>
    <row r="74" customFormat="false" ht="15" hidden="false" customHeight="false" outlineLevel="0" collapsed="false">
      <c r="A74" s="15" t="s">
        <v>110</v>
      </c>
      <c r="B74" s="9" t="s">
        <v>111</v>
      </c>
      <c r="E74" s="12" t="s">
        <v>83</v>
      </c>
      <c r="F74" s="12" t="s">
        <v>83</v>
      </c>
      <c r="I74" s="9" t="n">
        <f aca="false">$D$33*$H$33/100/6</f>
        <v>0.294483710285407</v>
      </c>
      <c r="J74" s="9" t="n">
        <f aca="false">$D$33*$H$33/100/6</f>
        <v>0.294483710285407</v>
      </c>
      <c r="L74" s="0" t="n">
        <f aca="false">SUM(I74:K74)</f>
        <v>0.588967420570813</v>
      </c>
      <c r="M74" s="11" t="n">
        <v>1026</v>
      </c>
      <c r="N74" s="0" t="n">
        <f aca="false">L74/M74/100*1000000</f>
        <v>5.74042320244457</v>
      </c>
    </row>
    <row r="75" customFormat="false" ht="15" hidden="false" customHeight="false" outlineLevel="0" collapsed="false">
      <c r="A75" s="16" t="s">
        <v>106</v>
      </c>
      <c r="B75" s="17" t="s">
        <v>112</v>
      </c>
      <c r="C75" s="17"/>
      <c r="D75" s="17"/>
      <c r="E75" s="18" t="s">
        <v>83</v>
      </c>
      <c r="F75" s="19" t="s">
        <v>53</v>
      </c>
      <c r="G75" s="17"/>
      <c r="I75" s="9" t="n">
        <f aca="false">$D$33*$H$33/100/6</f>
        <v>0.294483710285407</v>
      </c>
      <c r="J75" s="9" t="n">
        <f aca="false">$D$25*$H$25/100/6</f>
        <v>1.88066235864297</v>
      </c>
      <c r="K75" s="17"/>
      <c r="L75" s="0" t="n">
        <f aca="false">SUM(I75:K75)</f>
        <v>2.17514606892838</v>
      </c>
      <c r="M75" s="11" t="n">
        <v>1026</v>
      </c>
      <c r="N75" s="0" t="n">
        <f aca="false">L75/M75/100*1000000</f>
        <v>21.2002540831226</v>
      </c>
    </row>
    <row r="76" customFormat="false" ht="15" hidden="false" customHeight="false" outlineLevel="0" collapsed="false">
      <c r="A76" s="20" t="s">
        <v>113</v>
      </c>
      <c r="B76" s="7" t="s">
        <v>114</v>
      </c>
      <c r="C76" s="7"/>
      <c r="D76" s="7"/>
      <c r="E76" s="14" t="s">
        <v>49</v>
      </c>
      <c r="F76" s="14" t="s">
        <v>50</v>
      </c>
      <c r="G76" s="7"/>
      <c r="H76" s="7"/>
      <c r="I76" s="7" t="n">
        <f aca="false">$D$23*$I$23/100/2</f>
        <v>0.0995010615711253</v>
      </c>
      <c r="J76" s="7" t="n">
        <f aca="false">$D$24*$I$24/100/4</f>
        <v>1.883266985138</v>
      </c>
      <c r="L76" s="0" t="n">
        <f aca="false">SUM(I76:K76)</f>
        <v>1.98276804670913</v>
      </c>
      <c r="M76" s="11" t="n">
        <v>792</v>
      </c>
      <c r="N76" s="0" t="n">
        <f aca="false">L76/M76/100*1000000</f>
        <v>25.0349500847112</v>
      </c>
    </row>
    <row r="77" customFormat="false" ht="15" hidden="false" customHeight="false" outlineLevel="0" collapsed="false">
      <c r="A77" s="21" t="s">
        <v>115</v>
      </c>
      <c r="B77" s="9" t="s">
        <v>116</v>
      </c>
      <c r="C77" s="9"/>
      <c r="D77" s="9"/>
      <c r="E77" s="10" t="s">
        <v>49</v>
      </c>
      <c r="F77" s="10" t="s">
        <v>53</v>
      </c>
      <c r="G77" s="9"/>
      <c r="I77" s="9" t="n">
        <f aca="false">$D$23*$I$23/100/2</f>
        <v>0.0995010615711253</v>
      </c>
      <c r="J77" s="9" t="n">
        <f aca="false">$D$25*$I$25/100/5</f>
        <v>0.76348025477707</v>
      </c>
      <c r="L77" s="0" t="n">
        <f aca="false">SUM(I77:K77)</f>
        <v>0.862981316348195</v>
      </c>
      <c r="M77" s="11" t="n">
        <v>792</v>
      </c>
      <c r="N77" s="0" t="n">
        <f aca="false">L77/M77/100*1000000</f>
        <v>10.8962287417701</v>
      </c>
    </row>
    <row r="78" customFormat="false" ht="15" hidden="false" customHeight="false" outlineLevel="0" collapsed="false">
      <c r="A78" s="21" t="s">
        <v>117</v>
      </c>
      <c r="B78" s="9" t="s">
        <v>118</v>
      </c>
      <c r="C78" s="9"/>
      <c r="D78" s="9"/>
      <c r="E78" s="10" t="s">
        <v>50</v>
      </c>
      <c r="F78" s="9"/>
      <c r="G78" s="9"/>
      <c r="I78" s="9" t="n">
        <f aca="false">$D$24*$I$24/100/4</f>
        <v>1.883266985138</v>
      </c>
      <c r="J78" s="9"/>
      <c r="K78" s="9"/>
      <c r="L78" s="0" t="n">
        <f aca="false">SUM(I78:K78)</f>
        <v>1.883266985138</v>
      </c>
      <c r="M78" s="11" t="n">
        <v>792</v>
      </c>
      <c r="N78" s="0" t="n">
        <f aca="false">L78/M78/100*1000000</f>
        <v>23.7786235497223</v>
      </c>
    </row>
    <row r="79" customFormat="false" ht="15" hidden="false" customHeight="false" outlineLevel="0" collapsed="false">
      <c r="A79" s="21" t="s">
        <v>119</v>
      </c>
      <c r="B79" s="9" t="s">
        <v>120</v>
      </c>
      <c r="C79" s="9"/>
      <c r="D79" s="9"/>
      <c r="E79" s="10" t="s">
        <v>53</v>
      </c>
      <c r="F79" s="9"/>
      <c r="G79" s="9"/>
      <c r="I79" s="9" t="n">
        <f aca="false">$D$25*$I$25/100/5</f>
        <v>0.76348025477707</v>
      </c>
      <c r="J79" s="9"/>
      <c r="L79" s="0" t="n">
        <f aca="false">SUM(I79:K79)</f>
        <v>0.76348025477707</v>
      </c>
      <c r="M79" s="11" t="n">
        <v>792</v>
      </c>
      <c r="N79" s="0" t="n">
        <f aca="false">L79/M79/100*1000000</f>
        <v>9.63990220678119</v>
      </c>
    </row>
    <row r="80" customFormat="false" ht="15" hidden="false" customHeight="false" outlineLevel="0" collapsed="false">
      <c r="A80" s="21" t="s">
        <v>121</v>
      </c>
      <c r="B80" s="9" t="s">
        <v>122</v>
      </c>
      <c r="C80" s="9"/>
      <c r="D80" s="9"/>
      <c r="E80" s="10" t="s">
        <v>53</v>
      </c>
      <c r="F80" s="10" t="s">
        <v>50</v>
      </c>
      <c r="G80" s="9"/>
      <c r="I80" s="9" t="n">
        <f aca="false">$D$25*$I$25/100/5</f>
        <v>0.76348025477707</v>
      </c>
      <c r="J80" s="9" t="n">
        <f aca="false">$D$24*$I$24/100/4</f>
        <v>1.883266985138</v>
      </c>
      <c r="L80" s="0" t="n">
        <f aca="false">SUM(I80:K80)</f>
        <v>2.64674723991507</v>
      </c>
      <c r="M80" s="11" t="n">
        <v>792</v>
      </c>
      <c r="N80" s="0" t="n">
        <f aca="false">L80/M80/100*1000000</f>
        <v>33.4185257565035</v>
      </c>
    </row>
    <row r="81" customFormat="false" ht="15" hidden="false" customHeight="false" outlineLevel="0" collapsed="false">
      <c r="A81" s="21" t="s">
        <v>123</v>
      </c>
      <c r="B81" s="9" t="s">
        <v>124</v>
      </c>
      <c r="C81" s="9"/>
      <c r="D81" s="9"/>
      <c r="E81" s="10" t="s">
        <v>53</v>
      </c>
      <c r="F81" s="10" t="s">
        <v>125</v>
      </c>
      <c r="G81" s="9"/>
      <c r="I81" s="9" t="n">
        <f aca="false">$D$25*$I$25/100/5</f>
        <v>0.76348025477707</v>
      </c>
      <c r="J81" s="9" t="n">
        <f aca="false">$D$35*$I$35/100/1</f>
        <v>0.0538418259023355</v>
      </c>
      <c r="L81" s="0" t="n">
        <f aca="false">SUM(I81:K81)</f>
        <v>0.817322080679405</v>
      </c>
      <c r="M81" s="11" t="n">
        <v>792</v>
      </c>
      <c r="N81" s="0" t="n">
        <f aca="false">L81/M81/100*1000000</f>
        <v>10.3197232409016</v>
      </c>
    </row>
    <row r="82" customFormat="false" ht="15" hidden="false" customHeight="false" outlineLevel="0" collapsed="false">
      <c r="A82" s="21" t="s">
        <v>126</v>
      </c>
      <c r="B82" s="9" t="s">
        <v>127</v>
      </c>
      <c r="C82" s="9"/>
      <c r="D82" s="9"/>
      <c r="E82" s="12" t="s">
        <v>56</v>
      </c>
      <c r="F82" s="10" t="s">
        <v>50</v>
      </c>
      <c r="G82" s="9"/>
      <c r="I82" s="9" t="n">
        <f aca="false">$D$26*$I$26/100/1</f>
        <v>0.00800424628450106</v>
      </c>
      <c r="J82" s="9" t="n">
        <f aca="false">$D$24*$I$24/100/4</f>
        <v>1.883266985138</v>
      </c>
      <c r="L82" s="0" t="n">
        <f aca="false">SUM(I82:K82)</f>
        <v>1.89127123142251</v>
      </c>
      <c r="M82" s="11" t="n">
        <v>792</v>
      </c>
      <c r="N82" s="0" t="n">
        <f aca="false">L82/M82/100*1000000</f>
        <v>23.8796872654357</v>
      </c>
    </row>
    <row r="83" customFormat="false" ht="15" hidden="false" customHeight="false" outlineLevel="0" collapsed="false">
      <c r="A83" s="21" t="s">
        <v>128</v>
      </c>
      <c r="B83" s="9" t="s">
        <v>129</v>
      </c>
      <c r="C83" s="9"/>
      <c r="D83" s="9"/>
      <c r="E83" s="12" t="s">
        <v>83</v>
      </c>
      <c r="F83" s="10" t="s">
        <v>50</v>
      </c>
      <c r="G83" s="9"/>
      <c r="I83" s="9" t="n">
        <f aca="false">$D$33*$I$33/100/2</f>
        <v>2.58186836518047</v>
      </c>
      <c r="J83" s="9" t="n">
        <f aca="false">$D$24*$I$24/100/4</f>
        <v>1.883266985138</v>
      </c>
      <c r="L83" s="0" t="n">
        <f aca="false">SUM(I83:K83)</f>
        <v>4.46513535031847</v>
      </c>
      <c r="M83" s="11" t="n">
        <v>792</v>
      </c>
      <c r="N83" s="0" t="n">
        <f aca="false">L83/M83/100*1000000</f>
        <v>56.3779715949302</v>
      </c>
    </row>
    <row r="84" customFormat="false" ht="15" hidden="false" customHeight="false" outlineLevel="0" collapsed="false">
      <c r="A84" s="22" t="s">
        <v>130</v>
      </c>
      <c r="B84" s="17" t="s">
        <v>131</v>
      </c>
      <c r="C84" s="17"/>
      <c r="D84" s="17"/>
      <c r="E84" s="18" t="s">
        <v>83</v>
      </c>
      <c r="F84" s="19" t="s">
        <v>53</v>
      </c>
      <c r="G84" s="17"/>
      <c r="I84" s="9" t="n">
        <f aca="false">$D$33*$I$33/100/2</f>
        <v>2.58186836518047</v>
      </c>
      <c r="J84" s="9" t="n">
        <f aca="false">$D$25*$I$25/100/5</f>
        <v>0.76348025477707</v>
      </c>
      <c r="K84" s="17"/>
      <c r="L84" s="0" t="n">
        <f aca="false">SUM(I84:K84)</f>
        <v>3.34534861995754</v>
      </c>
      <c r="M84" s="11" t="n">
        <v>792</v>
      </c>
      <c r="N84" s="0" t="n">
        <f aca="false">L84/M84/100*1000000</f>
        <v>42.2392502519891</v>
      </c>
    </row>
    <row r="85" customFormat="false" ht="15" hidden="false" customHeight="false" outlineLevel="0" collapsed="false">
      <c r="A85" s="23" t="s">
        <v>132</v>
      </c>
      <c r="B85" s="0" t="s">
        <v>133</v>
      </c>
      <c r="E85" s="3" t="s">
        <v>49</v>
      </c>
      <c r="F85" s="3" t="s">
        <v>49</v>
      </c>
      <c r="G85" s="3" t="s">
        <v>53</v>
      </c>
      <c r="H85" s="7"/>
      <c r="I85" s="7" t="n">
        <f aca="false">$D$23*$E$23/100/19</f>
        <v>0.0107181316462512</v>
      </c>
      <c r="J85" s="7" t="n">
        <f aca="false">$D$23*$E$23/100/19</f>
        <v>0.0107181316462512</v>
      </c>
      <c r="K85" s="0" t="n">
        <f aca="false">$D$25*$E$25/100/61</f>
        <v>0.265935914636703</v>
      </c>
      <c r="L85" s="0" t="n">
        <f aca="false">SUM(I85:K85)</f>
        <v>0.287372177929205</v>
      </c>
      <c r="M85" s="11" t="n">
        <v>884</v>
      </c>
      <c r="N85" s="0" t="n">
        <f aca="false">L85/M85/100*1000000</f>
        <v>3.25081649241182</v>
      </c>
    </row>
    <row r="86" customFormat="false" ht="15" hidden="false" customHeight="false" outlineLevel="0" collapsed="false">
      <c r="A86" s="23" t="s">
        <v>134</v>
      </c>
      <c r="B86" s="0" t="s">
        <v>135</v>
      </c>
      <c r="E86" s="3" t="s">
        <v>49</v>
      </c>
      <c r="F86" s="3" t="s">
        <v>53</v>
      </c>
      <c r="G86" s="3" t="s">
        <v>50</v>
      </c>
      <c r="I86" s="0" t="n">
        <f aca="false">$D$23*$E$23/100/19</f>
        <v>0.0107181316462512</v>
      </c>
      <c r="J86" s="0" t="n">
        <f aca="false">$D$25*$E$25/100/61</f>
        <v>0.265935914636703</v>
      </c>
      <c r="K86" s="0" t="n">
        <f aca="false">$D$24*$E$24/100/45</f>
        <v>0.123296627829876</v>
      </c>
      <c r="L86" s="0" t="n">
        <f aca="false">SUM(I86:K86)</f>
        <v>0.39995067411283</v>
      </c>
      <c r="M86" s="11" t="n">
        <v>884</v>
      </c>
      <c r="N86" s="0" t="n">
        <f aca="false">L86/M86/100*1000000</f>
        <v>4.52432889267907</v>
      </c>
    </row>
    <row r="87" customFormat="false" ht="15" hidden="false" customHeight="false" outlineLevel="0" collapsed="false">
      <c r="A87" s="23" t="s">
        <v>136</v>
      </c>
      <c r="B87" s="0" t="s">
        <v>137</v>
      </c>
      <c r="E87" s="3" t="s">
        <v>49</v>
      </c>
      <c r="F87" s="3" t="s">
        <v>53</v>
      </c>
      <c r="G87" s="3" t="s">
        <v>53</v>
      </c>
      <c r="I87" s="0" t="n">
        <f aca="false">$D$23*$E$23/100/19</f>
        <v>0.0107181316462512</v>
      </c>
      <c r="J87" s="0" t="n">
        <f aca="false">$D$25*$E$25/100/61</f>
        <v>0.265935914636703</v>
      </c>
      <c r="K87" s="0" t="n">
        <f aca="false">$D$25*$E$25/100/61</f>
        <v>0.265935914636703</v>
      </c>
      <c r="L87" s="0" t="n">
        <f aca="false">SUM(I87:K87)</f>
        <v>0.542589960919657</v>
      </c>
      <c r="M87" s="11" t="n">
        <v>884</v>
      </c>
      <c r="N87" s="0" t="n">
        <f aca="false">L87/M87/100*1000000</f>
        <v>6.13789548551648</v>
      </c>
    </row>
    <row r="88" customFormat="false" ht="15" hidden="false" customHeight="false" outlineLevel="0" collapsed="false">
      <c r="A88" s="23" t="s">
        <v>138</v>
      </c>
      <c r="B88" s="0" t="s">
        <v>139</v>
      </c>
      <c r="E88" s="3" t="s">
        <v>49</v>
      </c>
      <c r="F88" s="0" t="s">
        <v>140</v>
      </c>
      <c r="G88" s="3" t="s">
        <v>53</v>
      </c>
      <c r="I88" s="0" t="n">
        <f aca="false">$D$23*$E$23/100/19</f>
        <v>0.0107181316462512</v>
      </c>
      <c r="J88" s="0" t="n">
        <f aca="false">$D$32*$E$32/100/12</f>
        <v>0.000586814435919295</v>
      </c>
      <c r="K88" s="0" t="n">
        <f aca="false">$D$25*$E$25/100/61</f>
        <v>0.265935914636703</v>
      </c>
      <c r="L88" s="0" t="n">
        <f aca="false">SUM(I88:K88)</f>
        <v>0.277240860718873</v>
      </c>
      <c r="M88" s="11" t="n">
        <v>884</v>
      </c>
      <c r="N88" s="0" t="n">
        <f aca="false">L88/M88/100*1000000</f>
        <v>3.13620883166146</v>
      </c>
    </row>
    <row r="89" customFormat="false" ht="15" hidden="false" customHeight="false" outlineLevel="0" collapsed="false">
      <c r="A89" s="23" t="s">
        <v>141</v>
      </c>
      <c r="B89" s="0" t="s">
        <v>142</v>
      </c>
      <c r="E89" s="3" t="s">
        <v>49</v>
      </c>
      <c r="F89" s="4" t="s">
        <v>83</v>
      </c>
      <c r="G89" s="3" t="s">
        <v>49</v>
      </c>
      <c r="I89" s="0" t="n">
        <f aca="false">$D$23*$E$23/100/19</f>
        <v>0.0107181316462512</v>
      </c>
      <c r="J89" s="0" t="n">
        <f aca="false">$D$33*$E$33/100/47</f>
        <v>0.0358772968021621</v>
      </c>
      <c r="K89" s="0" t="n">
        <f aca="false">$D$23*$E$23/100/19</f>
        <v>0.0107181316462512</v>
      </c>
      <c r="L89" s="0" t="n">
        <f aca="false">SUM(I89:K89)</f>
        <v>0.0573135600946645</v>
      </c>
      <c r="M89" s="11" t="n">
        <v>884</v>
      </c>
      <c r="N89" s="0" t="n">
        <f aca="false">L89/M89/100*1000000</f>
        <v>0.648343439984892</v>
      </c>
    </row>
    <row r="90" customFormat="false" ht="15" hidden="false" customHeight="false" outlineLevel="0" collapsed="false">
      <c r="A90" s="23" t="s">
        <v>143</v>
      </c>
      <c r="B90" s="0" t="s">
        <v>144</v>
      </c>
      <c r="E90" s="3" t="s">
        <v>49</v>
      </c>
      <c r="F90" s="4" t="s">
        <v>83</v>
      </c>
      <c r="G90" s="3" t="s">
        <v>50</v>
      </c>
      <c r="I90" s="0" t="n">
        <f aca="false">$D$23*$E$23/100/19</f>
        <v>0.0107181316462512</v>
      </c>
      <c r="J90" s="0" t="n">
        <f aca="false">$D$33*$E$33/100/47</f>
        <v>0.0358772968021621</v>
      </c>
      <c r="K90" s="0" t="n">
        <f aca="false">$D$24*$E$24/100/45</f>
        <v>0.123296627829876</v>
      </c>
      <c r="L90" s="0" t="n">
        <f aca="false">SUM(I90:K90)</f>
        <v>0.169892056278289</v>
      </c>
      <c r="M90" s="11" t="n">
        <v>884</v>
      </c>
      <c r="N90" s="0" t="n">
        <f aca="false">L90/M90/100*1000000</f>
        <v>1.92185584025214</v>
      </c>
    </row>
    <row r="91" customFormat="false" ht="15" hidden="false" customHeight="false" outlineLevel="0" collapsed="false">
      <c r="A91" s="23" t="s">
        <v>145</v>
      </c>
      <c r="B91" s="0" t="s">
        <v>146</v>
      </c>
      <c r="E91" s="3" t="s">
        <v>49</v>
      </c>
      <c r="F91" s="4" t="s">
        <v>83</v>
      </c>
      <c r="G91" s="3" t="s">
        <v>53</v>
      </c>
      <c r="I91" s="0" t="n">
        <f aca="false">$D$23*$E$23/100/19</f>
        <v>0.0107181316462512</v>
      </c>
      <c r="J91" s="0" t="n">
        <f aca="false">$D$33*$E$33/100/47</f>
        <v>0.0358772968021621</v>
      </c>
      <c r="K91" s="0" t="n">
        <f aca="false">$D$25*$E$25/100/61</f>
        <v>0.265935914636703</v>
      </c>
      <c r="L91" s="0" t="n">
        <f aca="false">SUM(I91:K91)</f>
        <v>0.312531343085116</v>
      </c>
      <c r="M91" s="11" t="n">
        <v>884</v>
      </c>
      <c r="N91" s="0" t="n">
        <f aca="false">L91/M91/100*1000000</f>
        <v>3.53542243308955</v>
      </c>
    </row>
    <row r="92" customFormat="false" ht="15" hidden="false" customHeight="false" outlineLevel="0" collapsed="false">
      <c r="A92" s="23" t="s">
        <v>147</v>
      </c>
      <c r="B92" s="0" t="s">
        <v>148</v>
      </c>
      <c r="E92" s="3" t="s">
        <v>49</v>
      </c>
      <c r="F92" s="4" t="s">
        <v>83</v>
      </c>
      <c r="G92" s="4" t="s">
        <v>149</v>
      </c>
      <c r="I92" s="0" t="n">
        <f aca="false">$D$23*$E$23/100/19</f>
        <v>0.0107181316462512</v>
      </c>
      <c r="J92" s="0" t="n">
        <f aca="false">$D$33*$E$33/100/47</f>
        <v>0.0358772968021621</v>
      </c>
      <c r="K92" s="0" t="n">
        <f aca="false">$D$29*$E$29/100/13</f>
        <v>0.00236425339366516</v>
      </c>
      <c r="L92" s="0" t="n">
        <f aca="false">SUM(I92:K92)</f>
        <v>0.0489596818420785</v>
      </c>
      <c r="M92" s="11" t="n">
        <v>884</v>
      </c>
      <c r="N92" s="0" t="n">
        <f aca="false">L92/M92/100*1000000</f>
        <v>0.553842554774643</v>
      </c>
    </row>
    <row r="93" customFormat="false" ht="15" hidden="false" customHeight="false" outlineLevel="0" collapsed="false">
      <c r="A93" s="23" t="s">
        <v>150</v>
      </c>
      <c r="B93" s="0" t="s">
        <v>151</v>
      </c>
      <c r="E93" s="3" t="s">
        <v>49</v>
      </c>
      <c r="F93" s="4" t="s">
        <v>83</v>
      </c>
      <c r="G93" s="4" t="s">
        <v>152</v>
      </c>
      <c r="I93" s="0" t="n">
        <f aca="false">$D$23*$E$23/100/19</f>
        <v>0.0107181316462512</v>
      </c>
      <c r="J93" s="0" t="n">
        <f aca="false">$D$33*$E$33/100/47</f>
        <v>0.0358772968021621</v>
      </c>
      <c r="K93" s="0" t="n">
        <f aca="false">$D$30*$E$30/100/9</f>
        <v>0.000284763663919674</v>
      </c>
      <c r="L93" s="0" t="n">
        <f aca="false">SUM(I93:K93)</f>
        <v>0.046880192112333</v>
      </c>
      <c r="M93" s="11" t="n">
        <v>884</v>
      </c>
      <c r="N93" s="0" t="n">
        <f aca="false">L93/M93/100*1000000</f>
        <v>0.530318915297884</v>
      </c>
    </row>
    <row r="94" customFormat="false" ht="15" hidden="false" customHeight="false" outlineLevel="0" collapsed="false">
      <c r="A94" s="23" t="s">
        <v>153</v>
      </c>
      <c r="B94" s="0" t="s">
        <v>154</v>
      </c>
      <c r="E94" s="3" t="s">
        <v>49</v>
      </c>
      <c r="F94" s="4" t="s">
        <v>83</v>
      </c>
      <c r="G94" s="0" t="s">
        <v>140</v>
      </c>
      <c r="I94" s="0" t="n">
        <f aca="false">$D$23*$E$23/100/19</f>
        <v>0.0107181316462512</v>
      </c>
      <c r="J94" s="0" t="n">
        <f aca="false">$D$33*$E$33/100/47</f>
        <v>0.0358772968021621</v>
      </c>
      <c r="K94" s="0" t="n">
        <f aca="false">$D$32*$E$32/100/12</f>
        <v>0.000586814435919295</v>
      </c>
      <c r="L94" s="0" t="n">
        <f aca="false">SUM(I94:K94)</f>
        <v>0.0471822428843326</v>
      </c>
      <c r="M94" s="11" t="n">
        <v>884</v>
      </c>
      <c r="N94" s="0" t="n">
        <f aca="false">L94/M94/100*1000000</f>
        <v>0.533735779234532</v>
      </c>
    </row>
    <row r="95" customFormat="false" ht="15" hidden="false" customHeight="false" outlineLevel="0" collapsed="false">
      <c r="A95" s="23" t="s">
        <v>155</v>
      </c>
      <c r="B95" s="0" t="s">
        <v>156</v>
      </c>
      <c r="E95" s="3" t="s">
        <v>49</v>
      </c>
      <c r="F95" s="4" t="s">
        <v>83</v>
      </c>
      <c r="G95" s="4" t="s">
        <v>83</v>
      </c>
      <c r="I95" s="0" t="n">
        <f aca="false">$D$23*$E$23/100/19</f>
        <v>0.0107181316462512</v>
      </c>
      <c r="J95" s="0" t="n">
        <f aca="false">$D$33*$E$33/100/47</f>
        <v>0.0358772968021621</v>
      </c>
      <c r="K95" s="0" t="n">
        <f aca="false">$D$33*$E$33/100/47</f>
        <v>0.0358772968021621</v>
      </c>
      <c r="L95" s="0" t="n">
        <f aca="false">SUM(I95:K95)</f>
        <v>0.0824727252505754</v>
      </c>
      <c r="M95" s="11" t="n">
        <v>884</v>
      </c>
      <c r="N95" s="0" t="n">
        <f aca="false">L95/M95/100*1000000</f>
        <v>0.932949380662618</v>
      </c>
    </row>
    <row r="96" customFormat="false" ht="15" hidden="false" customHeight="false" outlineLevel="0" collapsed="false">
      <c r="A96" s="23" t="s">
        <v>157</v>
      </c>
      <c r="B96" s="0" t="s">
        <v>158</v>
      </c>
      <c r="E96" s="3" t="s">
        <v>49</v>
      </c>
      <c r="F96" s="4" t="s">
        <v>83</v>
      </c>
      <c r="G96" s="4" t="s">
        <v>159</v>
      </c>
      <c r="I96" s="0" t="n">
        <f aca="false">$D$23*$E$23/100/19</f>
        <v>0.0107181316462512</v>
      </c>
      <c r="J96" s="0" t="n">
        <f aca="false">$D$33*$E$33/100/47</f>
        <v>0.0358772968021621</v>
      </c>
      <c r="K96" s="0" t="n">
        <f aca="false">$D$34*$E$34/100/8</f>
        <v>0.00273604006820119</v>
      </c>
      <c r="L96" s="0" t="n">
        <f aca="false">SUM(I96:K96)</f>
        <v>0.0493314685166145</v>
      </c>
      <c r="M96" s="11" t="n">
        <v>884</v>
      </c>
      <c r="N96" s="0" t="n">
        <f aca="false">L96/M96/100*1000000</f>
        <v>0.558048286387042</v>
      </c>
    </row>
    <row r="97" customFormat="false" ht="15" hidden="false" customHeight="false" outlineLevel="0" collapsed="false">
      <c r="A97" s="23" t="s">
        <v>160</v>
      </c>
      <c r="B97" s="0" t="s">
        <v>161</v>
      </c>
      <c r="E97" s="3" t="s">
        <v>50</v>
      </c>
      <c r="F97" s="3" t="s">
        <v>49</v>
      </c>
      <c r="G97" s="3" t="s">
        <v>50</v>
      </c>
      <c r="I97" s="0" t="n">
        <f aca="false">$D$24*$E$24/100/45</f>
        <v>0.123296627829876</v>
      </c>
      <c r="J97" s="0" t="n">
        <f aca="false">$D$23*$E$23/100/19</f>
        <v>0.0107181316462512</v>
      </c>
      <c r="K97" s="0" t="n">
        <f aca="false">$D$24*$E$24/100/45</f>
        <v>0.123296627829876</v>
      </c>
      <c r="L97" s="0" t="n">
        <f aca="false">SUM(I97:K97)</f>
        <v>0.257311387306003</v>
      </c>
      <c r="M97" s="11" t="n">
        <v>884</v>
      </c>
      <c r="N97" s="0" t="n">
        <f aca="false">L97/M97/100*1000000</f>
        <v>2.91076229984166</v>
      </c>
    </row>
    <row r="98" customFormat="false" ht="15" hidden="false" customHeight="false" outlineLevel="0" collapsed="false">
      <c r="A98" s="23" t="s">
        <v>162</v>
      </c>
      <c r="B98" s="0" t="s">
        <v>163</v>
      </c>
      <c r="E98" s="3" t="s">
        <v>50</v>
      </c>
      <c r="F98" s="3" t="s">
        <v>50</v>
      </c>
      <c r="G98" s="3" t="s">
        <v>50</v>
      </c>
      <c r="I98" s="0" t="n">
        <f aca="false">$D$24*$E$24/100/45</f>
        <v>0.123296627829876</v>
      </c>
      <c r="J98" s="0" t="n">
        <f aca="false">$D$24*$E$24/100/45</f>
        <v>0.123296627829876</v>
      </c>
      <c r="K98" s="0" t="n">
        <f aca="false">$D$24*$E$24/100/45</f>
        <v>0.123296627829876</v>
      </c>
      <c r="L98" s="0" t="n">
        <f aca="false">SUM(I98:K98)</f>
        <v>0.369889883489628</v>
      </c>
      <c r="M98" s="11" t="n">
        <v>884</v>
      </c>
      <c r="N98" s="0" t="n">
        <f aca="false">L98/M98/100*1000000</f>
        <v>4.18427470010891</v>
      </c>
    </row>
    <row r="99" customFormat="false" ht="15" hidden="false" customHeight="false" outlineLevel="0" collapsed="false">
      <c r="A99" s="23" t="s">
        <v>164</v>
      </c>
      <c r="B99" s="0" t="s">
        <v>165</v>
      </c>
      <c r="E99" s="3" t="s">
        <v>50</v>
      </c>
      <c r="F99" s="3" t="s">
        <v>50</v>
      </c>
      <c r="G99" s="4" t="s">
        <v>149</v>
      </c>
      <c r="I99" s="0" t="n">
        <f aca="false">$D$24*$E$24/100/45</f>
        <v>0.123296627829876</v>
      </c>
      <c r="J99" s="0" t="n">
        <f aca="false">$D$24*$E$24/100/45</f>
        <v>0.123296627829876</v>
      </c>
      <c r="K99" s="0" t="n">
        <f aca="false">$D$29*$E$29/100/13</f>
        <v>0.00236425339366516</v>
      </c>
      <c r="L99" s="0" t="n">
        <f aca="false">SUM(I99:K99)</f>
        <v>0.248957509053417</v>
      </c>
      <c r="M99" s="11" t="n">
        <v>884</v>
      </c>
      <c r="N99" s="0" t="n">
        <f aca="false">L99/M99/100*1000000</f>
        <v>2.81626141463141</v>
      </c>
    </row>
    <row r="100" customFormat="false" ht="15" hidden="false" customHeight="false" outlineLevel="0" collapsed="false">
      <c r="A100" s="23" t="s">
        <v>166</v>
      </c>
      <c r="B100" s="0" t="s">
        <v>167</v>
      </c>
      <c r="E100" s="3" t="s">
        <v>50</v>
      </c>
      <c r="F100" s="3" t="s">
        <v>50</v>
      </c>
      <c r="G100" s="4" t="s">
        <v>152</v>
      </c>
      <c r="I100" s="0" t="n">
        <f aca="false">$D$24*$E$24/100/45</f>
        <v>0.123296627829876</v>
      </c>
      <c r="J100" s="0" t="n">
        <f aca="false">$D$24*$E$24/100/45</f>
        <v>0.123296627829876</v>
      </c>
      <c r="K100" s="0" t="n">
        <f aca="false">$D$30*$E$30/100/9</f>
        <v>0.000284763663919674</v>
      </c>
      <c r="L100" s="0" t="n">
        <f aca="false">SUM(I100:K100)</f>
        <v>0.246878019323671</v>
      </c>
      <c r="M100" s="11" t="n">
        <v>884</v>
      </c>
      <c r="N100" s="0" t="n">
        <f aca="false">L100/M100/100*1000000</f>
        <v>2.79273777515465</v>
      </c>
    </row>
    <row r="101" customFormat="false" ht="15" hidden="false" customHeight="false" outlineLevel="0" collapsed="false">
      <c r="A101" s="23" t="s">
        <v>168</v>
      </c>
      <c r="B101" s="0" t="s">
        <v>169</v>
      </c>
      <c r="E101" s="3" t="s">
        <v>50</v>
      </c>
      <c r="F101" s="3" t="s">
        <v>53</v>
      </c>
      <c r="G101" s="3" t="s">
        <v>50</v>
      </c>
      <c r="I101" s="0" t="n">
        <f aca="false">$D$24*$E$24/100/45</f>
        <v>0.123296627829876</v>
      </c>
      <c r="J101" s="0" t="n">
        <f aca="false">$D$25*$E$25/100/61</f>
        <v>0.265935914636703</v>
      </c>
      <c r="K101" s="0" t="n">
        <f aca="false">$D$24*$E$24/100/45</f>
        <v>0.123296627829876</v>
      </c>
      <c r="L101" s="0" t="n">
        <f aca="false">SUM(I101:K101)</f>
        <v>0.512529170296455</v>
      </c>
      <c r="M101" s="11" t="n">
        <v>884</v>
      </c>
      <c r="N101" s="0" t="n">
        <f aca="false">L101/M101/100*1000000</f>
        <v>5.79784129294632</v>
      </c>
    </row>
    <row r="102" customFormat="false" ht="15" hidden="false" customHeight="false" outlineLevel="0" collapsed="false">
      <c r="A102" s="23" t="s">
        <v>170</v>
      </c>
      <c r="B102" s="0" t="s">
        <v>171</v>
      </c>
      <c r="E102" s="3" t="s">
        <v>50</v>
      </c>
      <c r="F102" s="3" t="s">
        <v>53</v>
      </c>
      <c r="G102" s="3" t="s">
        <v>53</v>
      </c>
      <c r="I102" s="0" t="n">
        <f aca="false">$D$24*$E$24/100/45</f>
        <v>0.123296627829876</v>
      </c>
      <c r="J102" s="0" t="n">
        <f aca="false">$D$25*$E$25/100/61</f>
        <v>0.265935914636703</v>
      </c>
      <c r="K102" s="0" t="n">
        <f aca="false">$D$25*$E$25/100/61</f>
        <v>0.265935914636703</v>
      </c>
      <c r="L102" s="0" t="n">
        <f aca="false">SUM(I102:K102)</f>
        <v>0.655168457103282</v>
      </c>
      <c r="M102" s="11" t="n">
        <v>884</v>
      </c>
      <c r="N102" s="0" t="n">
        <f aca="false">L102/M102/100*1000000</f>
        <v>7.41140788578373</v>
      </c>
    </row>
    <row r="103" customFormat="false" ht="15" hidden="false" customHeight="false" outlineLevel="0" collapsed="false">
      <c r="A103" s="23" t="s">
        <v>172</v>
      </c>
      <c r="B103" s="0" t="s">
        <v>173</v>
      </c>
      <c r="E103" s="3" t="s">
        <v>50</v>
      </c>
      <c r="F103" s="3" t="s">
        <v>53</v>
      </c>
      <c r="G103" s="4" t="s">
        <v>152</v>
      </c>
      <c r="I103" s="0" t="n">
        <f aca="false">$D$24*$E$24/100/45</f>
        <v>0.123296627829876</v>
      </c>
      <c r="J103" s="0" t="n">
        <f aca="false">$D$25*$E$25/100/61</f>
        <v>0.265935914636703</v>
      </c>
      <c r="K103" s="0" t="n">
        <f aca="false">$D$30*$E$30/100/9</f>
        <v>0.000284763663919674</v>
      </c>
      <c r="L103" s="0" t="n">
        <f aca="false">SUM(I103:K103)</f>
        <v>0.389517306130498</v>
      </c>
      <c r="M103" s="11" t="n">
        <v>884</v>
      </c>
      <c r="N103" s="0" t="n">
        <f aca="false">L103/M103/100*1000000</f>
        <v>4.40630436799207</v>
      </c>
    </row>
    <row r="104" customFormat="false" ht="15" hidden="false" customHeight="false" outlineLevel="0" collapsed="false">
      <c r="A104" s="23" t="s">
        <v>174</v>
      </c>
      <c r="B104" s="0" t="s">
        <v>175</v>
      </c>
      <c r="E104" s="3" t="s">
        <v>50</v>
      </c>
      <c r="F104" s="0" t="s">
        <v>140</v>
      </c>
      <c r="G104" s="3" t="s">
        <v>50</v>
      </c>
      <c r="I104" s="0" t="n">
        <f aca="false">$D$24*$E$24/100/45</f>
        <v>0.123296627829876</v>
      </c>
      <c r="J104" s="0" t="n">
        <f aca="false">$D$32*$E$32/100/12</f>
        <v>0.000586814435919295</v>
      </c>
      <c r="K104" s="0" t="n">
        <f aca="false">$D$24*$E$24/100/45</f>
        <v>0.123296627829876</v>
      </c>
      <c r="L104" s="0" t="n">
        <f aca="false">SUM(I104:K104)</f>
        <v>0.247180070095671</v>
      </c>
      <c r="M104" s="11" t="n">
        <v>884</v>
      </c>
      <c r="N104" s="0" t="n">
        <f aca="false">L104/M104/100*1000000</f>
        <v>2.7961546390913</v>
      </c>
    </row>
    <row r="105" customFormat="false" ht="15" hidden="false" customHeight="false" outlineLevel="0" collapsed="false">
      <c r="A105" s="23" t="s">
        <v>176</v>
      </c>
      <c r="B105" s="0" t="s">
        <v>177</v>
      </c>
      <c r="E105" s="3" t="s">
        <v>50</v>
      </c>
      <c r="F105" s="4" t="s">
        <v>83</v>
      </c>
      <c r="G105" s="3" t="s">
        <v>50</v>
      </c>
      <c r="I105" s="0" t="n">
        <f aca="false">$D$24*$E$24/100/45</f>
        <v>0.123296627829876</v>
      </c>
      <c r="J105" s="0" t="n">
        <f aca="false">$D$33*$E$33/100/47</f>
        <v>0.0358772968021621</v>
      </c>
      <c r="K105" s="0" t="n">
        <f aca="false">$D$24*$E$24/100/45</f>
        <v>0.123296627829876</v>
      </c>
      <c r="L105" s="0" t="n">
        <f aca="false">SUM(I105:K105)</f>
        <v>0.282470552461914</v>
      </c>
      <c r="M105" s="11" t="n">
        <v>884</v>
      </c>
      <c r="N105" s="0" t="n">
        <f aca="false">L105/M105/100*1000000</f>
        <v>3.19536824051939</v>
      </c>
    </row>
    <row r="106" customFormat="false" ht="15" hidden="false" customHeight="false" outlineLevel="0" collapsed="false">
      <c r="A106" s="23" t="s">
        <v>178</v>
      </c>
      <c r="B106" s="0" t="s">
        <v>179</v>
      </c>
      <c r="E106" s="3" t="s">
        <v>50</v>
      </c>
      <c r="F106" s="4" t="s">
        <v>83</v>
      </c>
      <c r="G106" s="4" t="s">
        <v>149</v>
      </c>
      <c r="I106" s="0" t="n">
        <f aca="false">$D$24*$E$24/100/45</f>
        <v>0.123296627829876</v>
      </c>
      <c r="J106" s="0" t="n">
        <f aca="false">$D$33*$E$33/100/47</f>
        <v>0.0358772968021621</v>
      </c>
      <c r="K106" s="0" t="n">
        <f aca="false">$D$29*$E$29/100/13</f>
        <v>0.00236425339366516</v>
      </c>
      <c r="L106" s="0" t="n">
        <f aca="false">SUM(I106:K106)</f>
        <v>0.161538178025703</v>
      </c>
      <c r="M106" s="11" t="n">
        <v>884</v>
      </c>
      <c r="N106" s="0" t="n">
        <f aca="false">L106/M106/100*1000000</f>
        <v>1.82735495504189</v>
      </c>
    </row>
    <row r="107" customFormat="false" ht="15" hidden="false" customHeight="false" outlineLevel="0" collapsed="false">
      <c r="A107" s="23" t="s">
        <v>180</v>
      </c>
      <c r="B107" s="0" t="s">
        <v>181</v>
      </c>
      <c r="E107" s="3" t="s">
        <v>50</v>
      </c>
      <c r="F107" s="4" t="s">
        <v>83</v>
      </c>
      <c r="G107" s="4" t="s">
        <v>152</v>
      </c>
      <c r="I107" s="0" t="n">
        <f aca="false">$D$24*$E$24/100/45</f>
        <v>0.123296627829876</v>
      </c>
      <c r="J107" s="0" t="n">
        <f aca="false">$D$33*$E$33/100/47</f>
        <v>0.0358772968021621</v>
      </c>
      <c r="K107" s="0" t="n">
        <f aca="false">$D$30*$E$30/100/9</f>
        <v>0.000284763663919674</v>
      </c>
      <c r="L107" s="0" t="n">
        <f aca="false">SUM(I107:K107)</f>
        <v>0.159458688295958</v>
      </c>
      <c r="M107" s="11" t="n">
        <v>884</v>
      </c>
      <c r="N107" s="0" t="n">
        <f aca="false">L107/M107/100*1000000</f>
        <v>1.80383131556513</v>
      </c>
    </row>
    <row r="108" customFormat="false" ht="15" hidden="false" customHeight="false" outlineLevel="0" collapsed="false">
      <c r="A108" s="23" t="s">
        <v>182</v>
      </c>
      <c r="B108" s="0" t="s">
        <v>183</v>
      </c>
      <c r="E108" s="3" t="s">
        <v>50</v>
      </c>
      <c r="F108" s="4" t="s">
        <v>83</v>
      </c>
      <c r="G108" s="0" t="s">
        <v>140</v>
      </c>
      <c r="I108" s="0" t="n">
        <f aca="false">$D$24*$E$24/100/45</f>
        <v>0.123296627829876</v>
      </c>
      <c r="J108" s="0" t="n">
        <f aca="false">$D$33*$E$33/100/47</f>
        <v>0.0358772968021621</v>
      </c>
      <c r="K108" s="0" t="n">
        <f aca="false">$D$32*$E$32/100/12</f>
        <v>0.000586814435919295</v>
      </c>
      <c r="L108" s="0" t="n">
        <f aca="false">SUM(I108:K108)</f>
        <v>0.159760739067957</v>
      </c>
      <c r="M108" s="11" t="n">
        <v>884</v>
      </c>
      <c r="N108" s="0" t="n">
        <f aca="false">L108/M108/100*1000000</f>
        <v>1.80724817950178</v>
      </c>
    </row>
    <row r="109" customFormat="false" ht="15" hidden="false" customHeight="false" outlineLevel="0" collapsed="false">
      <c r="A109" s="23" t="s">
        <v>184</v>
      </c>
      <c r="B109" s="0" t="s">
        <v>185</v>
      </c>
      <c r="E109" s="3" t="s">
        <v>50</v>
      </c>
      <c r="F109" s="4" t="s">
        <v>83</v>
      </c>
      <c r="G109" s="4" t="s">
        <v>83</v>
      </c>
      <c r="I109" s="0" t="n">
        <f aca="false">$D$24*$E$24/100/45</f>
        <v>0.123296627829876</v>
      </c>
      <c r="J109" s="0" t="n">
        <f aca="false">$D$33*$E$33/100/47</f>
        <v>0.0358772968021621</v>
      </c>
      <c r="K109" s="0" t="n">
        <f aca="false">$D$33*$E$33/100/47</f>
        <v>0.0358772968021621</v>
      </c>
      <c r="L109" s="0" t="n">
        <f aca="false">SUM(I109:K109)</f>
        <v>0.1950512214342</v>
      </c>
      <c r="M109" s="11" t="n">
        <v>884</v>
      </c>
      <c r="N109" s="0" t="n">
        <f aca="false">L109/M109/100*1000000</f>
        <v>2.20646178092987</v>
      </c>
    </row>
    <row r="110" customFormat="false" ht="15" hidden="false" customHeight="false" outlineLevel="0" collapsed="false">
      <c r="A110" s="23" t="s">
        <v>186</v>
      </c>
      <c r="B110" s="0" t="s">
        <v>187</v>
      </c>
      <c r="E110" s="3" t="s">
        <v>50</v>
      </c>
      <c r="F110" s="4" t="s">
        <v>83</v>
      </c>
      <c r="G110" s="4" t="s">
        <v>159</v>
      </c>
      <c r="I110" s="0" t="n">
        <f aca="false">$D$24*$E$24/100/45</f>
        <v>0.123296627829876</v>
      </c>
      <c r="J110" s="0" t="n">
        <f aca="false">$D$33*$E$33/100/47</f>
        <v>0.0358772968021621</v>
      </c>
      <c r="K110" s="0" t="n">
        <f aca="false">$D$34*$E$34/100/8</f>
        <v>0.00273604006820119</v>
      </c>
      <c r="L110" s="0" t="n">
        <f aca="false">SUM(I110:K110)</f>
        <v>0.161909964700239</v>
      </c>
      <c r="M110" s="11" t="n">
        <v>884</v>
      </c>
      <c r="N110" s="0" t="n">
        <f aca="false">L110/M110/100*1000000</f>
        <v>1.83156068665429</v>
      </c>
    </row>
    <row r="111" customFormat="false" ht="15" hidden="false" customHeight="false" outlineLevel="0" collapsed="false">
      <c r="A111" s="23" t="s">
        <v>188</v>
      </c>
      <c r="B111" s="0" t="s">
        <v>189</v>
      </c>
      <c r="E111" s="3" t="s">
        <v>53</v>
      </c>
      <c r="F111" s="3" t="s">
        <v>49</v>
      </c>
      <c r="G111" s="3" t="s">
        <v>50</v>
      </c>
      <c r="I111" s="0" t="n">
        <f aca="false">$D$25*$E$25/100/61</f>
        <v>0.265935914636703</v>
      </c>
      <c r="J111" s="0" t="n">
        <f aca="false">$D$23*$E$23/100/19</f>
        <v>0.0107181316462512</v>
      </c>
      <c r="K111" s="0" t="n">
        <f aca="false">$D$24*$E$24/100/45</f>
        <v>0.123296627829876</v>
      </c>
      <c r="L111" s="0" t="n">
        <f aca="false">SUM(I111:K111)</f>
        <v>0.39995067411283</v>
      </c>
      <c r="M111" s="11" t="n">
        <v>884</v>
      </c>
      <c r="N111" s="0" t="n">
        <f aca="false">L111/M111/100*1000000</f>
        <v>4.52432889267907</v>
      </c>
    </row>
    <row r="112" customFormat="false" ht="15" hidden="false" customHeight="false" outlineLevel="0" collapsed="false">
      <c r="A112" s="23" t="s">
        <v>190</v>
      </c>
      <c r="B112" s="0" t="s">
        <v>191</v>
      </c>
      <c r="E112" s="3" t="s">
        <v>53</v>
      </c>
      <c r="F112" s="3" t="s">
        <v>49</v>
      </c>
      <c r="G112" s="3" t="s">
        <v>53</v>
      </c>
      <c r="I112" s="0" t="n">
        <f aca="false">$D$25*$E$25/100/61</f>
        <v>0.265935914636703</v>
      </c>
      <c r="J112" s="0" t="n">
        <f aca="false">$D$23*$E$23/100/19</f>
        <v>0.0107181316462512</v>
      </c>
      <c r="K112" s="0" t="n">
        <f aca="false">$D$25*$E$25/100/61</f>
        <v>0.265935914636703</v>
      </c>
      <c r="L112" s="0" t="n">
        <f aca="false">SUM(I112:K112)</f>
        <v>0.542589960919657</v>
      </c>
      <c r="M112" s="11" t="n">
        <v>884</v>
      </c>
      <c r="N112" s="0" t="n">
        <f aca="false">L112/M112/100*1000000</f>
        <v>6.13789548551648</v>
      </c>
    </row>
    <row r="113" customFormat="false" ht="15" hidden="false" customHeight="false" outlineLevel="0" collapsed="false">
      <c r="A113" s="23" t="s">
        <v>192</v>
      </c>
      <c r="B113" s="0" t="s">
        <v>193</v>
      </c>
      <c r="E113" s="3" t="s">
        <v>53</v>
      </c>
      <c r="F113" s="3" t="s">
        <v>49</v>
      </c>
      <c r="G113" s="4" t="s">
        <v>149</v>
      </c>
      <c r="I113" s="0" t="n">
        <f aca="false">$D$25*$E$25/100/61</f>
        <v>0.265935914636703</v>
      </c>
      <c r="J113" s="0" t="n">
        <f aca="false">$D$23*$E$23/100/19</f>
        <v>0.0107181316462512</v>
      </c>
      <c r="K113" s="0" t="n">
        <f aca="false">$D$29*$E$29/100/13</f>
        <v>0.00236425339366516</v>
      </c>
      <c r="L113" s="0" t="n">
        <f aca="false">SUM(I113:K113)</f>
        <v>0.279018299676619</v>
      </c>
      <c r="M113" s="11" t="n">
        <v>884</v>
      </c>
      <c r="N113" s="0" t="n">
        <f aca="false">L113/M113/100*1000000</f>
        <v>3.15631560720157</v>
      </c>
    </row>
    <row r="114" customFormat="false" ht="15" hidden="false" customHeight="false" outlineLevel="0" collapsed="false">
      <c r="A114" s="23" t="s">
        <v>194</v>
      </c>
      <c r="B114" s="0" t="s">
        <v>195</v>
      </c>
      <c r="E114" s="3" t="s">
        <v>53</v>
      </c>
      <c r="F114" s="3" t="s">
        <v>49</v>
      </c>
      <c r="G114" s="4" t="s">
        <v>152</v>
      </c>
      <c r="I114" s="0" t="n">
        <f aca="false">$D$25*$E$25/100/61</f>
        <v>0.265935914636703</v>
      </c>
      <c r="J114" s="0" t="n">
        <f aca="false">$D$23*$E$23/100/19</f>
        <v>0.0107181316462512</v>
      </c>
      <c r="K114" s="0" t="n">
        <f aca="false">$D$30*$E$30/100/9</f>
        <v>0.000284763663919674</v>
      </c>
      <c r="L114" s="0" t="n">
        <f aca="false">SUM(I114:K114)</f>
        <v>0.276938809946874</v>
      </c>
      <c r="M114" s="11" t="n">
        <v>884</v>
      </c>
      <c r="N114" s="0" t="n">
        <f aca="false">L114/M114/100*1000000</f>
        <v>3.13279196772482</v>
      </c>
    </row>
    <row r="115" customFormat="false" ht="15" hidden="false" customHeight="false" outlineLevel="0" collapsed="false">
      <c r="A115" s="23" t="s">
        <v>196</v>
      </c>
      <c r="B115" s="0" t="s">
        <v>197</v>
      </c>
      <c r="E115" s="3" t="s">
        <v>53</v>
      </c>
      <c r="F115" s="3" t="s">
        <v>50</v>
      </c>
      <c r="G115" s="3" t="s">
        <v>50</v>
      </c>
      <c r="I115" s="0" t="n">
        <f aca="false">$D$25*$E$25/100/61</f>
        <v>0.265935914636703</v>
      </c>
      <c r="J115" s="0" t="n">
        <f aca="false">$D$24*$E$24/100/45</f>
        <v>0.123296627829876</v>
      </c>
      <c r="K115" s="0" t="n">
        <f aca="false">$D$24*$E$24/100/45</f>
        <v>0.123296627829876</v>
      </c>
      <c r="L115" s="0" t="n">
        <f aca="false">SUM(I115:K115)</f>
        <v>0.512529170296455</v>
      </c>
      <c r="M115" s="11" t="n">
        <v>884</v>
      </c>
      <c r="N115" s="0" t="n">
        <f aca="false">L115/M115/100*1000000</f>
        <v>5.79784129294632</v>
      </c>
    </row>
    <row r="116" customFormat="false" ht="15" hidden="false" customHeight="false" outlineLevel="0" collapsed="false">
      <c r="A116" s="23" t="s">
        <v>196</v>
      </c>
      <c r="B116" s="0" t="s">
        <v>198</v>
      </c>
      <c r="E116" s="3" t="s">
        <v>53</v>
      </c>
      <c r="F116" s="3" t="s">
        <v>50</v>
      </c>
      <c r="G116" s="3" t="s">
        <v>50</v>
      </c>
      <c r="I116" s="0" t="n">
        <f aca="false">$D$25*$E$25/100/61</f>
        <v>0.265935914636703</v>
      </c>
      <c r="J116" s="0" t="n">
        <f aca="false">$D$24*$E$24/100/45</f>
        <v>0.123296627829876</v>
      </c>
      <c r="K116" s="0" t="n">
        <f aca="false">$D$24*$E$24/100/45</f>
        <v>0.123296627829876</v>
      </c>
      <c r="L116" s="0" t="n">
        <f aca="false">SUM(I116:K116)</f>
        <v>0.512529170296455</v>
      </c>
      <c r="M116" s="11" t="n">
        <v>884</v>
      </c>
      <c r="N116" s="0" t="n">
        <f aca="false">L116/M116/100*1000000</f>
        <v>5.79784129294632</v>
      </c>
    </row>
    <row r="117" customFormat="false" ht="15" hidden="false" customHeight="false" outlineLevel="0" collapsed="false">
      <c r="A117" s="23" t="s">
        <v>199</v>
      </c>
      <c r="B117" s="0" t="s">
        <v>200</v>
      </c>
      <c r="E117" s="3" t="s">
        <v>53</v>
      </c>
      <c r="F117" s="3" t="s">
        <v>50</v>
      </c>
      <c r="G117" s="4" t="s">
        <v>68</v>
      </c>
      <c r="I117" s="0" t="n">
        <f aca="false">$D$25*$E$25/100/61</f>
        <v>0.265935914636703</v>
      </c>
      <c r="J117" s="0" t="n">
        <f aca="false">$D$24*$E$24/100/45</f>
        <v>0.123296627829876</v>
      </c>
      <c r="K117" s="0" t="n">
        <f aca="false">$D$28*$E$28/100/17</f>
        <v>0.00235613810741688</v>
      </c>
      <c r="L117" s="0" t="n">
        <f aca="false">SUM(I117:K117)</f>
        <v>0.391588680573996</v>
      </c>
      <c r="M117" s="11" t="n">
        <v>884</v>
      </c>
      <c r="N117" s="0" t="n">
        <f aca="false">L117/M117/100*1000000</f>
        <v>4.42973620558819</v>
      </c>
    </row>
    <row r="118" customFormat="false" ht="15" hidden="false" customHeight="false" outlineLevel="0" collapsed="false">
      <c r="A118" s="23" t="s">
        <v>201</v>
      </c>
      <c r="B118" s="0" t="s">
        <v>202</v>
      </c>
      <c r="E118" s="3" t="s">
        <v>53</v>
      </c>
      <c r="F118" s="3" t="s">
        <v>50</v>
      </c>
      <c r="G118" s="4" t="s">
        <v>149</v>
      </c>
      <c r="I118" s="0" t="n">
        <f aca="false">$D$25*$E$25/100/61</f>
        <v>0.265935914636703</v>
      </c>
      <c r="J118" s="0" t="n">
        <f aca="false">$D$24*$E$24/100/45</f>
        <v>0.123296627829876</v>
      </c>
      <c r="K118" s="0" t="n">
        <f aca="false">$D$29*$E$29/100/13</f>
        <v>0.00236425339366516</v>
      </c>
      <c r="L118" s="0" t="n">
        <f aca="false">SUM(I118:K118)</f>
        <v>0.391596795860244</v>
      </c>
      <c r="M118" s="11" t="n">
        <v>884</v>
      </c>
      <c r="N118" s="0" t="n">
        <f aca="false">L118/M118/100*1000000</f>
        <v>4.42982800746882</v>
      </c>
    </row>
    <row r="119" customFormat="false" ht="15" hidden="false" customHeight="false" outlineLevel="0" collapsed="false">
      <c r="A119" s="23" t="s">
        <v>203</v>
      </c>
      <c r="B119" s="0" t="s">
        <v>204</v>
      </c>
      <c r="E119" s="3" t="s">
        <v>53</v>
      </c>
      <c r="F119" s="3" t="s">
        <v>50</v>
      </c>
      <c r="G119" s="4" t="s">
        <v>83</v>
      </c>
      <c r="I119" s="0" t="n">
        <f aca="false">$D$25*$E$25/100/61</f>
        <v>0.265935914636703</v>
      </c>
      <c r="J119" s="0" t="n">
        <f aca="false">$D$24*$E$24/100/45</f>
        <v>0.123296627829876</v>
      </c>
      <c r="K119" s="0" t="n">
        <f aca="false">$D$33*$E$33/100/47</f>
        <v>0.0358772968021621</v>
      </c>
      <c r="L119" s="0" t="n">
        <f aca="false">SUM(I119:K119)</f>
        <v>0.425109839268741</v>
      </c>
      <c r="M119" s="11" t="n">
        <v>884</v>
      </c>
      <c r="N119" s="0" t="n">
        <f aca="false">L119/M119/100*1000000</f>
        <v>4.8089348333568</v>
      </c>
    </row>
    <row r="120" customFormat="false" ht="15" hidden="false" customHeight="false" outlineLevel="0" collapsed="false">
      <c r="A120" s="23" t="s">
        <v>205</v>
      </c>
      <c r="B120" s="0" t="s">
        <v>206</v>
      </c>
      <c r="E120" s="3" t="s">
        <v>53</v>
      </c>
      <c r="F120" s="3" t="s">
        <v>53</v>
      </c>
      <c r="G120" s="3" t="s">
        <v>53</v>
      </c>
      <c r="I120" s="0" t="n">
        <f aca="false">$D$25*$E$25/100/61</f>
        <v>0.265935914636703</v>
      </c>
      <c r="J120" s="0" t="n">
        <f aca="false">$D$25*$E$25/100/61</f>
        <v>0.265935914636703</v>
      </c>
      <c r="K120" s="0" t="n">
        <f aca="false">$D$25*$E$25/100/61</f>
        <v>0.265935914636703</v>
      </c>
      <c r="L120" s="0" t="n">
        <f aca="false">SUM(I120:K120)</f>
        <v>0.797807743910109</v>
      </c>
      <c r="M120" s="11" t="n">
        <v>884</v>
      </c>
      <c r="N120" s="0" t="n">
        <f aca="false">L120/M120/100*1000000</f>
        <v>9.02497447862114</v>
      </c>
    </row>
    <row r="121" customFormat="false" ht="15" hidden="false" customHeight="false" outlineLevel="0" collapsed="false">
      <c r="A121" s="23" t="s">
        <v>207</v>
      </c>
      <c r="B121" s="0" t="s">
        <v>208</v>
      </c>
      <c r="E121" s="3" t="s">
        <v>53</v>
      </c>
      <c r="F121" s="3" t="s">
        <v>53</v>
      </c>
      <c r="G121" s="3" t="s">
        <v>50</v>
      </c>
      <c r="I121" s="0" t="n">
        <f aca="false">$D$25*$E$25/100/61</f>
        <v>0.265935914636703</v>
      </c>
      <c r="J121" s="0" t="n">
        <f aca="false">$D$25*$E$25/100/61</f>
        <v>0.265935914636703</v>
      </c>
      <c r="K121" s="0" t="n">
        <f aca="false">$D$24*$E$24/100/45</f>
        <v>0.123296627829876</v>
      </c>
      <c r="L121" s="0" t="n">
        <f aca="false">SUM(I121:K121)</f>
        <v>0.655168457103282</v>
      </c>
      <c r="M121" s="11" t="n">
        <v>884</v>
      </c>
      <c r="N121" s="0" t="n">
        <f aca="false">L121/M121/100*1000000</f>
        <v>7.41140788578373</v>
      </c>
    </row>
    <row r="122" customFormat="false" ht="15" hidden="false" customHeight="false" outlineLevel="0" collapsed="false">
      <c r="A122" s="23" t="s">
        <v>205</v>
      </c>
      <c r="B122" s="0" t="s">
        <v>209</v>
      </c>
      <c r="E122" s="3" t="s">
        <v>53</v>
      </c>
      <c r="F122" s="3" t="s">
        <v>53</v>
      </c>
      <c r="G122" s="3" t="s">
        <v>53</v>
      </c>
      <c r="I122" s="0" t="n">
        <f aca="false">$D$25*$E$25/100/61</f>
        <v>0.265935914636703</v>
      </c>
      <c r="J122" s="0" t="n">
        <f aca="false">$D$25*$E$25/100/61</f>
        <v>0.265935914636703</v>
      </c>
      <c r="K122" s="0" t="n">
        <f aca="false">$D$25*$E$25/100/61</f>
        <v>0.265935914636703</v>
      </c>
      <c r="L122" s="0" t="n">
        <f aca="false">SUM(I122:K122)</f>
        <v>0.797807743910109</v>
      </c>
      <c r="M122" s="11" t="n">
        <v>884</v>
      </c>
      <c r="N122" s="0" t="n">
        <f aca="false">L122/M122/100*1000000</f>
        <v>9.02497447862114</v>
      </c>
    </row>
    <row r="123" customFormat="false" ht="15" hidden="false" customHeight="false" outlineLevel="0" collapsed="false">
      <c r="A123" s="23" t="s">
        <v>210</v>
      </c>
      <c r="B123" s="0" t="s">
        <v>211</v>
      </c>
      <c r="E123" s="3" t="s">
        <v>53</v>
      </c>
      <c r="F123" s="3" t="s">
        <v>53</v>
      </c>
      <c r="G123" s="4" t="s">
        <v>68</v>
      </c>
      <c r="I123" s="0" t="n">
        <f aca="false">$D$25*$E$25/100/61</f>
        <v>0.265935914636703</v>
      </c>
      <c r="J123" s="0" t="n">
        <f aca="false">$D$25*$E$25/100/61</f>
        <v>0.265935914636703</v>
      </c>
      <c r="K123" s="0" t="n">
        <f aca="false">$D$28*$E$28/100/17</f>
        <v>0.00235613810741688</v>
      </c>
      <c r="L123" s="0" t="n">
        <f aca="false">SUM(I123:K123)</f>
        <v>0.534227967380823</v>
      </c>
      <c r="M123" s="11" t="n">
        <v>884</v>
      </c>
      <c r="N123" s="0" t="n">
        <f aca="false">L123/M123/100*1000000</f>
        <v>6.0433027984256</v>
      </c>
    </row>
    <row r="124" customFormat="false" ht="15" hidden="false" customHeight="false" outlineLevel="0" collapsed="false">
      <c r="A124" s="23" t="s">
        <v>212</v>
      </c>
      <c r="B124" s="0" t="s">
        <v>213</v>
      </c>
      <c r="E124" s="3" t="s">
        <v>53</v>
      </c>
      <c r="F124" s="3" t="s">
        <v>53</v>
      </c>
      <c r="G124" s="4" t="s">
        <v>149</v>
      </c>
      <c r="I124" s="0" t="n">
        <f aca="false">$D$25*$E$25/100/61</f>
        <v>0.265935914636703</v>
      </c>
      <c r="J124" s="0" t="n">
        <f aca="false">$D$25*$E$25/100/61</f>
        <v>0.265935914636703</v>
      </c>
      <c r="K124" s="0" t="n">
        <f aca="false">$D$29*$E$29/100/13</f>
        <v>0.00236425339366516</v>
      </c>
      <c r="L124" s="0" t="n">
        <f aca="false">SUM(I124:K124)</f>
        <v>0.534236082667071</v>
      </c>
      <c r="M124" s="11" t="n">
        <v>884</v>
      </c>
      <c r="N124" s="0" t="n">
        <f aca="false">L124/M124/100*1000000</f>
        <v>6.04339460030623</v>
      </c>
    </row>
    <row r="125" customFormat="false" ht="15" hidden="false" customHeight="false" outlineLevel="0" collapsed="false">
      <c r="A125" s="23" t="s">
        <v>214</v>
      </c>
      <c r="B125" s="0" t="s">
        <v>215</v>
      </c>
      <c r="E125" s="3" t="s">
        <v>53</v>
      </c>
      <c r="F125" s="3" t="s">
        <v>53</v>
      </c>
      <c r="G125" s="4" t="s">
        <v>152</v>
      </c>
      <c r="I125" s="0" t="n">
        <f aca="false">$D$25*$E$25/100/61</f>
        <v>0.265935914636703</v>
      </c>
      <c r="J125" s="0" t="n">
        <f aca="false">$D$25*$E$25/100/61</f>
        <v>0.265935914636703</v>
      </c>
      <c r="K125" s="0" t="n">
        <f aca="false">$D$30*$E$30/100/9</f>
        <v>0.000284763663919674</v>
      </c>
      <c r="L125" s="0" t="n">
        <f aca="false">SUM(I125:K125)</f>
        <v>0.532156592937326</v>
      </c>
      <c r="M125" s="11" t="n">
        <v>884</v>
      </c>
      <c r="N125" s="0" t="n">
        <f aca="false">L125/M125/100*1000000</f>
        <v>6.01987096082948</v>
      </c>
    </row>
    <row r="126" customFormat="false" ht="15" hidden="false" customHeight="false" outlineLevel="0" collapsed="false">
      <c r="A126" s="23" t="s">
        <v>216</v>
      </c>
      <c r="B126" s="0" t="s">
        <v>217</v>
      </c>
      <c r="E126" s="3" t="s">
        <v>53</v>
      </c>
      <c r="F126" s="4" t="s">
        <v>140</v>
      </c>
      <c r="G126" s="3" t="s">
        <v>50</v>
      </c>
      <c r="I126" s="0" t="n">
        <f aca="false">$D$25*$E$25/100/61</f>
        <v>0.265935914636703</v>
      </c>
      <c r="J126" s="0" t="n">
        <f aca="false">$D$32*$E$32/100/12</f>
        <v>0.000586814435919295</v>
      </c>
      <c r="K126" s="0" t="n">
        <f aca="false">$D$24*$E$24/100/45</f>
        <v>0.123296627829876</v>
      </c>
      <c r="L126" s="0" t="n">
        <f aca="false">SUM(I126:K126)</f>
        <v>0.389819356902498</v>
      </c>
      <c r="M126" s="11" t="n">
        <v>884</v>
      </c>
      <c r="N126" s="0" t="n">
        <f aca="false">L126/M126/100*1000000</f>
        <v>4.40972123192871</v>
      </c>
    </row>
    <row r="127" customFormat="false" ht="15" hidden="false" customHeight="false" outlineLevel="0" collapsed="false">
      <c r="A127" s="23" t="s">
        <v>218</v>
      </c>
      <c r="B127" s="0" t="s">
        <v>219</v>
      </c>
      <c r="E127" s="3" t="s">
        <v>53</v>
      </c>
      <c r="F127" s="0" t="s">
        <v>140</v>
      </c>
      <c r="G127" s="3" t="s">
        <v>53</v>
      </c>
      <c r="I127" s="0" t="n">
        <f aca="false">$D$25*$E$25/100/61</f>
        <v>0.265935914636703</v>
      </c>
      <c r="J127" s="0" t="n">
        <f aca="false">$D$32*$E$32/100/12</f>
        <v>0.000586814435919295</v>
      </c>
      <c r="K127" s="0" t="n">
        <f aca="false">$D$25*$E$25/100/61</f>
        <v>0.265935914636703</v>
      </c>
      <c r="L127" s="0" t="n">
        <f aca="false">SUM(I127:K127)</f>
        <v>0.532458643709325</v>
      </c>
      <c r="M127" s="11" t="n">
        <v>884</v>
      </c>
      <c r="N127" s="0" t="n">
        <f aca="false">L127/M127/100*1000000</f>
        <v>6.02328782476612</v>
      </c>
    </row>
    <row r="128" customFormat="false" ht="15" hidden="false" customHeight="false" outlineLevel="0" collapsed="false">
      <c r="A128" s="23" t="s">
        <v>220</v>
      </c>
      <c r="B128" s="0" t="s">
        <v>221</v>
      </c>
      <c r="E128" s="3" t="s">
        <v>53</v>
      </c>
      <c r="F128" s="0" t="s">
        <v>140</v>
      </c>
      <c r="G128" s="0" t="s">
        <v>140</v>
      </c>
      <c r="I128" s="0" t="n">
        <f aca="false">$D$25*$E$25/100/61</f>
        <v>0.265935914636703</v>
      </c>
      <c r="J128" s="0" t="n">
        <f aca="false">$D$32*$E$32/100/12</f>
        <v>0.000586814435919295</v>
      </c>
      <c r="K128" s="0" t="n">
        <f aca="false">$D$32*$E$32/100/12</f>
        <v>0.000586814435919295</v>
      </c>
      <c r="L128" s="0" t="n">
        <f aca="false">SUM(I128:K128)</f>
        <v>0.267109543508541</v>
      </c>
      <c r="M128" s="11" t="n">
        <v>884</v>
      </c>
      <c r="N128" s="0" t="n">
        <f aca="false">L128/M128/100*1000000</f>
        <v>3.0216011709111</v>
      </c>
    </row>
    <row r="129" customFormat="false" ht="15" hidden="false" customHeight="false" outlineLevel="0" collapsed="false">
      <c r="A129" s="23" t="s">
        <v>222</v>
      </c>
      <c r="B129" s="0" t="s">
        <v>223</v>
      </c>
      <c r="E129" s="3" t="s">
        <v>53</v>
      </c>
      <c r="F129" s="4" t="s">
        <v>83</v>
      </c>
      <c r="G129" s="3" t="s">
        <v>50</v>
      </c>
      <c r="I129" s="0" t="n">
        <f aca="false">$D$25*$E$25/100/61</f>
        <v>0.265935914636703</v>
      </c>
      <c r="J129" s="0" t="n">
        <f aca="false">$D$33*$E$33/100/47</f>
        <v>0.0358772968021621</v>
      </c>
      <c r="K129" s="0" t="n">
        <f aca="false">$D$24*$E$24/100/45</f>
        <v>0.123296627829876</v>
      </c>
      <c r="L129" s="0" t="n">
        <f aca="false">SUM(I129:K129)</f>
        <v>0.425109839268741</v>
      </c>
      <c r="M129" s="11" t="n">
        <v>884</v>
      </c>
      <c r="N129" s="0" t="n">
        <f aca="false">L129/M129/100*1000000</f>
        <v>4.8089348333568</v>
      </c>
    </row>
    <row r="130" customFormat="false" ht="15" hidden="false" customHeight="false" outlineLevel="0" collapsed="false">
      <c r="A130" s="23" t="s">
        <v>224</v>
      </c>
      <c r="B130" s="0" t="s">
        <v>225</v>
      </c>
      <c r="E130" s="3" t="s">
        <v>53</v>
      </c>
      <c r="F130" s="4" t="s">
        <v>83</v>
      </c>
      <c r="G130" s="3" t="s">
        <v>53</v>
      </c>
      <c r="I130" s="0" t="n">
        <f aca="false">$D$25*$E$25/100/61</f>
        <v>0.265935914636703</v>
      </c>
      <c r="J130" s="0" t="n">
        <f aca="false">$D$33*$E$33/100/47</f>
        <v>0.0358772968021621</v>
      </c>
      <c r="K130" s="0" t="n">
        <f aca="false">$D$25*$E$25/100/61</f>
        <v>0.265935914636703</v>
      </c>
      <c r="L130" s="0" t="n">
        <f aca="false">SUM(I130:K130)</f>
        <v>0.567749126075568</v>
      </c>
      <c r="M130" s="11" t="n">
        <v>884</v>
      </c>
      <c r="N130" s="0" t="n">
        <f aca="false">L130/M130/100*1000000</f>
        <v>6.42250142619421</v>
      </c>
    </row>
    <row r="131" customFormat="false" ht="15" hidden="false" customHeight="false" outlineLevel="0" collapsed="false">
      <c r="A131" s="23" t="s">
        <v>226</v>
      </c>
      <c r="B131" s="0" t="s">
        <v>227</v>
      </c>
      <c r="E131" s="3" t="s">
        <v>53</v>
      </c>
      <c r="F131" s="4" t="s">
        <v>83</v>
      </c>
      <c r="G131" s="4" t="s">
        <v>68</v>
      </c>
      <c r="I131" s="0" t="n">
        <f aca="false">$D$25*$E$25/100/61</f>
        <v>0.265935914636703</v>
      </c>
      <c r="J131" s="0" t="n">
        <f aca="false">$D$33*$E$33/100/47</f>
        <v>0.0358772968021621</v>
      </c>
      <c r="K131" s="0" t="n">
        <f aca="false">$D$28*$E$28/100/17</f>
        <v>0.00235613810741688</v>
      </c>
      <c r="L131" s="0" t="n">
        <f aca="false">SUM(I131:K131)</f>
        <v>0.304169349546282</v>
      </c>
      <c r="M131" s="11" t="n">
        <v>884</v>
      </c>
      <c r="N131" s="0" t="n">
        <f aca="false">L131/M131/100*1000000</f>
        <v>3.44082974599866</v>
      </c>
    </row>
    <row r="132" customFormat="false" ht="15" hidden="false" customHeight="false" outlineLevel="0" collapsed="false">
      <c r="A132" s="23" t="s">
        <v>228</v>
      </c>
      <c r="B132" s="0" t="s">
        <v>229</v>
      </c>
      <c r="E132" s="3" t="s">
        <v>53</v>
      </c>
      <c r="F132" s="4" t="s">
        <v>83</v>
      </c>
      <c r="G132" s="4" t="s">
        <v>149</v>
      </c>
      <c r="I132" s="0" t="n">
        <f aca="false">$D$25*$E$25/100/61</f>
        <v>0.265935914636703</v>
      </c>
      <c r="J132" s="0" t="n">
        <f aca="false">$D$33*$E$33/100/47</f>
        <v>0.0358772968021621</v>
      </c>
      <c r="K132" s="0" t="n">
        <f aca="false">$D$29*$E$29/100/13</f>
        <v>0.00236425339366516</v>
      </c>
      <c r="L132" s="0" t="n">
        <f aca="false">SUM(I132:K132)</f>
        <v>0.30417746483253</v>
      </c>
      <c r="M132" s="11" t="n">
        <v>884</v>
      </c>
      <c r="N132" s="0" t="n">
        <f aca="false">L132/M132/100*1000000</f>
        <v>3.4409215478793</v>
      </c>
    </row>
    <row r="133" customFormat="false" ht="15" hidden="false" customHeight="false" outlineLevel="0" collapsed="false">
      <c r="A133" s="23" t="s">
        <v>230</v>
      </c>
      <c r="B133" s="0" t="s">
        <v>231</v>
      </c>
      <c r="E133" s="3" t="s">
        <v>53</v>
      </c>
      <c r="F133" s="4" t="s">
        <v>83</v>
      </c>
      <c r="G133" s="4" t="s">
        <v>152</v>
      </c>
      <c r="I133" s="0" t="n">
        <f aca="false">$D$25*$E$25/100/61</f>
        <v>0.265935914636703</v>
      </c>
      <c r="J133" s="0" t="n">
        <f aca="false">$D$33*$E$33/100/47</f>
        <v>0.0358772968021621</v>
      </c>
      <c r="K133" s="0" t="n">
        <f aca="false">$D$30*$E$30/100/9</f>
        <v>0.000284763663919674</v>
      </c>
      <c r="L133" s="0" t="n">
        <f aca="false">SUM(I133:K133)</f>
        <v>0.302097975102785</v>
      </c>
      <c r="M133" s="11" t="n">
        <v>884</v>
      </c>
      <c r="N133" s="0" t="n">
        <f aca="false">L133/M133/100*1000000</f>
        <v>3.41739790840254</v>
      </c>
    </row>
    <row r="134" customFormat="false" ht="15" hidden="false" customHeight="false" outlineLevel="0" collapsed="false">
      <c r="A134" s="23" t="s">
        <v>232</v>
      </c>
      <c r="B134" s="0" t="s">
        <v>233</v>
      </c>
      <c r="E134" s="3" t="s">
        <v>53</v>
      </c>
      <c r="F134" s="4" t="s">
        <v>83</v>
      </c>
      <c r="G134" s="0" t="s">
        <v>140</v>
      </c>
      <c r="I134" s="0" t="n">
        <f aca="false">$D$25*$E$25/100/61</f>
        <v>0.265935914636703</v>
      </c>
      <c r="J134" s="0" t="n">
        <f aca="false">$D$33*$E$33/100/47</f>
        <v>0.0358772968021621</v>
      </c>
      <c r="K134" s="0" t="n">
        <f aca="false">$D$32*$E$32/100/12</f>
        <v>0.000586814435919295</v>
      </c>
      <c r="L134" s="0" t="n">
        <f aca="false">SUM(I134:K134)</f>
        <v>0.302400025874784</v>
      </c>
      <c r="M134" s="11" t="n">
        <v>884</v>
      </c>
      <c r="N134" s="0" t="n">
        <f aca="false">L134/M134/100*1000000</f>
        <v>3.42081477233919</v>
      </c>
    </row>
    <row r="135" customFormat="false" ht="15" hidden="false" customHeight="false" outlineLevel="0" collapsed="false">
      <c r="A135" s="23" t="s">
        <v>234</v>
      </c>
      <c r="B135" s="0" t="s">
        <v>235</v>
      </c>
      <c r="E135" s="3" t="s">
        <v>53</v>
      </c>
      <c r="F135" s="4" t="s">
        <v>83</v>
      </c>
      <c r="G135" s="4" t="s">
        <v>83</v>
      </c>
      <c r="I135" s="0" t="n">
        <f aca="false">$D$25*$E$25/100/61</f>
        <v>0.265935914636703</v>
      </c>
      <c r="J135" s="0" t="n">
        <f aca="false">$D$33*$E$33/100/47</f>
        <v>0.0358772968021621</v>
      </c>
      <c r="K135" s="0" t="n">
        <f aca="false">$D$33*$E$33/100/47</f>
        <v>0.0358772968021621</v>
      </c>
      <c r="L135" s="0" t="n">
        <f aca="false">SUM(I135:K135)</f>
        <v>0.337690508241027</v>
      </c>
      <c r="M135" s="11" t="n">
        <v>884</v>
      </c>
      <c r="N135" s="0" t="n">
        <f aca="false">L135/M135/100*1000000</f>
        <v>3.82002837376727</v>
      </c>
    </row>
    <row r="136" customFormat="false" ht="15" hidden="false" customHeight="false" outlineLevel="0" collapsed="false">
      <c r="A136" s="23" t="s">
        <v>236</v>
      </c>
      <c r="B136" s="0" t="s">
        <v>237</v>
      </c>
      <c r="E136" s="3" t="s">
        <v>53</v>
      </c>
      <c r="F136" s="4" t="s">
        <v>83</v>
      </c>
      <c r="G136" s="4" t="s">
        <v>159</v>
      </c>
      <c r="I136" s="0" t="n">
        <f aca="false">$D$25*$E$25/100/61</f>
        <v>0.265935914636703</v>
      </c>
      <c r="J136" s="0" t="n">
        <f aca="false">$D$33*$E$33/100/47</f>
        <v>0.0358772968021621</v>
      </c>
      <c r="K136" s="0" t="n">
        <f aca="false">$D$34*$E$34/100/8</f>
        <v>0.00273604006820119</v>
      </c>
      <c r="L136" s="0" t="n">
        <f aca="false">SUM(I136:K136)</f>
        <v>0.304549251507066</v>
      </c>
      <c r="M136" s="11" t="n">
        <v>884</v>
      </c>
      <c r="N136" s="0" t="n">
        <f aca="false">L136/M136/100*1000000</f>
        <v>3.4451272794917</v>
      </c>
    </row>
    <row r="137" customFormat="false" ht="15" hidden="false" customHeight="false" outlineLevel="0" collapsed="false">
      <c r="A137" s="23" t="s">
        <v>210</v>
      </c>
      <c r="B137" s="1" t="s">
        <v>238</v>
      </c>
      <c r="E137" s="3" t="s">
        <v>53</v>
      </c>
      <c r="F137" s="3" t="s">
        <v>53</v>
      </c>
      <c r="G137" s="4" t="s">
        <v>68</v>
      </c>
      <c r="I137" s="0" t="n">
        <f aca="false">$D$25*$E$25/100/61</f>
        <v>0.265935914636703</v>
      </c>
      <c r="J137" s="0" t="n">
        <f aca="false">$D$25*$E$25/100/61</f>
        <v>0.265935914636703</v>
      </c>
      <c r="K137" s="0" t="n">
        <f aca="false">$D$28*$E$28/100/17</f>
        <v>0.00235613810741688</v>
      </c>
      <c r="L137" s="0" t="n">
        <f aca="false">SUM(I137:K137)</f>
        <v>0.534227967380823</v>
      </c>
      <c r="M137" s="11" t="n">
        <v>884</v>
      </c>
      <c r="N137" s="0" t="n">
        <f aca="false">L137/M137/100*1000000</f>
        <v>6.0433027984256</v>
      </c>
    </row>
    <row r="138" customFormat="false" ht="15" hidden="false" customHeight="false" outlineLevel="0" collapsed="false">
      <c r="A138" s="23" t="s">
        <v>207</v>
      </c>
      <c r="B138" s="1" t="s">
        <v>239</v>
      </c>
      <c r="E138" s="3" t="s">
        <v>53</v>
      </c>
      <c r="F138" s="3" t="s">
        <v>53</v>
      </c>
      <c r="G138" s="3" t="s">
        <v>50</v>
      </c>
      <c r="I138" s="0" t="n">
        <f aca="false">$D$25*$E$25/100/61</f>
        <v>0.265935914636703</v>
      </c>
      <c r="J138" s="0" t="n">
        <f aca="false">$D$25*$E$25/100/61</f>
        <v>0.265935914636703</v>
      </c>
      <c r="K138" s="0" t="n">
        <f aca="false">$D$24*$E$24/100/45</f>
        <v>0.123296627829876</v>
      </c>
      <c r="L138" s="0" t="n">
        <f aca="false">SUM(I138:K138)</f>
        <v>0.655168457103282</v>
      </c>
      <c r="M138" s="11" t="n">
        <v>884</v>
      </c>
      <c r="N138" s="0" t="n">
        <f aca="false">L138/M138/100*1000000</f>
        <v>7.41140788578373</v>
      </c>
    </row>
    <row r="139" customFormat="false" ht="15" hidden="false" customHeight="false" outlineLevel="0" collapsed="false">
      <c r="A139" s="23" t="s">
        <v>199</v>
      </c>
      <c r="B139" s="1" t="s">
        <v>240</v>
      </c>
      <c r="E139" s="3" t="s">
        <v>53</v>
      </c>
      <c r="F139" s="3" t="s">
        <v>50</v>
      </c>
      <c r="G139" s="4" t="s">
        <v>68</v>
      </c>
      <c r="I139" s="0" t="n">
        <f aca="false">$D$25*$E$25/100/61</f>
        <v>0.265935914636703</v>
      </c>
      <c r="J139" s="0" t="n">
        <f aca="false">$D$24*$E$24/100/45</f>
        <v>0.123296627829876</v>
      </c>
      <c r="K139" s="0" t="n">
        <f aca="false">$D$28*$E$28/100/17</f>
        <v>0.00235613810741688</v>
      </c>
      <c r="L139" s="0" t="n">
        <f aca="false">SUM(I139:K139)</f>
        <v>0.391588680573996</v>
      </c>
      <c r="M139" s="11" t="n">
        <v>884</v>
      </c>
      <c r="N139" s="0" t="n">
        <f aca="false">L139/M139/100*1000000</f>
        <v>4.42973620558819</v>
      </c>
    </row>
    <row r="140" customFormat="false" ht="15" hidden="false" customHeight="false" outlineLevel="0" collapsed="false">
      <c r="A140" s="23" t="s">
        <v>241</v>
      </c>
      <c r="B140" s="0" t="s">
        <v>242</v>
      </c>
      <c r="E140" s="4" t="s">
        <v>68</v>
      </c>
      <c r="F140" s="3" t="s">
        <v>50</v>
      </c>
      <c r="G140" s="3" t="s">
        <v>50</v>
      </c>
      <c r="I140" s="0" t="n">
        <f aca="false">$D$28*$E$28/100/17</f>
        <v>0.00235613810741688</v>
      </c>
      <c r="J140" s="0" t="n">
        <f aca="false">$D$24*$E$24/100/45</f>
        <v>0.123296627829876</v>
      </c>
      <c r="K140" s="0" t="n">
        <f aca="false">$D$24*$E$24/100/45</f>
        <v>0.123296627829876</v>
      </c>
      <c r="L140" s="0" t="n">
        <f aca="false">SUM(I140:K140)</f>
        <v>0.248949393767169</v>
      </c>
      <c r="M140" s="11" t="n">
        <v>884</v>
      </c>
      <c r="N140" s="0" t="n">
        <f aca="false">L140/M140/100*1000000</f>
        <v>2.81616961275078</v>
      </c>
    </row>
    <row r="141" customFormat="false" ht="15" hidden="false" customHeight="false" outlineLevel="0" collapsed="false">
      <c r="A141" s="23" t="s">
        <v>241</v>
      </c>
      <c r="B141" s="0" t="s">
        <v>243</v>
      </c>
      <c r="E141" s="4" t="s">
        <v>68</v>
      </c>
      <c r="F141" s="3" t="s">
        <v>50</v>
      </c>
      <c r="G141" s="3" t="s">
        <v>50</v>
      </c>
      <c r="I141" s="0" t="n">
        <f aca="false">$D$28*$E$28/100/17</f>
        <v>0.00235613810741688</v>
      </c>
      <c r="J141" s="0" t="n">
        <f aca="false">$D$24*$E$24/100/45</f>
        <v>0.123296627829876</v>
      </c>
      <c r="K141" s="0" t="n">
        <f aca="false">$D$24*$E$24/100/45</f>
        <v>0.123296627829876</v>
      </c>
      <c r="L141" s="0" t="n">
        <f aca="false">SUM(I141:K141)</f>
        <v>0.248949393767169</v>
      </c>
      <c r="M141" s="11" t="n">
        <v>884</v>
      </c>
      <c r="N141" s="0" t="n">
        <f aca="false">L141/M141/100*1000000</f>
        <v>2.81616961275078</v>
      </c>
    </row>
    <row r="142" customFormat="false" ht="15" hidden="false" customHeight="false" outlineLevel="0" collapsed="false">
      <c r="A142" s="23" t="s">
        <v>244</v>
      </c>
      <c r="B142" s="0" t="s">
        <v>245</v>
      </c>
      <c r="E142" s="4" t="s">
        <v>68</v>
      </c>
      <c r="F142" s="3" t="s">
        <v>50</v>
      </c>
      <c r="G142" s="3" t="s">
        <v>53</v>
      </c>
      <c r="I142" s="0" t="n">
        <f aca="false">$D$28*$E$28/100/17</f>
        <v>0.00235613810741688</v>
      </c>
      <c r="J142" s="0" t="n">
        <f aca="false">$D$24*$E$24/100/45</f>
        <v>0.123296627829876</v>
      </c>
      <c r="K142" s="0" t="n">
        <f aca="false">$D$25*$E$25/100/61</f>
        <v>0.265935914636703</v>
      </c>
      <c r="L142" s="0" t="n">
        <f aca="false">SUM(I142:K142)</f>
        <v>0.391588680573996</v>
      </c>
      <c r="M142" s="11" t="n">
        <v>884</v>
      </c>
      <c r="N142" s="0" t="n">
        <f aca="false">L142/M142/100*1000000</f>
        <v>4.42973620558819</v>
      </c>
    </row>
    <row r="143" customFormat="false" ht="15" hidden="false" customHeight="false" outlineLevel="0" collapsed="false">
      <c r="A143" s="23" t="s">
        <v>244</v>
      </c>
      <c r="B143" s="0" t="s">
        <v>246</v>
      </c>
      <c r="E143" s="4" t="s">
        <v>68</v>
      </c>
      <c r="F143" s="3" t="s">
        <v>50</v>
      </c>
      <c r="G143" s="3" t="s">
        <v>53</v>
      </c>
      <c r="I143" s="0" t="n">
        <f aca="false">$D$28*$E$28/100/17</f>
        <v>0.00235613810741688</v>
      </c>
      <c r="J143" s="0" t="n">
        <f aca="false">$D$24*$E$24/100/45</f>
        <v>0.123296627829876</v>
      </c>
      <c r="K143" s="0" t="n">
        <f aca="false">$D$25*$E$25/100/61</f>
        <v>0.265935914636703</v>
      </c>
      <c r="L143" s="0" t="n">
        <f aca="false">SUM(I143:K143)</f>
        <v>0.391588680573996</v>
      </c>
      <c r="M143" s="11" t="n">
        <v>884</v>
      </c>
      <c r="N143" s="0" t="n">
        <f aca="false">L143/M143/100*1000000</f>
        <v>4.42973620558819</v>
      </c>
    </row>
    <row r="144" customFormat="false" ht="15" hidden="false" customHeight="false" outlineLevel="0" collapsed="false">
      <c r="A144" s="23" t="s">
        <v>247</v>
      </c>
      <c r="B144" s="0" t="s">
        <v>248</v>
      </c>
      <c r="E144" s="4" t="s">
        <v>68</v>
      </c>
      <c r="F144" s="3" t="s">
        <v>53</v>
      </c>
      <c r="G144" s="3" t="s">
        <v>53</v>
      </c>
      <c r="I144" s="0" t="n">
        <f aca="false">$D$28*$E$28/100/17</f>
        <v>0.00235613810741688</v>
      </c>
      <c r="J144" s="0" t="n">
        <f aca="false">$D$25*$E$25/100/61</f>
        <v>0.265935914636703</v>
      </c>
      <c r="K144" s="0" t="n">
        <f aca="false">$D$25*$E$25/100/61</f>
        <v>0.265935914636703</v>
      </c>
      <c r="L144" s="0" t="n">
        <f aca="false">SUM(I144:K144)</f>
        <v>0.534227967380823</v>
      </c>
      <c r="M144" s="11" t="n">
        <v>884</v>
      </c>
      <c r="N144" s="0" t="n">
        <f aca="false">L144/M144/100*1000000</f>
        <v>6.0433027984256</v>
      </c>
    </row>
    <row r="145" customFormat="false" ht="15" hidden="false" customHeight="false" outlineLevel="0" collapsed="false">
      <c r="A145" s="23" t="s">
        <v>247</v>
      </c>
      <c r="B145" s="0" t="s">
        <v>249</v>
      </c>
      <c r="E145" s="4" t="s">
        <v>68</v>
      </c>
      <c r="F145" s="3" t="s">
        <v>53</v>
      </c>
      <c r="G145" s="3" t="s">
        <v>53</v>
      </c>
      <c r="I145" s="0" t="n">
        <f aca="false">$D$28*$E$28/100/17</f>
        <v>0.00235613810741688</v>
      </c>
      <c r="J145" s="0" t="n">
        <f aca="false">$D$25*$E$25/100/61</f>
        <v>0.265935914636703</v>
      </c>
      <c r="K145" s="0" t="n">
        <f aca="false">$D$25*$E$25/100/61</f>
        <v>0.265935914636703</v>
      </c>
      <c r="L145" s="0" t="n">
        <f aca="false">SUM(I145:K145)</f>
        <v>0.534227967380823</v>
      </c>
      <c r="M145" s="11" t="n">
        <v>884</v>
      </c>
      <c r="N145" s="0" t="n">
        <f aca="false">L145/M145/100*1000000</f>
        <v>6.0433027984256</v>
      </c>
    </row>
    <row r="146" customFormat="false" ht="15" hidden="false" customHeight="false" outlineLevel="0" collapsed="false">
      <c r="A146" s="23" t="s">
        <v>250</v>
      </c>
      <c r="B146" s="0" t="s">
        <v>251</v>
      </c>
      <c r="E146" s="4" t="s">
        <v>68</v>
      </c>
      <c r="F146" s="3" t="s">
        <v>53</v>
      </c>
      <c r="G146" s="0" t="s">
        <v>68</v>
      </c>
      <c r="I146" s="0" t="n">
        <f aca="false">$D$28*$E$28/100/17</f>
        <v>0.00235613810741688</v>
      </c>
      <c r="J146" s="0" t="n">
        <f aca="false">$D$25*$E$25/100/61</f>
        <v>0.265935914636703</v>
      </c>
      <c r="K146" s="0" t="n">
        <f aca="false">$D$28*$E$28/100/17</f>
        <v>0.00235613810741688</v>
      </c>
      <c r="L146" s="0" t="n">
        <f aca="false">SUM(I146:K146)</f>
        <v>0.270648190851537</v>
      </c>
      <c r="M146" s="11" t="n">
        <v>884</v>
      </c>
      <c r="N146" s="0" t="n">
        <f aca="false">L146/M146/100*1000000</f>
        <v>3.06163111823005</v>
      </c>
    </row>
    <row r="147" customFormat="false" ht="15" hidden="false" customHeight="false" outlineLevel="0" collapsed="false">
      <c r="A147" s="23" t="s">
        <v>250</v>
      </c>
      <c r="B147" s="0" t="s">
        <v>252</v>
      </c>
      <c r="E147" s="4" t="s">
        <v>68</v>
      </c>
      <c r="F147" s="3" t="s">
        <v>53</v>
      </c>
      <c r="G147" s="4" t="s">
        <v>68</v>
      </c>
      <c r="I147" s="0" t="n">
        <f aca="false">$D$28*$E$28/100/17</f>
        <v>0.00235613810741688</v>
      </c>
      <c r="J147" s="0" t="n">
        <f aca="false">$D$25*$E$25/100/61</f>
        <v>0.265935914636703</v>
      </c>
      <c r="K147" s="0" t="n">
        <f aca="false">$D$28*$E$28/100/17</f>
        <v>0.00235613810741688</v>
      </c>
      <c r="L147" s="0" t="n">
        <f aca="false">SUM(I147:K147)</f>
        <v>0.270648190851537</v>
      </c>
      <c r="M147" s="11" t="n">
        <v>884</v>
      </c>
      <c r="N147" s="0" t="n">
        <f aca="false">L147/M147/100*1000000</f>
        <v>3.06163111823005</v>
      </c>
    </row>
    <row r="148" customFormat="false" ht="15" hidden="false" customHeight="false" outlineLevel="0" collapsed="false">
      <c r="A148" s="23" t="s">
        <v>253</v>
      </c>
      <c r="B148" s="0" t="s">
        <v>254</v>
      </c>
      <c r="E148" s="4" t="s">
        <v>68</v>
      </c>
      <c r="F148" s="4" t="s">
        <v>83</v>
      </c>
      <c r="G148" s="4" t="s">
        <v>83</v>
      </c>
      <c r="I148" s="0" t="n">
        <f aca="false">$D$28*$E$28/100/17</f>
        <v>0.00235613810741688</v>
      </c>
      <c r="J148" s="0" t="n">
        <f aca="false">$D$33*$E$33/100/47</f>
        <v>0.0358772968021621</v>
      </c>
      <c r="K148" s="0" t="n">
        <f aca="false">$D$33*$E$33/100/47</f>
        <v>0.0358772968021621</v>
      </c>
      <c r="L148" s="0" t="n">
        <f aca="false">SUM(I148:K148)</f>
        <v>0.0741107317117411</v>
      </c>
      <c r="M148" s="11" t="n">
        <v>884</v>
      </c>
      <c r="N148" s="0" t="n">
        <f aca="false">L148/M148/100*1000000</f>
        <v>0.838356693571732</v>
      </c>
    </row>
    <row r="149" customFormat="false" ht="15" hidden="false" customHeight="false" outlineLevel="0" collapsed="false">
      <c r="A149" s="23" t="s">
        <v>255</v>
      </c>
      <c r="B149" s="0" t="s">
        <v>256</v>
      </c>
      <c r="E149" s="4" t="s">
        <v>68</v>
      </c>
      <c r="F149" s="4" t="s">
        <v>83</v>
      </c>
      <c r="G149" s="4" t="s">
        <v>159</v>
      </c>
      <c r="I149" s="0" t="n">
        <f aca="false">$D$28*$E$28/100/17</f>
        <v>0.00235613810741688</v>
      </c>
      <c r="J149" s="0" t="n">
        <f aca="false">$D$33*$E$33/100/47</f>
        <v>0.0358772968021621</v>
      </c>
      <c r="K149" s="0" t="n">
        <f aca="false">$D$34*$E$34/100/8</f>
        <v>0.00273604006820119</v>
      </c>
      <c r="L149" s="0" t="n">
        <f aca="false">SUM(I149:K149)</f>
        <v>0.0409694749777802</v>
      </c>
      <c r="M149" s="11" t="n">
        <v>884</v>
      </c>
      <c r="N149" s="0" t="n">
        <f aca="false">L149/M149/100*1000000</f>
        <v>0.463455599296156</v>
      </c>
    </row>
    <row r="150" customFormat="false" ht="15" hidden="false" customHeight="false" outlineLevel="0" collapsed="false">
      <c r="A150" s="23" t="s">
        <v>257</v>
      </c>
      <c r="B150" s="0" t="s">
        <v>258</v>
      </c>
      <c r="E150" s="4" t="s">
        <v>149</v>
      </c>
      <c r="F150" s="3" t="s">
        <v>50</v>
      </c>
      <c r="G150" s="3" t="s">
        <v>53</v>
      </c>
      <c r="I150" s="0" t="n">
        <f aca="false">$D$29*$E$29/100/13</f>
        <v>0.00236425339366516</v>
      </c>
      <c r="J150" s="0" t="n">
        <f aca="false">$D$24*$E$24/100/45</f>
        <v>0.123296627829876</v>
      </c>
      <c r="K150" s="0" t="n">
        <f aca="false">$D$25*$E$25/100/61</f>
        <v>0.265935914636703</v>
      </c>
      <c r="L150" s="0" t="n">
        <f aca="false">SUM(I150:K150)</f>
        <v>0.391596795860244</v>
      </c>
      <c r="M150" s="11" t="n">
        <v>884</v>
      </c>
      <c r="N150" s="0" t="n">
        <f aca="false">L150/M150/100*1000000</f>
        <v>4.42982800746882</v>
      </c>
    </row>
    <row r="151" customFormat="false" ht="15" hidden="false" customHeight="false" outlineLevel="0" collapsed="false">
      <c r="A151" s="23" t="s">
        <v>259</v>
      </c>
      <c r="B151" s="0" t="s">
        <v>260</v>
      </c>
      <c r="E151" s="4" t="s">
        <v>149</v>
      </c>
      <c r="F151" s="4" t="s">
        <v>83</v>
      </c>
      <c r="G151" s="4" t="s">
        <v>149</v>
      </c>
      <c r="I151" s="0" t="n">
        <f aca="false">$D$29*$E$29/100/13</f>
        <v>0.00236425339366516</v>
      </c>
      <c r="J151" s="0" t="n">
        <f aca="false">$D$33*$E$33/100/47</f>
        <v>0.0358772968021621</v>
      </c>
      <c r="K151" s="0" t="n">
        <f aca="false">$D$29*$E$29/100/13</f>
        <v>0.00236425339366516</v>
      </c>
      <c r="L151" s="0" t="n">
        <f aca="false">SUM(I151:K151)</f>
        <v>0.0406058035894924</v>
      </c>
      <c r="M151" s="11" t="n">
        <v>884</v>
      </c>
      <c r="N151" s="0" t="n">
        <f aca="false">L151/M151/100*1000000</f>
        <v>0.459341669564394</v>
      </c>
    </row>
    <row r="152" customFormat="false" ht="15" hidden="false" customHeight="false" outlineLevel="0" collapsed="false">
      <c r="A152" s="23" t="s">
        <v>261</v>
      </c>
      <c r="B152" s="0" t="s">
        <v>262</v>
      </c>
      <c r="E152" s="4" t="s">
        <v>149</v>
      </c>
      <c r="F152" s="4" t="s">
        <v>83</v>
      </c>
      <c r="G152" s="4" t="s">
        <v>152</v>
      </c>
      <c r="I152" s="0" t="n">
        <f aca="false">$D$29*$E$29/100/13</f>
        <v>0.00236425339366516</v>
      </c>
      <c r="J152" s="0" t="n">
        <f aca="false">$D$33*$E$33/100/47</f>
        <v>0.0358772968021621</v>
      </c>
      <c r="K152" s="0" t="n">
        <f aca="false">$D$30*$E$30/100/9</f>
        <v>0.000284763663919674</v>
      </c>
      <c r="L152" s="0" t="n">
        <f aca="false">SUM(I152:K152)</f>
        <v>0.038526313859747</v>
      </c>
      <c r="M152" s="11" t="n">
        <v>884</v>
      </c>
      <c r="N152" s="0" t="n">
        <f aca="false">L152/M152/100*1000000</f>
        <v>0.435818030087635</v>
      </c>
    </row>
    <row r="153" customFormat="false" ht="15" hidden="false" customHeight="false" outlineLevel="0" collapsed="false">
      <c r="A153" s="23" t="s">
        <v>263</v>
      </c>
      <c r="B153" s="0" t="s">
        <v>264</v>
      </c>
      <c r="E153" s="4" t="s">
        <v>149</v>
      </c>
      <c r="F153" s="4" t="s">
        <v>83</v>
      </c>
      <c r="G153" s="0" t="s">
        <v>140</v>
      </c>
      <c r="I153" s="0" t="n">
        <f aca="false">$D$29*$E$29/100/13</f>
        <v>0.00236425339366516</v>
      </c>
      <c r="J153" s="0" t="n">
        <f aca="false">$D$33*$E$33/100/47</f>
        <v>0.0358772968021621</v>
      </c>
      <c r="K153" s="0" t="n">
        <f aca="false">$D$32*$E$32/100/12</f>
        <v>0.000586814435919295</v>
      </c>
      <c r="L153" s="0" t="n">
        <f aca="false">SUM(I153:K153)</f>
        <v>0.0388283646317466</v>
      </c>
      <c r="M153" s="11" t="n">
        <v>884</v>
      </c>
      <c r="N153" s="0" t="n">
        <f aca="false">L153/M153/100*1000000</f>
        <v>0.439234894024283</v>
      </c>
    </row>
    <row r="154" customFormat="false" ht="15" hidden="false" customHeight="false" outlineLevel="0" collapsed="false">
      <c r="A154" s="23" t="s">
        <v>265</v>
      </c>
      <c r="B154" s="0" t="s">
        <v>266</v>
      </c>
      <c r="E154" s="4" t="s">
        <v>83</v>
      </c>
      <c r="F154" s="4" t="s">
        <v>83</v>
      </c>
      <c r="G154" s="3" t="s">
        <v>50</v>
      </c>
      <c r="I154" s="0" t="n">
        <f aca="false">$D$33*$E$33/100/47</f>
        <v>0.0358772968021621</v>
      </c>
      <c r="J154" s="0" t="n">
        <f aca="false">$D$33*$E$33/100/47</f>
        <v>0.0358772968021621</v>
      </c>
      <c r="K154" s="0" t="n">
        <f aca="false">$D$24*$E$24/100/45</f>
        <v>0.123296627829876</v>
      </c>
      <c r="L154" s="0" t="n">
        <f aca="false">SUM(I154:K154)</f>
        <v>0.1950512214342</v>
      </c>
      <c r="M154" s="11" t="n">
        <v>884</v>
      </c>
      <c r="N154" s="0" t="n">
        <f aca="false">L154/M154/100*1000000</f>
        <v>2.20646178092987</v>
      </c>
    </row>
    <row r="155" customFormat="false" ht="15" hidden="false" customHeight="false" outlineLevel="0" collapsed="false">
      <c r="A155" s="23" t="s">
        <v>267</v>
      </c>
      <c r="B155" s="0" t="s">
        <v>268</v>
      </c>
      <c r="E155" s="4" t="s">
        <v>83</v>
      </c>
      <c r="F155" s="4" t="s">
        <v>83</v>
      </c>
      <c r="G155" s="4" t="s">
        <v>149</v>
      </c>
      <c r="I155" s="0" t="n">
        <f aca="false">$D$33*$E$33/100/47</f>
        <v>0.0358772968021621</v>
      </c>
      <c r="J155" s="0" t="n">
        <f aca="false">$D$33*$E$33/100/47</f>
        <v>0.0358772968021621</v>
      </c>
      <c r="K155" s="0" t="n">
        <f aca="false">$D$29*$E$29/100/13</f>
        <v>0.00236425339366516</v>
      </c>
      <c r="L155" s="0" t="n">
        <f aca="false">SUM(I155:K155)</f>
        <v>0.0741188469979894</v>
      </c>
      <c r="M155" s="11" t="n">
        <v>884</v>
      </c>
      <c r="N155" s="0" t="n">
        <f aca="false">L155/M155/100*1000000</f>
        <v>0.838448495452369</v>
      </c>
    </row>
    <row r="156" customFormat="false" ht="15" hidden="false" customHeight="false" outlineLevel="0" collapsed="false">
      <c r="A156" s="23" t="s">
        <v>269</v>
      </c>
      <c r="B156" s="0" t="s">
        <v>270</v>
      </c>
      <c r="E156" s="4" t="s">
        <v>83</v>
      </c>
      <c r="F156" s="4" t="s">
        <v>83</v>
      </c>
      <c r="G156" s="4" t="s">
        <v>152</v>
      </c>
      <c r="I156" s="0" t="n">
        <f aca="false">$D$33*$E$33/100/47</f>
        <v>0.0358772968021621</v>
      </c>
      <c r="J156" s="0" t="n">
        <f aca="false">$D$33*$E$33/100/47</f>
        <v>0.0358772968021621</v>
      </c>
      <c r="K156" s="0" t="n">
        <f aca="false">$D$30*$E$30/100/9</f>
        <v>0.000284763663919674</v>
      </c>
      <c r="L156" s="0" t="n">
        <f aca="false">SUM(I156:K156)</f>
        <v>0.0720393572682439</v>
      </c>
      <c r="M156" s="11" t="n">
        <v>884</v>
      </c>
      <c r="N156" s="0" t="n">
        <f aca="false">L156/M156/100*1000000</f>
        <v>0.81492485597561</v>
      </c>
    </row>
    <row r="157" customFormat="false" ht="15" hidden="false" customHeight="false" outlineLevel="0" collapsed="false">
      <c r="A157" s="23" t="s">
        <v>271</v>
      </c>
      <c r="B157" s="0" t="s">
        <v>272</v>
      </c>
      <c r="E157" s="4" t="s">
        <v>83</v>
      </c>
      <c r="F157" s="4" t="s">
        <v>83</v>
      </c>
      <c r="G157" s="0" t="s">
        <v>140</v>
      </c>
      <c r="I157" s="0" t="n">
        <f aca="false">$D$33*$E$33/100/47</f>
        <v>0.0358772968021621</v>
      </c>
      <c r="J157" s="0" t="n">
        <f aca="false">$D$33*$E$33/100/47</f>
        <v>0.0358772968021621</v>
      </c>
      <c r="K157" s="0" t="n">
        <f aca="false">$D$32*$E$32/100/12</f>
        <v>0.000586814435919295</v>
      </c>
      <c r="L157" s="0" t="n">
        <f aca="false">SUM(I157:K157)</f>
        <v>0.0723414080402435</v>
      </c>
      <c r="M157" s="11" t="n">
        <v>884</v>
      </c>
      <c r="N157" s="0" t="n">
        <f aca="false">L157/M157/100*1000000</f>
        <v>0.818341719912257</v>
      </c>
    </row>
    <row r="158" customFormat="false" ht="15" hidden="false" customHeight="false" outlineLevel="0" collapsed="false">
      <c r="A158" s="23" t="s">
        <v>273</v>
      </c>
      <c r="B158" s="0" t="s">
        <v>274</v>
      </c>
      <c r="E158" s="4" t="s">
        <v>83</v>
      </c>
      <c r="F158" s="4" t="s">
        <v>83</v>
      </c>
      <c r="G158" s="4" t="s">
        <v>83</v>
      </c>
      <c r="I158" s="0" t="n">
        <f aca="false">$D$33*$E$33/100/47</f>
        <v>0.0358772968021621</v>
      </c>
      <c r="J158" s="0" t="n">
        <f aca="false">$D$33*$E$33/100/47</f>
        <v>0.0358772968021621</v>
      </c>
      <c r="K158" s="0" t="n">
        <f aca="false">$D$33*$E$33/100/47</f>
        <v>0.0358772968021621</v>
      </c>
      <c r="L158" s="0" t="n">
        <f aca="false">SUM(I158:K158)</f>
        <v>0.107631890406486</v>
      </c>
      <c r="M158" s="11" t="n">
        <v>884</v>
      </c>
      <c r="N158" s="0" t="n">
        <f aca="false">L158/M158/100*1000000</f>
        <v>1.21755532134034</v>
      </c>
    </row>
    <row r="159" customFormat="false" ht="15" hidden="false" customHeight="false" outlineLevel="0" collapsed="false">
      <c r="A159" s="23" t="s">
        <v>275</v>
      </c>
      <c r="B159" s="0" t="s">
        <v>276</v>
      </c>
      <c r="E159" s="4" t="s">
        <v>83</v>
      </c>
      <c r="F159" s="4" t="s">
        <v>83</v>
      </c>
      <c r="G159" s="4" t="s">
        <v>159</v>
      </c>
      <c r="I159" s="0" t="n">
        <f aca="false">$D$33*$E$33/100/47</f>
        <v>0.0358772968021621</v>
      </c>
      <c r="J159" s="0" t="n">
        <f aca="false">$D$33*$E$33/100/47</f>
        <v>0.0358772968021621</v>
      </c>
      <c r="K159" s="0" t="n">
        <f aca="false">$D$34*$E$34/100/8</f>
        <v>0.00273604006820119</v>
      </c>
      <c r="L159" s="0" t="n">
        <f aca="false">SUM(I159:K159)</f>
        <v>0.0744906336725254</v>
      </c>
      <c r="M159" s="11" t="n">
        <v>884</v>
      </c>
      <c r="N159" s="0" t="n">
        <f aca="false">L159/M159/100*1000000</f>
        <v>0.842654227064767</v>
      </c>
    </row>
    <row r="160" customFormat="false" ht="15" hidden="false" customHeight="false" outlineLevel="0" collapsed="false">
      <c r="A160" s="23" t="s">
        <v>277</v>
      </c>
      <c r="B160" s="0" t="s">
        <v>278</v>
      </c>
      <c r="E160" s="4" t="s">
        <v>159</v>
      </c>
      <c r="F160" s="4" t="s">
        <v>83</v>
      </c>
      <c r="G160" s="0" t="s">
        <v>140</v>
      </c>
      <c r="I160" s="0" t="n">
        <f aca="false">$D$34*$E$34/100/8</f>
        <v>0.00273604006820119</v>
      </c>
      <c r="J160" s="0" t="n">
        <f aca="false">$D$33*$E$33/100/47</f>
        <v>0.0358772968021621</v>
      </c>
      <c r="K160" s="0" t="n">
        <f aca="false">$D$32*$E$32/100/12</f>
        <v>0.000586814435919295</v>
      </c>
      <c r="L160" s="0" t="n">
        <f aca="false">SUM(I160:K160)</f>
        <v>0.0392001513062826</v>
      </c>
      <c r="M160" s="11" t="n">
        <v>884</v>
      </c>
      <c r="N160" s="0" t="n">
        <f aca="false">L160/M160/100*1000000</f>
        <v>0.443440625636681</v>
      </c>
    </row>
    <row r="161" customFormat="false" ht="15" hidden="false" customHeight="false" outlineLevel="0" collapsed="false">
      <c r="A161" s="24" t="s">
        <v>279</v>
      </c>
      <c r="B161" s="17" t="s">
        <v>280</v>
      </c>
      <c r="C161" s="17"/>
      <c r="D161" s="17"/>
      <c r="E161" s="18" t="s">
        <v>159</v>
      </c>
      <c r="F161" s="18" t="s">
        <v>83</v>
      </c>
      <c r="G161" s="18" t="s">
        <v>159</v>
      </c>
      <c r="I161" s="0" t="n">
        <f aca="false">$D$34*$E$34/100/8</f>
        <v>0.00273604006820119</v>
      </c>
      <c r="J161" s="0" t="n">
        <f aca="false">$D$33*$E$33/100/47</f>
        <v>0.0358772968021621</v>
      </c>
      <c r="K161" s="0" t="n">
        <f aca="false">$D$34*$E$34/100/8</f>
        <v>0.00273604006820119</v>
      </c>
      <c r="L161" s="0" t="n">
        <f aca="false">SUM(I161:K161)</f>
        <v>0.0413493769385645</v>
      </c>
      <c r="M161" s="11" t="n">
        <v>884</v>
      </c>
      <c r="N161" s="0" t="n">
        <f aca="false">L161/M161/100*1000000</f>
        <v>0.467753132789191</v>
      </c>
    </row>
    <row r="162" customFormat="false" ht="15" hidden="false" customHeight="false" outlineLevel="0" collapsed="false">
      <c r="A162" s="25" t="s">
        <v>281</v>
      </c>
      <c r="B162" s="7" t="s">
        <v>282</v>
      </c>
      <c r="C162" s="7"/>
      <c r="D162" s="7"/>
      <c r="E162" s="14" t="s">
        <v>50</v>
      </c>
      <c r="F162" s="7"/>
      <c r="G162" s="7"/>
      <c r="H162" s="7"/>
      <c r="I162" s="7" t="n">
        <f aca="false">$D$24*$L$24/100/5</f>
        <v>0.990305101293629</v>
      </c>
      <c r="J162" s="7"/>
      <c r="K162" s="7"/>
      <c r="L162" s="0" t="n">
        <f aca="false">SUM(I162:K162)</f>
        <v>0.990305101293629</v>
      </c>
      <c r="M162" s="11" t="n">
        <v>798</v>
      </c>
      <c r="N162" s="0" t="n">
        <f aca="false">L162/M162/100*1000000</f>
        <v>12.4098383620756</v>
      </c>
    </row>
    <row r="163" customFormat="false" ht="15" hidden="false" customHeight="false" outlineLevel="0" collapsed="false">
      <c r="A163" s="26" t="s">
        <v>283</v>
      </c>
      <c r="B163" s="9" t="s">
        <v>284</v>
      </c>
      <c r="C163" s="9"/>
      <c r="D163" s="9"/>
      <c r="E163" s="10" t="s">
        <v>50</v>
      </c>
      <c r="F163" s="10" t="s">
        <v>53</v>
      </c>
      <c r="G163" s="9"/>
      <c r="I163" s="0" t="n">
        <f aca="false">$D$24*$L$24/100/5</f>
        <v>0.990305101293629</v>
      </c>
      <c r="J163" s="0" t="n">
        <f aca="false">$D$25*$L$25/100/5</f>
        <v>1.40385208689285</v>
      </c>
      <c r="K163" s="9"/>
      <c r="L163" s="0" t="n">
        <f aca="false">SUM(I163:K163)</f>
        <v>2.39415718818648</v>
      </c>
      <c r="M163" s="11" t="n">
        <v>798</v>
      </c>
      <c r="N163" s="0" t="n">
        <f aca="false">L163/M163/100*1000000</f>
        <v>30.0019697767729</v>
      </c>
    </row>
    <row r="164" customFormat="false" ht="15" hidden="false" customHeight="false" outlineLevel="0" collapsed="false">
      <c r="A164" s="26" t="s">
        <v>285</v>
      </c>
      <c r="B164" s="9" t="s">
        <v>286</v>
      </c>
      <c r="C164" s="9"/>
      <c r="D164" s="9"/>
      <c r="E164" s="10" t="s">
        <v>53</v>
      </c>
      <c r="F164" s="10" t="s">
        <v>50</v>
      </c>
      <c r="G164" s="9"/>
      <c r="I164" s="0" t="n">
        <f aca="false">$D$25*$L$25/100/5</f>
        <v>1.40385208689285</v>
      </c>
      <c r="J164" s="0" t="n">
        <f aca="false">$D$24*$L$24/100/5</f>
        <v>0.990305101293629</v>
      </c>
      <c r="K164" s="9"/>
      <c r="L164" s="0" t="n">
        <f aca="false">SUM(I164:K164)</f>
        <v>2.39415718818648</v>
      </c>
      <c r="M164" s="11" t="n">
        <v>798</v>
      </c>
      <c r="N164" s="0" t="n">
        <f aca="false">L164/M164/100*1000000</f>
        <v>30.0019697767729</v>
      </c>
    </row>
    <row r="165" customFormat="false" ht="15" hidden="false" customHeight="false" outlineLevel="0" collapsed="false">
      <c r="A165" s="26" t="s">
        <v>287</v>
      </c>
      <c r="B165" s="9" t="s">
        <v>288</v>
      </c>
      <c r="C165" s="9"/>
      <c r="D165" s="9"/>
      <c r="E165" s="10" t="s">
        <v>53</v>
      </c>
      <c r="F165" s="10" t="s">
        <v>53</v>
      </c>
      <c r="G165" s="9"/>
      <c r="I165" s="0" t="n">
        <f aca="false">$D$25*$L$25/100/5</f>
        <v>1.40385208689285</v>
      </c>
      <c r="J165" s="0" t="n">
        <f aca="false">$D$25*$L$25/100/5</f>
        <v>1.40385208689285</v>
      </c>
      <c r="K165" s="9"/>
      <c r="L165" s="0" t="n">
        <f aca="false">SUM(I165:K165)</f>
        <v>2.8077041737857</v>
      </c>
      <c r="M165" s="11" t="n">
        <v>798</v>
      </c>
      <c r="N165" s="0" t="n">
        <f aca="false">L165/M165/100*1000000</f>
        <v>35.1842628293947</v>
      </c>
    </row>
    <row r="166" customFormat="false" ht="15" hidden="false" customHeight="false" outlineLevel="0" collapsed="false">
      <c r="A166" s="26" t="s">
        <v>289</v>
      </c>
      <c r="B166" s="9" t="s">
        <v>290</v>
      </c>
      <c r="C166" s="9"/>
      <c r="D166" s="9"/>
      <c r="E166" s="12" t="s">
        <v>68</v>
      </c>
      <c r="F166" s="10" t="s">
        <v>50</v>
      </c>
      <c r="G166" s="9"/>
      <c r="I166" s="0" t="n">
        <f aca="false">$D$28*$L$28/100/2</f>
        <v>0.0320118379301928</v>
      </c>
      <c r="J166" s="0" t="n">
        <f aca="false">$D$24*$L$24/100/5</f>
        <v>0.990305101293629</v>
      </c>
      <c r="K166" s="9"/>
      <c r="L166" s="0" t="n">
        <f aca="false">SUM(I166:K166)</f>
        <v>1.02231693922382</v>
      </c>
      <c r="M166" s="11" t="n">
        <v>798</v>
      </c>
      <c r="N166" s="0" t="n">
        <f aca="false">L166/M166/100*1000000</f>
        <v>12.8109892133311</v>
      </c>
    </row>
    <row r="167" customFormat="false" ht="15" hidden="false" customHeight="false" outlineLevel="0" collapsed="false">
      <c r="A167" s="26" t="s">
        <v>291</v>
      </c>
      <c r="B167" s="9" t="s">
        <v>292</v>
      </c>
      <c r="C167" s="9"/>
      <c r="D167" s="9"/>
      <c r="E167" s="12" t="s">
        <v>68</v>
      </c>
      <c r="F167" s="10" t="s">
        <v>53</v>
      </c>
      <c r="G167" s="9"/>
      <c r="I167" s="0" t="n">
        <f aca="false">$D$28*$L$28/100/2</f>
        <v>0.0320118379301928</v>
      </c>
      <c r="J167" s="0" t="n">
        <f aca="false">$D$25*$L$25/100/5</f>
        <v>1.40385208689285</v>
      </c>
      <c r="K167" s="9"/>
      <c r="L167" s="0" t="n">
        <f aca="false">SUM(I167:K167)</f>
        <v>1.43586392482304</v>
      </c>
      <c r="M167" s="11" t="n">
        <v>798</v>
      </c>
      <c r="N167" s="0" t="n">
        <f aca="false">L167/M167/100*1000000</f>
        <v>17.9932822659529</v>
      </c>
    </row>
    <row r="168" customFormat="false" ht="15" hidden="false" customHeight="false" outlineLevel="0" collapsed="false">
      <c r="A168" s="26" t="s">
        <v>293</v>
      </c>
      <c r="B168" s="9" t="s">
        <v>294</v>
      </c>
      <c r="C168" s="9"/>
      <c r="D168" s="9"/>
      <c r="E168" s="12" t="s">
        <v>83</v>
      </c>
      <c r="F168" s="10" t="s">
        <v>50</v>
      </c>
      <c r="G168" s="9"/>
      <c r="I168" s="0" t="n">
        <f aca="false">$D$33*$L$33/100/2</f>
        <v>1.5754838906517</v>
      </c>
      <c r="J168" s="0" t="n">
        <f aca="false">$D$24*$L$24/100/5</f>
        <v>0.990305101293629</v>
      </c>
      <c r="K168" s="9"/>
      <c r="L168" s="0" t="n">
        <f aca="false">SUM(I168:K168)</f>
        <v>2.56578899194533</v>
      </c>
      <c r="M168" s="11" t="n">
        <v>798</v>
      </c>
      <c r="N168" s="0" t="n">
        <f aca="false">L168/M168/100*1000000</f>
        <v>32.1527442599665</v>
      </c>
    </row>
    <row r="169" customFormat="false" ht="15" hidden="false" customHeight="false" outlineLevel="0" collapsed="false">
      <c r="A169" s="27" t="s">
        <v>295</v>
      </c>
      <c r="B169" s="17" t="s">
        <v>296</v>
      </c>
      <c r="C169" s="17"/>
      <c r="D169" s="17"/>
      <c r="E169" s="18" t="s">
        <v>83</v>
      </c>
      <c r="F169" s="19" t="s">
        <v>53</v>
      </c>
      <c r="G169" s="17"/>
      <c r="I169" s="0" t="n">
        <f aca="false">$D$33*$L$33/100/2</f>
        <v>1.5754838906517</v>
      </c>
      <c r="J169" s="0" t="n">
        <f aca="false">$D$25*$L$25/100/5</f>
        <v>1.40385208689285</v>
      </c>
      <c r="K169" s="17"/>
      <c r="L169" s="0" t="n">
        <f aca="false">SUM(I169:K169)</f>
        <v>2.97933597754454</v>
      </c>
      <c r="M169" s="11" t="n">
        <v>798</v>
      </c>
      <c r="N169" s="0" t="n">
        <f aca="false">L169/M169/100*1000000</f>
        <v>37.3350373125883</v>
      </c>
    </row>
    <row r="170" customFormat="false" ht="15" hidden="false" customHeight="false" outlineLevel="0" collapsed="false">
      <c r="A170" s="28" t="s">
        <v>297</v>
      </c>
      <c r="B170" s="0" t="s">
        <v>298</v>
      </c>
      <c r="E170" s="3" t="s">
        <v>49</v>
      </c>
      <c r="H170" s="7"/>
      <c r="I170" s="7" t="n">
        <f aca="false">$D$23*$K$23/100/18</f>
        <v>0.00591103436934715</v>
      </c>
      <c r="J170" s="7"/>
      <c r="L170" s="0" t="n">
        <f aca="false">SUM(I170:K170)</f>
        <v>0.00591103436934715</v>
      </c>
      <c r="M170" s="11" t="n">
        <v>777</v>
      </c>
      <c r="N170" s="0" t="n">
        <f aca="false">L170/M170/100*1000000</f>
        <v>0.0760750884085862</v>
      </c>
    </row>
    <row r="171" customFormat="false" ht="15" hidden="false" customHeight="false" outlineLevel="0" collapsed="false">
      <c r="A171" s="28" t="s">
        <v>299</v>
      </c>
      <c r="B171" s="0" t="s">
        <v>300</v>
      </c>
      <c r="E171" s="3" t="s">
        <v>49</v>
      </c>
      <c r="F171" s="3" t="s">
        <v>50</v>
      </c>
      <c r="I171" s="9" t="n">
        <f aca="false">$D$23*$K$23/100/18</f>
        <v>0.00591103436934715</v>
      </c>
      <c r="J171" s="9" t="n">
        <f aca="false">$D$24*$K$24/100/18</f>
        <v>0.143204927917557</v>
      </c>
      <c r="L171" s="0" t="n">
        <f aca="false">SUM(I171:K171)</f>
        <v>0.149115962286905</v>
      </c>
      <c r="M171" s="11" t="n">
        <v>777</v>
      </c>
      <c r="N171" s="0" t="n">
        <f aca="false">L171/M171/100*1000000</f>
        <v>1.91912435375682</v>
      </c>
    </row>
    <row r="172" customFormat="false" ht="15" hidden="false" customHeight="false" outlineLevel="0" collapsed="false">
      <c r="A172" s="28" t="s">
        <v>301</v>
      </c>
      <c r="B172" s="0" t="s">
        <v>302</v>
      </c>
      <c r="E172" s="3" t="s">
        <v>49</v>
      </c>
      <c r="F172" s="3" t="s">
        <v>53</v>
      </c>
      <c r="I172" s="9" t="n">
        <f aca="false">$D$23*$K$23/100/18</f>
        <v>0.00591103436934715</v>
      </c>
      <c r="J172" s="9" t="n">
        <f aca="false">$D$25*$K$25/100/18</f>
        <v>0.416536342706792</v>
      </c>
      <c r="L172" s="0" t="n">
        <f aca="false">SUM(I172:K172)</f>
        <v>0.422447377076139</v>
      </c>
      <c r="M172" s="11" t="n">
        <v>777</v>
      </c>
      <c r="N172" s="0" t="n">
        <f aca="false">L172/M172/100*1000000</f>
        <v>5.43690317987309</v>
      </c>
    </row>
    <row r="173" customFormat="false" ht="15" hidden="false" customHeight="false" outlineLevel="0" collapsed="false">
      <c r="A173" s="28" t="s">
        <v>303</v>
      </c>
      <c r="B173" s="0" t="s">
        <v>304</v>
      </c>
      <c r="E173" s="3" t="s">
        <v>49</v>
      </c>
      <c r="F173" s="3" t="s">
        <v>71</v>
      </c>
      <c r="I173" s="9" t="n">
        <f aca="false">$D$23*$K$23/100/18</f>
        <v>0.00591103436934715</v>
      </c>
      <c r="J173" s="9" t="n">
        <f aca="false">$D$27*$K$27/100/18</f>
        <v>0.000172668968919586</v>
      </c>
      <c r="L173" s="0" t="n">
        <f aca="false">SUM(I173:K173)</f>
        <v>0.00608370333826673</v>
      </c>
      <c r="M173" s="11" t="n">
        <v>777</v>
      </c>
      <c r="N173" s="0" t="n">
        <f aca="false">L173/M173/100*1000000</f>
        <v>0.0782973402608331</v>
      </c>
    </row>
    <row r="174" customFormat="false" ht="15" hidden="false" customHeight="false" outlineLevel="0" collapsed="false">
      <c r="A174" s="28" t="s">
        <v>305</v>
      </c>
      <c r="B174" s="0" t="s">
        <v>306</v>
      </c>
      <c r="E174" s="3" t="s">
        <v>49</v>
      </c>
      <c r="F174" s="4" t="s">
        <v>68</v>
      </c>
      <c r="I174" s="9" t="n">
        <f aca="false">$D$23*$K$23/100/18</f>
        <v>0.00591103436934715</v>
      </c>
      <c r="J174" s="9" t="n">
        <f aca="false">$D$28*$K$28/100/19</f>
        <v>0.00404473814036819</v>
      </c>
      <c r="L174" s="0" t="n">
        <f aca="false">SUM(I174:K174)</f>
        <v>0.00995577250971534</v>
      </c>
      <c r="M174" s="11" t="n">
        <v>777</v>
      </c>
      <c r="N174" s="0" t="n">
        <f aca="false">L174/M174/100*1000000</f>
        <v>0.128130920330957</v>
      </c>
    </row>
    <row r="175" customFormat="false" ht="15" hidden="false" customHeight="false" outlineLevel="0" collapsed="false">
      <c r="A175" s="28" t="s">
        <v>307</v>
      </c>
      <c r="B175" s="0" t="s">
        <v>308</v>
      </c>
      <c r="E175" s="3" t="s">
        <v>49</v>
      </c>
      <c r="F175" s="4" t="s">
        <v>149</v>
      </c>
      <c r="I175" s="9" t="n">
        <f aca="false">$D$23*$K$23/100/18</f>
        <v>0.00591103436934715</v>
      </c>
      <c r="J175" s="9" t="n">
        <f aca="false">$D$29*$K$29/100/19</f>
        <v>0.0111676576740321</v>
      </c>
      <c r="L175" s="0" t="n">
        <f aca="false">SUM(I175:K175)</f>
        <v>0.0170786920433793</v>
      </c>
      <c r="M175" s="11" t="n">
        <v>777</v>
      </c>
      <c r="N175" s="0" t="n">
        <f aca="false">L175/M175/100*1000000</f>
        <v>0.219802986401278</v>
      </c>
    </row>
    <row r="176" customFormat="false" ht="15" hidden="false" customHeight="false" outlineLevel="0" collapsed="false">
      <c r="A176" s="28" t="s">
        <v>309</v>
      </c>
      <c r="B176" s="0" t="s">
        <v>310</v>
      </c>
      <c r="E176" s="3" t="s">
        <v>49</v>
      </c>
      <c r="F176" s="4" t="s">
        <v>152</v>
      </c>
      <c r="I176" s="9" t="n">
        <f aca="false">$D$23*$K$23/100/18</f>
        <v>0.00591103436934715</v>
      </c>
      <c r="J176" s="9" t="n">
        <f aca="false">$D$30*$K$30/100/8</f>
        <v>0.00159333374444993</v>
      </c>
      <c r="L176" s="0" t="n">
        <f aca="false">SUM(I176:K176)</f>
        <v>0.00750436811379708</v>
      </c>
      <c r="M176" s="11" t="n">
        <v>777</v>
      </c>
      <c r="N176" s="0" t="n">
        <f aca="false">L176/M176/100*1000000</f>
        <v>0.0965813142058826</v>
      </c>
    </row>
    <row r="177" customFormat="false" ht="15" hidden="false" customHeight="false" outlineLevel="0" collapsed="false">
      <c r="A177" s="28" t="s">
        <v>311</v>
      </c>
      <c r="B177" s="0" t="s">
        <v>312</v>
      </c>
      <c r="E177" s="3" t="s">
        <v>49</v>
      </c>
      <c r="F177" s="4" t="s">
        <v>313</v>
      </c>
      <c r="I177" s="9" t="n">
        <f aca="false">$D$23*$K$23/100/18</f>
        <v>0.00591103436934715</v>
      </c>
      <c r="J177" s="9" t="n">
        <f aca="false">$D$31*$K$31/100/8</f>
        <v>0.00117137395165269</v>
      </c>
      <c r="L177" s="0" t="n">
        <f aca="false">SUM(I177:K177)</f>
        <v>0.00708240832099984</v>
      </c>
      <c r="M177" s="11" t="n">
        <v>777</v>
      </c>
      <c r="N177" s="0" t="n">
        <f aca="false">L177/M177/100*1000000</f>
        <v>0.0911506862419541</v>
      </c>
    </row>
    <row r="178" customFormat="false" ht="15" hidden="false" customHeight="false" outlineLevel="0" collapsed="false">
      <c r="A178" s="28" t="s">
        <v>314</v>
      </c>
      <c r="B178" s="0" t="s">
        <v>315</v>
      </c>
      <c r="E178" s="3" t="s">
        <v>49</v>
      </c>
      <c r="F178" s="0" t="s">
        <v>140</v>
      </c>
      <c r="I178" s="9" t="n">
        <f aca="false">$D$23*$K$23/100/18</f>
        <v>0.00591103436934715</v>
      </c>
      <c r="J178" s="9" t="n">
        <f aca="false">$D$32*$K$32/100/8</f>
        <v>0.0055426739023187</v>
      </c>
      <c r="L178" s="0" t="n">
        <f aca="false">SUM(I178:K178)</f>
        <v>0.0114537082716658</v>
      </c>
      <c r="M178" s="11" t="n">
        <v>777</v>
      </c>
      <c r="N178" s="0" t="n">
        <f aca="false">L178/M178/100*1000000</f>
        <v>0.147409372865712</v>
      </c>
    </row>
    <row r="179" customFormat="false" ht="15" hidden="false" customHeight="false" outlineLevel="0" collapsed="false">
      <c r="A179" s="28" t="s">
        <v>316</v>
      </c>
      <c r="B179" s="0" t="s">
        <v>317</v>
      </c>
      <c r="E179" s="3" t="s">
        <v>49</v>
      </c>
      <c r="F179" s="4" t="s">
        <v>83</v>
      </c>
      <c r="I179" s="9" t="n">
        <f aca="false">$D$23*$K$23/100/18</f>
        <v>0.00591103436934715</v>
      </c>
      <c r="J179" s="9" t="n">
        <f aca="false">$D$33*$K$33/100/19</f>
        <v>0.202062745047127</v>
      </c>
      <c r="L179" s="0" t="n">
        <f aca="false">SUM(I179:K179)</f>
        <v>0.207973779416474</v>
      </c>
      <c r="M179" s="11" t="n">
        <v>777</v>
      </c>
      <c r="N179" s="0" t="n">
        <f aca="false">L179/M179/100*1000000</f>
        <v>2.67662521771524</v>
      </c>
    </row>
    <row r="180" customFormat="false" ht="15" hidden="false" customHeight="false" outlineLevel="0" collapsed="false">
      <c r="A180" s="28" t="s">
        <v>318</v>
      </c>
      <c r="B180" s="0" t="s">
        <v>319</v>
      </c>
      <c r="E180" s="3" t="s">
        <v>49</v>
      </c>
      <c r="F180" s="4" t="s">
        <v>159</v>
      </c>
      <c r="I180" s="9" t="n">
        <f aca="false">$D$23*$K$23/100/18</f>
        <v>0.00591103436934715</v>
      </c>
      <c r="J180" s="9" t="n">
        <f aca="false">$D$34*$K$34/100/19</f>
        <v>0.0185314049801366</v>
      </c>
      <c r="L180" s="0" t="n">
        <f aca="false">SUM(I180:K180)</f>
        <v>0.0244424393494837</v>
      </c>
      <c r="M180" s="11" t="n">
        <v>777</v>
      </c>
      <c r="N180" s="0" t="n">
        <f aca="false">L180/M180/100*1000000</f>
        <v>0.314574509002365</v>
      </c>
    </row>
    <row r="181" customFormat="false" ht="15" hidden="false" customHeight="false" outlineLevel="0" collapsed="false">
      <c r="A181" s="28" t="s">
        <v>320</v>
      </c>
      <c r="B181" s="0" t="s">
        <v>321</v>
      </c>
      <c r="E181" s="3" t="s">
        <v>50</v>
      </c>
      <c r="I181" s="9" t="n">
        <f aca="false">$D$24*$K$24/100/18</f>
        <v>0.143204927917557</v>
      </c>
      <c r="L181" s="0" t="n">
        <f aca="false">SUM(I181:K181)</f>
        <v>0.143204927917557</v>
      </c>
      <c r="M181" s="11" t="n">
        <v>777</v>
      </c>
      <c r="N181" s="0" t="n">
        <f aca="false">L181/M181/100*1000000</f>
        <v>1.84304926534823</v>
      </c>
    </row>
    <row r="182" customFormat="false" ht="15" hidden="false" customHeight="false" outlineLevel="0" collapsed="false">
      <c r="A182" s="28" t="s">
        <v>322</v>
      </c>
      <c r="B182" s="0" t="s">
        <v>323</v>
      </c>
      <c r="E182" s="3" t="s">
        <v>50</v>
      </c>
      <c r="F182" s="3" t="s">
        <v>49</v>
      </c>
      <c r="I182" s="9" t="n">
        <f aca="false">$D$24*$K$24/100/18</f>
        <v>0.143204927917557</v>
      </c>
      <c r="J182" s="9" t="n">
        <f aca="false">$D$23*$K$23/100/18</f>
        <v>0.00591103436934715</v>
      </c>
      <c r="L182" s="0" t="n">
        <f aca="false">SUM(I182:K182)</f>
        <v>0.149115962286905</v>
      </c>
      <c r="M182" s="11" t="n">
        <v>777</v>
      </c>
      <c r="N182" s="0" t="n">
        <f aca="false">L182/M182/100*1000000</f>
        <v>1.91912435375682</v>
      </c>
    </row>
    <row r="183" customFormat="false" ht="15" hidden="false" customHeight="false" outlineLevel="0" collapsed="false">
      <c r="A183" s="28" t="s">
        <v>324</v>
      </c>
      <c r="B183" s="0" t="s">
        <v>325</v>
      </c>
      <c r="E183" s="3" t="s">
        <v>50</v>
      </c>
      <c r="F183" s="3" t="s">
        <v>53</v>
      </c>
      <c r="I183" s="9" t="n">
        <f aca="false">$D$24*$K$24/100/18</f>
        <v>0.143204927917557</v>
      </c>
      <c r="J183" s="9" t="n">
        <f aca="false">$D$25*$K$25/100/18</f>
        <v>0.416536342706792</v>
      </c>
      <c r="L183" s="0" t="n">
        <f aca="false">SUM(I183:K183)</f>
        <v>0.559741270624349</v>
      </c>
      <c r="M183" s="11" t="n">
        <v>777</v>
      </c>
      <c r="N183" s="0" t="n">
        <f aca="false">L183/M183/100*1000000</f>
        <v>7.20387735681273</v>
      </c>
    </row>
    <row r="184" customFormat="false" ht="15" hidden="false" customHeight="false" outlineLevel="0" collapsed="false">
      <c r="A184" s="28" t="s">
        <v>326</v>
      </c>
      <c r="B184" s="0" t="s">
        <v>327</v>
      </c>
      <c r="E184" s="3" t="s">
        <v>50</v>
      </c>
      <c r="F184" s="3" t="s">
        <v>71</v>
      </c>
      <c r="I184" s="9" t="n">
        <f aca="false">$D$24*$K$24/100/18</f>
        <v>0.143204927917557</v>
      </c>
      <c r="J184" s="9" t="n">
        <f aca="false">$D$27*$K$27/100/18</f>
        <v>0.000172668968919586</v>
      </c>
      <c r="L184" s="0" t="n">
        <f aca="false">SUM(I184:K184)</f>
        <v>0.143377596886477</v>
      </c>
      <c r="M184" s="11" t="n">
        <v>777</v>
      </c>
      <c r="N184" s="0" t="n">
        <f aca="false">L184/M184/100*1000000</f>
        <v>1.84527151720048</v>
      </c>
    </row>
    <row r="185" customFormat="false" ht="15" hidden="false" customHeight="false" outlineLevel="0" collapsed="false">
      <c r="A185" s="28" t="s">
        <v>328</v>
      </c>
      <c r="B185" s="0" t="s">
        <v>329</v>
      </c>
      <c r="E185" s="3" t="s">
        <v>50</v>
      </c>
      <c r="F185" s="4" t="s">
        <v>68</v>
      </c>
      <c r="I185" s="9" t="n">
        <f aca="false">$D$24*$K$24/100/18</f>
        <v>0.143204927917557</v>
      </c>
      <c r="J185" s="9" t="n">
        <f aca="false">$D$28*$K$28/100/19</f>
        <v>0.00404473814036819</v>
      </c>
      <c r="L185" s="0" t="n">
        <f aca="false">SUM(I185:K185)</f>
        <v>0.147249666057926</v>
      </c>
      <c r="M185" s="11" t="n">
        <v>777</v>
      </c>
      <c r="N185" s="0" t="n">
        <f aca="false">L185/M185/100*1000000</f>
        <v>1.8951050972706</v>
      </c>
    </row>
    <row r="186" customFormat="false" ht="15" hidden="false" customHeight="false" outlineLevel="0" collapsed="false">
      <c r="A186" s="28" t="s">
        <v>330</v>
      </c>
      <c r="B186" s="0" t="s">
        <v>331</v>
      </c>
      <c r="E186" s="3" t="s">
        <v>50</v>
      </c>
      <c r="F186" s="4" t="s">
        <v>149</v>
      </c>
      <c r="I186" s="9" t="n">
        <f aca="false">$D$24*$K$24/100/18</f>
        <v>0.143204927917557</v>
      </c>
      <c r="J186" s="9" t="n">
        <f aca="false">$D$29*$K$29/100/19</f>
        <v>0.0111676576740321</v>
      </c>
      <c r="L186" s="0" t="n">
        <f aca="false">SUM(I186:K186)</f>
        <v>0.15437258559159</v>
      </c>
      <c r="M186" s="11" t="n">
        <v>777</v>
      </c>
      <c r="N186" s="0" t="n">
        <f aca="false">L186/M186/100*1000000</f>
        <v>1.98677716334092</v>
      </c>
    </row>
    <row r="187" customFormat="false" ht="15" hidden="false" customHeight="false" outlineLevel="0" collapsed="false">
      <c r="A187" s="28" t="s">
        <v>332</v>
      </c>
      <c r="B187" s="0" t="s">
        <v>333</v>
      </c>
      <c r="E187" s="3" t="s">
        <v>50</v>
      </c>
      <c r="F187" s="4" t="s">
        <v>152</v>
      </c>
      <c r="I187" s="9" t="n">
        <f aca="false">$D$24*$K$24/100/18</f>
        <v>0.143204927917557</v>
      </c>
      <c r="J187" s="9" t="n">
        <f aca="false">$D$30*$K$30/100/8</f>
        <v>0.00159333374444993</v>
      </c>
      <c r="L187" s="0" t="n">
        <f aca="false">SUM(I187:K187)</f>
        <v>0.144798261662007</v>
      </c>
      <c r="M187" s="11" t="n">
        <v>777</v>
      </c>
      <c r="N187" s="0" t="n">
        <f aca="false">L187/M187/100*1000000</f>
        <v>1.86355549114553</v>
      </c>
    </row>
    <row r="188" customFormat="false" ht="15" hidden="false" customHeight="false" outlineLevel="0" collapsed="false">
      <c r="A188" s="28" t="s">
        <v>334</v>
      </c>
      <c r="B188" s="0" t="s">
        <v>335</v>
      </c>
      <c r="E188" s="3" t="s">
        <v>50</v>
      </c>
      <c r="F188" s="4" t="s">
        <v>313</v>
      </c>
      <c r="I188" s="9" t="n">
        <f aca="false">$D$24*$K$24/100/18</f>
        <v>0.143204927917557</v>
      </c>
      <c r="J188" s="9" t="n">
        <f aca="false">$D$31*$K$31/100/8</f>
        <v>0.00117137395165269</v>
      </c>
      <c r="L188" s="0" t="n">
        <f aca="false">SUM(I188:K188)</f>
        <v>0.14437630186921</v>
      </c>
      <c r="M188" s="11" t="n">
        <v>777</v>
      </c>
      <c r="N188" s="0" t="n">
        <f aca="false">L188/M188/100*1000000</f>
        <v>1.8581248631816</v>
      </c>
    </row>
    <row r="189" customFormat="false" ht="15" hidden="false" customHeight="false" outlineLevel="0" collapsed="false">
      <c r="A189" s="28" t="s">
        <v>336</v>
      </c>
      <c r="B189" s="0" t="s">
        <v>337</v>
      </c>
      <c r="E189" s="3" t="s">
        <v>50</v>
      </c>
      <c r="F189" s="0" t="s">
        <v>140</v>
      </c>
      <c r="I189" s="9" t="n">
        <f aca="false">$D$24*$K$24/100/18</f>
        <v>0.143204927917557</v>
      </c>
      <c r="J189" s="9" t="n">
        <f aca="false">$D$32*$K$32/100/8</f>
        <v>0.0055426739023187</v>
      </c>
      <c r="L189" s="0" t="n">
        <f aca="false">SUM(I189:K189)</f>
        <v>0.148747601819876</v>
      </c>
      <c r="M189" s="11" t="n">
        <v>777</v>
      </c>
      <c r="N189" s="0" t="n">
        <f aca="false">L189/M189/100*1000000</f>
        <v>1.91438354980536</v>
      </c>
    </row>
    <row r="190" customFormat="false" ht="15" hidden="false" customHeight="false" outlineLevel="0" collapsed="false">
      <c r="A190" s="28" t="s">
        <v>338</v>
      </c>
      <c r="B190" s="0" t="s">
        <v>339</v>
      </c>
      <c r="E190" s="3" t="s">
        <v>50</v>
      </c>
      <c r="F190" s="4" t="s">
        <v>83</v>
      </c>
      <c r="I190" s="9" t="n">
        <f aca="false">$D$24*$K$24/100/18</f>
        <v>0.143204927917557</v>
      </c>
      <c r="J190" s="9" t="n">
        <f aca="false">$D$33*$K$33/100/19</f>
        <v>0.202062745047127</v>
      </c>
      <c r="L190" s="0" t="n">
        <f aca="false">SUM(I190:K190)</f>
        <v>0.345267672964684</v>
      </c>
      <c r="M190" s="11" t="n">
        <v>777</v>
      </c>
      <c r="N190" s="0" t="n">
        <f aca="false">L190/M190/100*1000000</f>
        <v>4.44359939465488</v>
      </c>
    </row>
    <row r="191" customFormat="false" ht="15" hidden="false" customHeight="false" outlineLevel="0" collapsed="false">
      <c r="A191" s="28" t="s">
        <v>340</v>
      </c>
      <c r="B191" s="0" t="s">
        <v>341</v>
      </c>
      <c r="E191" s="3" t="s">
        <v>50</v>
      </c>
      <c r="F191" s="4" t="s">
        <v>159</v>
      </c>
      <c r="I191" s="9" t="n">
        <f aca="false">$D$24*$K$24/100/18</f>
        <v>0.143204927917557</v>
      </c>
      <c r="J191" s="9" t="n">
        <f aca="false">$D$34*$K$34/100/19</f>
        <v>0.0185314049801366</v>
      </c>
      <c r="L191" s="0" t="n">
        <f aca="false">SUM(I191:K191)</f>
        <v>0.161736332897694</v>
      </c>
      <c r="M191" s="11" t="n">
        <v>777</v>
      </c>
      <c r="N191" s="0" t="n">
        <f aca="false">L191/M191/100*1000000</f>
        <v>2.08154868594201</v>
      </c>
    </row>
    <row r="192" customFormat="false" ht="15" hidden="false" customHeight="false" outlineLevel="0" collapsed="false">
      <c r="A192" s="28" t="s">
        <v>342</v>
      </c>
      <c r="B192" s="0" t="s">
        <v>343</v>
      </c>
      <c r="E192" s="3" t="s">
        <v>53</v>
      </c>
      <c r="I192" s="9" t="n">
        <f aca="false">$D$25*$K$25/100/18</f>
        <v>0.416536342706792</v>
      </c>
      <c r="L192" s="0" t="n">
        <f aca="false">SUM(I192:K192)</f>
        <v>0.416536342706792</v>
      </c>
      <c r="M192" s="11" t="n">
        <v>777</v>
      </c>
      <c r="N192" s="0" t="n">
        <f aca="false">L192/M192/100*1000000</f>
        <v>5.3608280914645</v>
      </c>
    </row>
    <row r="193" customFormat="false" ht="15" hidden="false" customHeight="false" outlineLevel="0" collapsed="false">
      <c r="A193" s="28" t="s">
        <v>344</v>
      </c>
      <c r="B193" s="0" t="s">
        <v>345</v>
      </c>
      <c r="E193" s="3" t="s">
        <v>53</v>
      </c>
      <c r="F193" s="3" t="s">
        <v>49</v>
      </c>
      <c r="I193" s="9" t="n">
        <f aca="false">$D$25*$K$25/100/18</f>
        <v>0.416536342706792</v>
      </c>
      <c r="J193" s="9" t="n">
        <f aca="false">$D$23*$K$23/100/18</f>
        <v>0.00591103436934715</v>
      </c>
      <c r="L193" s="0" t="n">
        <f aca="false">SUM(I193:K193)</f>
        <v>0.422447377076139</v>
      </c>
      <c r="M193" s="11" t="n">
        <v>777</v>
      </c>
      <c r="N193" s="0" t="n">
        <f aca="false">L193/M193/100*1000000</f>
        <v>5.43690317987309</v>
      </c>
    </row>
    <row r="194" customFormat="false" ht="15" hidden="false" customHeight="false" outlineLevel="0" collapsed="false">
      <c r="A194" s="28" t="s">
        <v>346</v>
      </c>
      <c r="B194" s="0" t="s">
        <v>347</v>
      </c>
      <c r="E194" s="3" t="s">
        <v>53</v>
      </c>
      <c r="F194" s="3" t="s">
        <v>50</v>
      </c>
      <c r="I194" s="9" t="n">
        <f aca="false">$D$25*$K$25/100/18</f>
        <v>0.416536342706792</v>
      </c>
      <c r="J194" s="9" t="n">
        <f aca="false">$D$24*$K$24/100/18</f>
        <v>0.143204927917557</v>
      </c>
      <c r="L194" s="0" t="n">
        <f aca="false">SUM(I194:K194)</f>
        <v>0.559741270624349</v>
      </c>
      <c r="M194" s="11" t="n">
        <v>777</v>
      </c>
      <c r="N194" s="0" t="n">
        <f aca="false">L194/M194/100*1000000</f>
        <v>7.20387735681273</v>
      </c>
    </row>
    <row r="195" customFormat="false" ht="15" hidden="false" customHeight="false" outlineLevel="0" collapsed="false">
      <c r="A195" s="28" t="s">
        <v>348</v>
      </c>
      <c r="B195" s="0" t="s">
        <v>349</v>
      </c>
      <c r="E195" s="3" t="s">
        <v>53</v>
      </c>
      <c r="F195" s="3" t="s">
        <v>71</v>
      </c>
      <c r="I195" s="9" t="n">
        <f aca="false">$D$25*$K$25/100/18</f>
        <v>0.416536342706792</v>
      </c>
      <c r="J195" s="9" t="n">
        <f aca="false">$D$27*$K$27/100/18</f>
        <v>0.000172668968919586</v>
      </c>
      <c r="L195" s="0" t="n">
        <f aca="false">SUM(I195:K195)</f>
        <v>0.416709011675711</v>
      </c>
      <c r="M195" s="11" t="n">
        <v>777</v>
      </c>
      <c r="N195" s="0" t="n">
        <f aca="false">L195/M195/100*1000000</f>
        <v>5.36305034331675</v>
      </c>
    </row>
    <row r="196" customFormat="false" ht="15" hidden="false" customHeight="false" outlineLevel="0" collapsed="false">
      <c r="A196" s="28" t="s">
        <v>350</v>
      </c>
      <c r="B196" s="0" t="s">
        <v>351</v>
      </c>
      <c r="E196" s="3" t="s">
        <v>53</v>
      </c>
      <c r="F196" s="4" t="s">
        <v>68</v>
      </c>
      <c r="I196" s="9" t="n">
        <f aca="false">$D$25*$K$25/100/18</f>
        <v>0.416536342706792</v>
      </c>
      <c r="J196" s="9" t="n">
        <f aca="false">$D$28*$K$28/100/19</f>
        <v>0.00404473814036819</v>
      </c>
      <c r="L196" s="0" t="n">
        <f aca="false">SUM(I196:K196)</f>
        <v>0.42058108084716</v>
      </c>
      <c r="M196" s="11" t="n">
        <v>777</v>
      </c>
      <c r="N196" s="0" t="n">
        <f aca="false">L196/M196/100*1000000</f>
        <v>5.41288392338687</v>
      </c>
    </row>
    <row r="197" customFormat="false" ht="15" hidden="false" customHeight="false" outlineLevel="0" collapsed="false">
      <c r="A197" s="28" t="s">
        <v>352</v>
      </c>
      <c r="B197" s="0" t="s">
        <v>353</v>
      </c>
      <c r="E197" s="3" t="s">
        <v>53</v>
      </c>
      <c r="F197" s="4" t="s">
        <v>149</v>
      </c>
      <c r="I197" s="9" t="n">
        <f aca="false">$D$25*$K$25/100/18</f>
        <v>0.416536342706792</v>
      </c>
      <c r="J197" s="9" t="n">
        <f aca="false">$D$29*$K$29/100/19</f>
        <v>0.0111676576740321</v>
      </c>
      <c r="L197" s="0" t="n">
        <f aca="false">SUM(I197:K197)</f>
        <v>0.427704000380824</v>
      </c>
      <c r="M197" s="11" t="n">
        <v>777</v>
      </c>
      <c r="N197" s="0" t="n">
        <f aca="false">L197/M197/100*1000000</f>
        <v>5.50455598945719</v>
      </c>
    </row>
    <row r="198" customFormat="false" ht="15" hidden="false" customHeight="false" outlineLevel="0" collapsed="false">
      <c r="A198" s="28" t="s">
        <v>354</v>
      </c>
      <c r="B198" s="0" t="s">
        <v>355</v>
      </c>
      <c r="E198" s="3" t="s">
        <v>53</v>
      </c>
      <c r="F198" s="4" t="s">
        <v>152</v>
      </c>
      <c r="I198" s="9" t="n">
        <f aca="false">$D$25*$K$25/100/18</f>
        <v>0.416536342706792</v>
      </c>
      <c r="J198" s="9" t="n">
        <f aca="false">$D$30*$K$30/100/8</f>
        <v>0.00159333374444993</v>
      </c>
      <c r="L198" s="0" t="n">
        <f aca="false">SUM(I198:K198)</f>
        <v>0.418129676451242</v>
      </c>
      <c r="M198" s="11" t="n">
        <v>777</v>
      </c>
      <c r="N198" s="0" t="n">
        <f aca="false">L198/M198/100*1000000</f>
        <v>5.3813343172618</v>
      </c>
    </row>
    <row r="199" customFormat="false" ht="15" hidden="false" customHeight="false" outlineLevel="0" collapsed="false">
      <c r="A199" s="28" t="s">
        <v>356</v>
      </c>
      <c r="B199" s="0" t="s">
        <v>357</v>
      </c>
      <c r="E199" s="3" t="s">
        <v>53</v>
      </c>
      <c r="F199" s="4" t="s">
        <v>313</v>
      </c>
      <c r="I199" s="9" t="n">
        <f aca="false">$D$25*$K$25/100/18</f>
        <v>0.416536342706792</v>
      </c>
      <c r="J199" s="9" t="n">
        <f aca="false">$D$31*$K$31/100/8</f>
        <v>0.00117137395165269</v>
      </c>
      <c r="L199" s="0" t="n">
        <f aca="false">SUM(I199:K199)</f>
        <v>0.417707716658444</v>
      </c>
      <c r="M199" s="11" t="n">
        <v>777</v>
      </c>
      <c r="N199" s="0" t="n">
        <f aca="false">L199/M199/100*1000000</f>
        <v>5.37590368929787</v>
      </c>
    </row>
    <row r="200" customFormat="false" ht="15" hidden="false" customHeight="false" outlineLevel="0" collapsed="false">
      <c r="A200" s="28" t="s">
        <v>358</v>
      </c>
      <c r="B200" s="0" t="s">
        <v>359</v>
      </c>
      <c r="E200" s="3" t="s">
        <v>53</v>
      </c>
      <c r="F200" s="0" t="s">
        <v>140</v>
      </c>
      <c r="I200" s="9" t="n">
        <f aca="false">$D$25*$K$25/100/18</f>
        <v>0.416536342706792</v>
      </c>
      <c r="J200" s="9" t="n">
        <f aca="false">$D$32*$K$32/100/8</f>
        <v>0.0055426739023187</v>
      </c>
      <c r="L200" s="0" t="n">
        <f aca="false">SUM(I200:K200)</f>
        <v>0.42207901660911</v>
      </c>
      <c r="M200" s="11" t="n">
        <v>777</v>
      </c>
      <c r="N200" s="0" t="n">
        <f aca="false">L200/M200/100*1000000</f>
        <v>5.43216237592163</v>
      </c>
    </row>
    <row r="201" customFormat="false" ht="15" hidden="false" customHeight="false" outlineLevel="0" collapsed="false">
      <c r="A201" s="28" t="s">
        <v>360</v>
      </c>
      <c r="B201" s="0" t="s">
        <v>361</v>
      </c>
      <c r="E201" s="3" t="s">
        <v>53</v>
      </c>
      <c r="F201" s="4" t="s">
        <v>83</v>
      </c>
      <c r="I201" s="9" t="n">
        <f aca="false">$D$25*$K$25/100/18</f>
        <v>0.416536342706792</v>
      </c>
      <c r="J201" s="9" t="n">
        <f aca="false">$D$33*$K$33/100/19</f>
        <v>0.202062745047127</v>
      </c>
      <c r="L201" s="0" t="n">
        <f aca="false">SUM(I201:K201)</f>
        <v>0.618599087753919</v>
      </c>
      <c r="M201" s="11" t="n">
        <v>777</v>
      </c>
      <c r="N201" s="0" t="n">
        <f aca="false">L201/M201/100*1000000</f>
        <v>7.96137822077116</v>
      </c>
    </row>
    <row r="202" customFormat="false" ht="15" hidden="false" customHeight="false" outlineLevel="0" collapsed="false">
      <c r="A202" s="28" t="s">
        <v>362</v>
      </c>
      <c r="B202" s="0" t="s">
        <v>363</v>
      </c>
      <c r="E202" s="3" t="s">
        <v>53</v>
      </c>
      <c r="F202" s="4" t="s">
        <v>159</v>
      </c>
      <c r="I202" s="9" t="n">
        <f aca="false">$D$25*$K$25/100/18</f>
        <v>0.416536342706792</v>
      </c>
      <c r="J202" s="9" t="n">
        <f aca="false">$D$34*$K$34/100/19</f>
        <v>0.0185314049801366</v>
      </c>
      <c r="L202" s="0" t="n">
        <f aca="false">SUM(I202:K202)</f>
        <v>0.435067747686928</v>
      </c>
      <c r="M202" s="11" t="n">
        <v>777</v>
      </c>
      <c r="N202" s="0" t="n">
        <f aca="false">L202/M202/100*1000000</f>
        <v>5.59932751205828</v>
      </c>
    </row>
    <row r="203" customFormat="false" ht="15" hidden="false" customHeight="false" outlineLevel="0" collapsed="false">
      <c r="A203" s="28" t="s">
        <v>364</v>
      </c>
      <c r="B203" s="0" t="s">
        <v>365</v>
      </c>
      <c r="E203" s="3" t="s">
        <v>71</v>
      </c>
      <c r="I203" s="9" t="n">
        <f aca="false">$D$27*$K$27/100/18</f>
        <v>0.000172668968919586</v>
      </c>
      <c r="L203" s="0" t="n">
        <f aca="false">SUM(I203:K203)</f>
        <v>0.000172668968919586</v>
      </c>
      <c r="M203" s="11" t="n">
        <v>777</v>
      </c>
      <c r="N203" s="0" t="n">
        <f aca="false">L203/M203/100*1000000</f>
        <v>0.00222225185224692</v>
      </c>
    </row>
    <row r="204" customFormat="false" ht="15" hidden="false" customHeight="false" outlineLevel="0" collapsed="false">
      <c r="A204" s="28" t="s">
        <v>366</v>
      </c>
      <c r="B204" s="0" t="s">
        <v>367</v>
      </c>
      <c r="E204" s="3" t="s">
        <v>71</v>
      </c>
      <c r="F204" s="3" t="s">
        <v>49</v>
      </c>
      <c r="I204" s="9" t="n">
        <f aca="false">$D$27*$K$27/100/18</f>
        <v>0.000172668968919586</v>
      </c>
      <c r="J204" s="9" t="n">
        <f aca="false">$D$23*$K$23/100/18</f>
        <v>0.00591103436934715</v>
      </c>
      <c r="L204" s="0" t="n">
        <f aca="false">SUM(I204:K204)</f>
        <v>0.00608370333826673</v>
      </c>
      <c r="M204" s="11" t="n">
        <v>777</v>
      </c>
      <c r="N204" s="0" t="n">
        <f aca="false">L204/M204/100*1000000</f>
        <v>0.0782973402608331</v>
      </c>
    </row>
    <row r="205" customFormat="false" ht="15" hidden="false" customHeight="false" outlineLevel="0" collapsed="false">
      <c r="A205" s="28" t="s">
        <v>368</v>
      </c>
      <c r="B205" s="0" t="s">
        <v>369</v>
      </c>
      <c r="E205" s="3" t="s">
        <v>71</v>
      </c>
      <c r="F205" s="3" t="s">
        <v>50</v>
      </c>
      <c r="I205" s="9" t="n">
        <f aca="false">$D$27*$K$27/100/18</f>
        <v>0.000172668968919586</v>
      </c>
      <c r="J205" s="9" t="n">
        <f aca="false">$D$24*$K$24/100/18</f>
        <v>0.143204927917557</v>
      </c>
      <c r="L205" s="0" t="n">
        <f aca="false">SUM(I205:K205)</f>
        <v>0.143377596886477</v>
      </c>
      <c r="M205" s="11" t="n">
        <v>777</v>
      </c>
      <c r="N205" s="0" t="n">
        <f aca="false">L205/M205/100*1000000</f>
        <v>1.84527151720048</v>
      </c>
    </row>
    <row r="206" customFormat="false" ht="15" hidden="false" customHeight="false" outlineLevel="0" collapsed="false">
      <c r="A206" s="28" t="s">
        <v>370</v>
      </c>
      <c r="B206" s="0" t="s">
        <v>371</v>
      </c>
      <c r="E206" s="3" t="s">
        <v>71</v>
      </c>
      <c r="F206" s="3" t="s">
        <v>53</v>
      </c>
      <c r="I206" s="9" t="n">
        <f aca="false">$D$27*$K$27/100/18</f>
        <v>0.000172668968919586</v>
      </c>
      <c r="J206" s="9" t="n">
        <f aca="false">$D$25*$K$25/100/18</f>
        <v>0.416536342706792</v>
      </c>
      <c r="L206" s="0" t="n">
        <f aca="false">SUM(I206:K206)</f>
        <v>0.416709011675711</v>
      </c>
      <c r="M206" s="11" t="n">
        <v>777</v>
      </c>
      <c r="N206" s="0" t="n">
        <f aca="false">L206/M206/100*1000000</f>
        <v>5.36305034331675</v>
      </c>
    </row>
    <row r="207" customFormat="false" ht="15" hidden="false" customHeight="false" outlineLevel="0" collapsed="false">
      <c r="A207" s="28" t="s">
        <v>372</v>
      </c>
      <c r="B207" s="0" t="s">
        <v>373</v>
      </c>
      <c r="E207" s="3" t="s">
        <v>71</v>
      </c>
      <c r="F207" s="4" t="s">
        <v>68</v>
      </c>
      <c r="I207" s="9" t="n">
        <f aca="false">$D$27*$K$27/100/18</f>
        <v>0.000172668968919586</v>
      </c>
      <c r="J207" s="9" t="n">
        <f aca="false">$D$28*$K$28/100/19</f>
        <v>0.00404473814036819</v>
      </c>
      <c r="L207" s="0" t="n">
        <f aca="false">SUM(I207:K207)</f>
        <v>0.00421740710928777</v>
      </c>
      <c r="M207" s="11" t="n">
        <v>777</v>
      </c>
      <c r="N207" s="0" t="n">
        <f aca="false">L207/M207/100*1000000</f>
        <v>0.0542780837746174</v>
      </c>
    </row>
    <row r="208" customFormat="false" ht="15" hidden="false" customHeight="false" outlineLevel="0" collapsed="false">
      <c r="A208" s="28" t="s">
        <v>374</v>
      </c>
      <c r="B208" s="0" t="s">
        <v>375</v>
      </c>
      <c r="E208" s="3" t="s">
        <v>71</v>
      </c>
      <c r="F208" s="4" t="s">
        <v>149</v>
      </c>
      <c r="I208" s="9" t="n">
        <f aca="false">$D$27*$K$27/100/18</f>
        <v>0.000172668968919586</v>
      </c>
      <c r="J208" s="9" t="n">
        <f aca="false">$D$29*$K$29/100/19</f>
        <v>0.0111676576740321</v>
      </c>
      <c r="L208" s="0" t="n">
        <f aca="false">SUM(I208:K208)</f>
        <v>0.0113403266429517</v>
      </c>
      <c r="M208" s="11" t="n">
        <v>777</v>
      </c>
      <c r="N208" s="0" t="n">
        <f aca="false">L208/M208/100*1000000</f>
        <v>0.145950149844939</v>
      </c>
    </row>
    <row r="209" customFormat="false" ht="15" hidden="false" customHeight="false" outlineLevel="0" collapsed="false">
      <c r="A209" s="28" t="s">
        <v>376</v>
      </c>
      <c r="B209" s="0" t="s">
        <v>377</v>
      </c>
      <c r="E209" s="3" t="s">
        <v>71</v>
      </c>
      <c r="F209" s="4" t="s">
        <v>152</v>
      </c>
      <c r="I209" s="9" t="n">
        <f aca="false">$D$27*$K$27/100/18</f>
        <v>0.000172668968919586</v>
      </c>
      <c r="J209" s="9" t="n">
        <f aca="false">$D$30*$K$30/100/8</f>
        <v>0.00159333374444993</v>
      </c>
      <c r="L209" s="0" t="n">
        <f aca="false">SUM(I209:K209)</f>
        <v>0.00176600271336951</v>
      </c>
      <c r="M209" s="11" t="n">
        <v>777</v>
      </c>
      <c r="N209" s="0" t="n">
        <f aca="false">L209/M209/100*1000000</f>
        <v>0.0227284776495433</v>
      </c>
    </row>
    <row r="210" customFormat="false" ht="15" hidden="false" customHeight="false" outlineLevel="0" collapsed="false">
      <c r="A210" s="28" t="s">
        <v>378</v>
      </c>
      <c r="B210" s="0" t="s">
        <v>379</v>
      </c>
      <c r="E210" s="3" t="s">
        <v>71</v>
      </c>
      <c r="F210" s="4" t="s">
        <v>313</v>
      </c>
      <c r="I210" s="9" t="n">
        <f aca="false">$D$27*$K$27/100/18</f>
        <v>0.000172668968919586</v>
      </c>
      <c r="J210" s="9" t="n">
        <f aca="false">$D$31*$K$31/100/8</f>
        <v>0.00117137395165269</v>
      </c>
      <c r="L210" s="0" t="n">
        <f aca="false">SUM(I210:K210)</f>
        <v>0.00134404292057227</v>
      </c>
      <c r="M210" s="11" t="n">
        <v>777</v>
      </c>
      <c r="N210" s="0" t="n">
        <f aca="false">L210/M210/100*1000000</f>
        <v>0.0172978496856149</v>
      </c>
    </row>
    <row r="211" customFormat="false" ht="15" hidden="false" customHeight="false" outlineLevel="0" collapsed="false">
      <c r="A211" s="28" t="s">
        <v>380</v>
      </c>
      <c r="B211" s="0" t="s">
        <v>381</v>
      </c>
      <c r="E211" s="3" t="s">
        <v>71</v>
      </c>
      <c r="F211" s="0" t="s">
        <v>140</v>
      </c>
      <c r="I211" s="9" t="n">
        <f aca="false">$D$27*$K$27/100/18</f>
        <v>0.000172668968919586</v>
      </c>
      <c r="J211" s="9" t="n">
        <f aca="false">$D$32*$K$32/100/8</f>
        <v>0.0055426739023187</v>
      </c>
      <c r="L211" s="0" t="n">
        <f aca="false">SUM(I211:K211)</f>
        <v>0.00571534287123828</v>
      </c>
      <c r="M211" s="11" t="n">
        <v>777</v>
      </c>
      <c r="N211" s="0" t="n">
        <f aca="false">L211/M211/100*1000000</f>
        <v>0.073556536309373</v>
      </c>
    </row>
    <row r="212" customFormat="false" ht="15" hidden="false" customHeight="false" outlineLevel="0" collapsed="false">
      <c r="A212" s="28" t="s">
        <v>382</v>
      </c>
      <c r="B212" s="0" t="s">
        <v>383</v>
      </c>
      <c r="E212" s="3" t="s">
        <v>71</v>
      </c>
      <c r="F212" s="4" t="s">
        <v>83</v>
      </c>
      <c r="I212" s="9" t="n">
        <f aca="false">$D$27*$K$27/100/18</f>
        <v>0.000172668968919586</v>
      </c>
      <c r="J212" s="9" t="n">
        <f aca="false">$D$33*$K$33/100/19</f>
        <v>0.202062745047127</v>
      </c>
      <c r="L212" s="0" t="n">
        <f aca="false">SUM(I212:K212)</f>
        <v>0.202235414016046</v>
      </c>
      <c r="M212" s="11" t="n">
        <v>777</v>
      </c>
      <c r="N212" s="0" t="n">
        <f aca="false">L212/M212/100*1000000</f>
        <v>2.6027723811589</v>
      </c>
    </row>
    <row r="213" customFormat="false" ht="15" hidden="false" customHeight="false" outlineLevel="0" collapsed="false">
      <c r="A213" s="28" t="s">
        <v>384</v>
      </c>
      <c r="B213" s="0" t="s">
        <v>385</v>
      </c>
      <c r="E213" s="3" t="s">
        <v>71</v>
      </c>
      <c r="F213" s="4" t="s">
        <v>159</v>
      </c>
      <c r="I213" s="9" t="n">
        <f aca="false">$D$27*$K$27/100/18</f>
        <v>0.000172668968919586</v>
      </c>
      <c r="J213" s="9" t="n">
        <f aca="false">$D$34*$K$34/100/19</f>
        <v>0.0185314049801366</v>
      </c>
      <c r="L213" s="0" t="n">
        <f aca="false">SUM(I213:K213)</f>
        <v>0.0187040739490562</v>
      </c>
      <c r="M213" s="11" t="n">
        <v>777</v>
      </c>
      <c r="N213" s="0" t="n">
        <f aca="false">L213/M213/100*1000000</f>
        <v>0.240721672446025</v>
      </c>
    </row>
    <row r="214" customFormat="false" ht="15" hidden="false" customHeight="false" outlineLevel="0" collapsed="false">
      <c r="A214" s="28" t="s">
        <v>386</v>
      </c>
      <c r="B214" s="0" t="s">
        <v>387</v>
      </c>
      <c r="E214" s="4" t="s">
        <v>68</v>
      </c>
      <c r="F214" s="3" t="s">
        <v>49</v>
      </c>
      <c r="I214" s="9" t="n">
        <f aca="false">$D$28*$K$28/100/19</f>
        <v>0.00404473814036819</v>
      </c>
      <c r="J214" s="9" t="n">
        <f aca="false">$D$23*$K$23/100/18</f>
        <v>0.00591103436934715</v>
      </c>
      <c r="L214" s="0" t="n">
        <f aca="false">SUM(I214:K214)</f>
        <v>0.00995577250971534</v>
      </c>
      <c r="M214" s="11" t="n">
        <v>777</v>
      </c>
      <c r="N214" s="0" t="n">
        <f aca="false">L214/M214/100*1000000</f>
        <v>0.128130920330957</v>
      </c>
    </row>
    <row r="215" customFormat="false" ht="15" hidden="false" customHeight="false" outlineLevel="0" collapsed="false">
      <c r="A215" s="28" t="s">
        <v>388</v>
      </c>
      <c r="B215" s="0" t="s">
        <v>389</v>
      </c>
      <c r="E215" s="4" t="s">
        <v>68</v>
      </c>
      <c r="F215" s="3" t="s">
        <v>50</v>
      </c>
      <c r="I215" s="9" t="n">
        <f aca="false">$D$28*$K$28/100/19</f>
        <v>0.00404473814036819</v>
      </c>
      <c r="J215" s="9" t="n">
        <f aca="false">$D$24*$K$24/100/18</f>
        <v>0.143204927917557</v>
      </c>
      <c r="L215" s="0" t="n">
        <f aca="false">SUM(I215:K215)</f>
        <v>0.147249666057926</v>
      </c>
      <c r="M215" s="11" t="n">
        <v>777</v>
      </c>
      <c r="N215" s="0" t="n">
        <f aca="false">L215/M215/100*1000000</f>
        <v>1.8951050972706</v>
      </c>
    </row>
    <row r="216" customFormat="false" ht="15" hidden="false" customHeight="false" outlineLevel="0" collapsed="false">
      <c r="A216" s="28" t="s">
        <v>390</v>
      </c>
      <c r="B216" s="0" t="s">
        <v>391</v>
      </c>
      <c r="E216" s="4" t="s">
        <v>68</v>
      </c>
      <c r="F216" s="3" t="s">
        <v>53</v>
      </c>
      <c r="I216" s="9" t="n">
        <f aca="false">$D$28*$K$28/100/19</f>
        <v>0.00404473814036819</v>
      </c>
      <c r="J216" s="9" t="n">
        <f aca="false">$D$25*$K$25/100/18</f>
        <v>0.416536342706792</v>
      </c>
      <c r="L216" s="0" t="n">
        <f aca="false">SUM(I216:K216)</f>
        <v>0.42058108084716</v>
      </c>
      <c r="M216" s="11" t="n">
        <v>777</v>
      </c>
      <c r="N216" s="0" t="n">
        <f aca="false">L216/M216/100*1000000</f>
        <v>5.41288392338687</v>
      </c>
    </row>
    <row r="217" customFormat="false" ht="15" hidden="false" customHeight="false" outlineLevel="0" collapsed="false">
      <c r="A217" s="28" t="s">
        <v>392</v>
      </c>
      <c r="B217" s="0" t="s">
        <v>393</v>
      </c>
      <c r="E217" s="4" t="s">
        <v>68</v>
      </c>
      <c r="F217" s="3" t="s">
        <v>71</v>
      </c>
      <c r="I217" s="9" t="n">
        <f aca="false">$D$28*$K$28/100/19</f>
        <v>0.00404473814036819</v>
      </c>
      <c r="J217" s="9" t="n">
        <f aca="false">$D$27*$K$27/100/18</f>
        <v>0.000172668968919586</v>
      </c>
      <c r="L217" s="0" t="n">
        <f aca="false">SUM(I217:K217)</f>
        <v>0.00421740710928777</v>
      </c>
      <c r="M217" s="11" t="n">
        <v>777</v>
      </c>
      <c r="N217" s="0" t="n">
        <f aca="false">L217/M217/100*1000000</f>
        <v>0.0542780837746174</v>
      </c>
    </row>
    <row r="218" customFormat="false" ht="15" hidden="false" customHeight="false" outlineLevel="0" collapsed="false">
      <c r="A218" s="28" t="s">
        <v>394</v>
      </c>
      <c r="B218" s="0" t="s">
        <v>395</v>
      </c>
      <c r="E218" s="4" t="s">
        <v>68</v>
      </c>
      <c r="F218" s="4" t="s">
        <v>68</v>
      </c>
      <c r="I218" s="9" t="n">
        <f aca="false">$D$28*$K$28/100/19</f>
        <v>0.00404473814036819</v>
      </c>
      <c r="J218" s="9" t="n">
        <f aca="false">$D$28*$K$28/100/19</f>
        <v>0.00404473814036819</v>
      </c>
      <c r="L218" s="0" t="n">
        <f aca="false">SUM(I218:K218)</f>
        <v>0.00808947628073637</v>
      </c>
      <c r="M218" s="11" t="n">
        <v>777</v>
      </c>
      <c r="N218" s="0" t="n">
        <f aca="false">L218/M218/100*1000000</f>
        <v>0.104111663844741</v>
      </c>
    </row>
    <row r="219" customFormat="false" ht="15" hidden="false" customHeight="false" outlineLevel="0" collapsed="false">
      <c r="A219" s="28" t="s">
        <v>396</v>
      </c>
      <c r="B219" s="0" t="s">
        <v>397</v>
      </c>
      <c r="E219" s="4" t="s">
        <v>68</v>
      </c>
      <c r="F219" s="4" t="s">
        <v>149</v>
      </c>
      <c r="I219" s="9" t="n">
        <f aca="false">$D$28*$K$28/100/19</f>
        <v>0.00404473814036819</v>
      </c>
      <c r="J219" s="9" t="n">
        <f aca="false">$D$29*$K$29/100/19</f>
        <v>0.0111676576740321</v>
      </c>
      <c r="L219" s="0" t="n">
        <f aca="false">SUM(I219:K219)</f>
        <v>0.0152123958144003</v>
      </c>
      <c r="M219" s="11" t="n">
        <v>777</v>
      </c>
      <c r="N219" s="0" t="n">
        <f aca="false">L219/M219/100*1000000</f>
        <v>0.195783729915062</v>
      </c>
    </row>
    <row r="220" customFormat="false" ht="15" hidden="false" customHeight="false" outlineLevel="0" collapsed="false">
      <c r="A220" s="28" t="s">
        <v>398</v>
      </c>
      <c r="B220" s="0" t="s">
        <v>399</v>
      </c>
      <c r="E220" s="4" t="s">
        <v>68</v>
      </c>
      <c r="F220" s="4" t="s">
        <v>152</v>
      </c>
      <c r="I220" s="9" t="n">
        <f aca="false">$D$28*$K$28/100/19</f>
        <v>0.00404473814036819</v>
      </c>
      <c r="J220" s="9" t="n">
        <f aca="false">$D$30*$K$30/100/8</f>
        <v>0.00159333374444993</v>
      </c>
      <c r="L220" s="0" t="n">
        <f aca="false">SUM(I220:K220)</f>
        <v>0.00563807188481811</v>
      </c>
      <c r="M220" s="11" t="n">
        <v>777</v>
      </c>
      <c r="N220" s="0" t="n">
        <f aca="false">L220/M220/100*1000000</f>
        <v>0.0725620577196668</v>
      </c>
    </row>
    <row r="221" customFormat="false" ht="15" hidden="false" customHeight="false" outlineLevel="0" collapsed="false">
      <c r="A221" s="28" t="s">
        <v>400</v>
      </c>
      <c r="B221" s="0" t="s">
        <v>401</v>
      </c>
      <c r="E221" s="4" t="s">
        <v>68</v>
      </c>
      <c r="F221" s="4" t="s">
        <v>313</v>
      </c>
      <c r="I221" s="9" t="n">
        <f aca="false">$D$28*$K$28/100/19</f>
        <v>0.00404473814036819</v>
      </c>
      <c r="J221" s="9" t="n">
        <f aca="false">$D$31*$K$31/100/8</f>
        <v>0.00117137395165269</v>
      </c>
      <c r="L221" s="0" t="n">
        <f aca="false">SUM(I221:K221)</f>
        <v>0.00521611209202088</v>
      </c>
      <c r="M221" s="11" t="n">
        <v>777</v>
      </c>
      <c r="N221" s="0" t="n">
        <f aca="false">L221/M221/100*1000000</f>
        <v>0.0671314297557384</v>
      </c>
    </row>
    <row r="222" customFormat="false" ht="15" hidden="false" customHeight="false" outlineLevel="0" collapsed="false">
      <c r="A222" s="28" t="s">
        <v>402</v>
      </c>
      <c r="B222" s="0" t="s">
        <v>403</v>
      </c>
      <c r="E222" s="4" t="s">
        <v>68</v>
      </c>
      <c r="F222" s="0" t="s">
        <v>140</v>
      </c>
      <c r="I222" s="9" t="n">
        <f aca="false">$D$28*$K$28/100/19</f>
        <v>0.00404473814036819</v>
      </c>
      <c r="J222" s="9" t="n">
        <f aca="false">$D$32*$K$32/100/8</f>
        <v>0.0055426739023187</v>
      </c>
      <c r="L222" s="0" t="n">
        <f aca="false">SUM(I222:K222)</f>
        <v>0.00958741204268689</v>
      </c>
      <c r="M222" s="11" t="n">
        <v>777</v>
      </c>
      <c r="N222" s="0" t="n">
        <f aca="false">L222/M222/100*1000000</f>
        <v>0.123390116379497</v>
      </c>
    </row>
    <row r="223" customFormat="false" ht="15" hidden="false" customHeight="false" outlineLevel="0" collapsed="false">
      <c r="A223" s="28" t="s">
        <v>404</v>
      </c>
      <c r="B223" s="0" t="s">
        <v>405</v>
      </c>
      <c r="E223" s="4" t="s">
        <v>68</v>
      </c>
      <c r="F223" s="4" t="s">
        <v>83</v>
      </c>
      <c r="I223" s="9" t="n">
        <f aca="false">$D$28*$K$28/100/19</f>
        <v>0.00404473814036819</v>
      </c>
      <c r="J223" s="9" t="n">
        <f aca="false">$D$33*$K$33/100/19</f>
        <v>0.202062745047127</v>
      </c>
      <c r="L223" s="0" t="n">
        <f aca="false">SUM(I223:K223)</f>
        <v>0.206107483187495</v>
      </c>
      <c r="M223" s="11" t="n">
        <v>777</v>
      </c>
      <c r="N223" s="0" t="n">
        <f aca="false">L223/M223/100*1000000</f>
        <v>2.65260596122902</v>
      </c>
    </row>
    <row r="224" customFormat="false" ht="15" hidden="false" customHeight="false" outlineLevel="0" collapsed="false">
      <c r="A224" s="28" t="s">
        <v>406</v>
      </c>
      <c r="B224" s="0" t="s">
        <v>407</v>
      </c>
      <c r="E224" s="4" t="s">
        <v>68</v>
      </c>
      <c r="F224" s="4" t="s">
        <v>159</v>
      </c>
      <c r="I224" s="9" t="n">
        <f aca="false">$D$28*$K$28/100/19</f>
        <v>0.00404473814036819</v>
      </c>
      <c r="J224" s="9" t="n">
        <f aca="false">$D$34*$K$34/100/19</f>
        <v>0.0185314049801366</v>
      </c>
      <c r="L224" s="0" t="n">
        <f aca="false">SUM(I224:K224)</f>
        <v>0.0225761431205048</v>
      </c>
      <c r="M224" s="11" t="n">
        <v>777</v>
      </c>
      <c r="N224" s="0" t="n">
        <f aca="false">L224/M224/100*1000000</f>
        <v>0.290555252516149</v>
      </c>
    </row>
    <row r="225" customFormat="false" ht="15" hidden="false" customHeight="false" outlineLevel="0" collapsed="false">
      <c r="A225" s="28" t="s">
        <v>408</v>
      </c>
      <c r="B225" s="0" t="s">
        <v>409</v>
      </c>
      <c r="E225" s="4" t="s">
        <v>149</v>
      </c>
      <c r="F225" s="3" t="s">
        <v>49</v>
      </c>
      <c r="I225" s="9" t="n">
        <f aca="false">$D$29*$K$29/100/19</f>
        <v>0.0111676576740321</v>
      </c>
      <c r="J225" s="9" t="n">
        <f aca="false">$D$23*$K$23/100/18</f>
        <v>0.00591103436934715</v>
      </c>
      <c r="L225" s="0" t="n">
        <f aca="false">SUM(I225:K225)</f>
        <v>0.0170786920433793</v>
      </c>
      <c r="M225" s="11" t="n">
        <v>777</v>
      </c>
      <c r="N225" s="0" t="n">
        <f aca="false">L225/M225/100*1000000</f>
        <v>0.219802986401278</v>
      </c>
    </row>
    <row r="226" customFormat="false" ht="15" hidden="false" customHeight="false" outlineLevel="0" collapsed="false">
      <c r="A226" s="28" t="s">
        <v>410</v>
      </c>
      <c r="B226" s="0" t="s">
        <v>411</v>
      </c>
      <c r="E226" s="4" t="s">
        <v>149</v>
      </c>
      <c r="F226" s="3" t="s">
        <v>50</v>
      </c>
      <c r="I226" s="9" t="n">
        <f aca="false">$D$29*$K$29/100/19</f>
        <v>0.0111676576740321</v>
      </c>
      <c r="J226" s="9" t="n">
        <f aca="false">$D$24*$K$24/100/18</f>
        <v>0.143204927917557</v>
      </c>
      <c r="L226" s="0" t="n">
        <f aca="false">SUM(I226:K226)</f>
        <v>0.15437258559159</v>
      </c>
      <c r="M226" s="11" t="n">
        <v>777</v>
      </c>
      <c r="N226" s="0" t="n">
        <f aca="false">L226/M226/100*1000000</f>
        <v>1.98677716334092</v>
      </c>
    </row>
    <row r="227" customFormat="false" ht="15" hidden="false" customHeight="false" outlineLevel="0" collapsed="false">
      <c r="A227" s="28" t="s">
        <v>412</v>
      </c>
      <c r="B227" s="0" t="s">
        <v>413</v>
      </c>
      <c r="E227" s="4" t="s">
        <v>149</v>
      </c>
      <c r="F227" s="3" t="s">
        <v>53</v>
      </c>
      <c r="I227" s="9" t="n">
        <f aca="false">$D$29*$K$29/100/19</f>
        <v>0.0111676576740321</v>
      </c>
      <c r="J227" s="9" t="n">
        <f aca="false">$D$25*$K$25/100/18</f>
        <v>0.416536342706792</v>
      </c>
      <c r="L227" s="0" t="n">
        <f aca="false">SUM(I227:K227)</f>
        <v>0.427704000380824</v>
      </c>
      <c r="M227" s="11" t="n">
        <v>777</v>
      </c>
      <c r="N227" s="0" t="n">
        <f aca="false">L227/M227/100*1000000</f>
        <v>5.50455598945719</v>
      </c>
    </row>
    <row r="228" customFormat="false" ht="15" hidden="false" customHeight="false" outlineLevel="0" collapsed="false">
      <c r="A228" s="28" t="s">
        <v>414</v>
      </c>
      <c r="B228" s="0" t="s">
        <v>415</v>
      </c>
      <c r="E228" s="4" t="s">
        <v>149</v>
      </c>
      <c r="F228" s="3" t="s">
        <v>71</v>
      </c>
      <c r="I228" s="9" t="n">
        <f aca="false">$D$29*$K$29/100/19</f>
        <v>0.0111676576740321</v>
      </c>
      <c r="J228" s="9" t="n">
        <f aca="false">$D$27*$K$27/100/18</f>
        <v>0.000172668968919586</v>
      </c>
      <c r="L228" s="0" t="n">
        <f aca="false">SUM(I228:K228)</f>
        <v>0.0113403266429517</v>
      </c>
      <c r="M228" s="11" t="n">
        <v>777</v>
      </c>
      <c r="N228" s="0" t="n">
        <f aca="false">L228/M228/100*1000000</f>
        <v>0.145950149844939</v>
      </c>
    </row>
    <row r="229" customFormat="false" ht="15" hidden="false" customHeight="false" outlineLevel="0" collapsed="false">
      <c r="A229" s="28" t="s">
        <v>416</v>
      </c>
      <c r="B229" s="0" t="s">
        <v>417</v>
      </c>
      <c r="E229" s="4" t="s">
        <v>149</v>
      </c>
      <c r="F229" s="4" t="s">
        <v>68</v>
      </c>
      <c r="I229" s="9" t="n">
        <f aca="false">$D$29*$K$29/100/19</f>
        <v>0.0111676576740321</v>
      </c>
      <c r="J229" s="9" t="n">
        <f aca="false">$D$28*$K$28/100/19</f>
        <v>0.00404473814036819</v>
      </c>
      <c r="L229" s="0" t="n">
        <f aca="false">SUM(I229:K229)</f>
        <v>0.0152123958144003</v>
      </c>
      <c r="M229" s="11" t="n">
        <v>777</v>
      </c>
      <c r="N229" s="0" t="n">
        <f aca="false">L229/M229/100*1000000</f>
        <v>0.195783729915062</v>
      </c>
    </row>
    <row r="230" customFormat="false" ht="15" hidden="false" customHeight="false" outlineLevel="0" collapsed="false">
      <c r="A230" s="28" t="s">
        <v>418</v>
      </c>
      <c r="B230" s="0" t="s">
        <v>419</v>
      </c>
      <c r="E230" s="4" t="s">
        <v>149</v>
      </c>
      <c r="F230" s="4" t="s">
        <v>149</v>
      </c>
      <c r="I230" s="9" t="n">
        <f aca="false">$D$29*$K$29/100/19</f>
        <v>0.0111676576740321</v>
      </c>
      <c r="J230" s="9" t="n">
        <f aca="false">$D$29*$K$29/100/19</f>
        <v>0.0111676576740321</v>
      </c>
      <c r="L230" s="0" t="n">
        <f aca="false">SUM(I230:K230)</f>
        <v>0.0223353153480643</v>
      </c>
      <c r="M230" s="11" t="n">
        <v>777</v>
      </c>
      <c r="N230" s="0" t="n">
        <f aca="false">L230/M230/100*1000000</f>
        <v>0.287455795985383</v>
      </c>
    </row>
    <row r="231" customFormat="false" ht="15" hidden="false" customHeight="false" outlineLevel="0" collapsed="false">
      <c r="A231" s="28" t="s">
        <v>420</v>
      </c>
      <c r="B231" s="0" t="s">
        <v>421</v>
      </c>
      <c r="E231" s="4" t="s">
        <v>149</v>
      </c>
      <c r="F231" s="4" t="s">
        <v>152</v>
      </c>
      <c r="I231" s="9" t="n">
        <f aca="false">$D$29*$K$29/100/19</f>
        <v>0.0111676576740321</v>
      </c>
      <c r="J231" s="9" t="n">
        <f aca="false">$D$30*$K$30/100/8</f>
        <v>0.00159333374444993</v>
      </c>
      <c r="L231" s="0" t="n">
        <f aca="false">SUM(I231:K231)</f>
        <v>0.0127609914184821</v>
      </c>
      <c r="M231" s="11" t="n">
        <v>777</v>
      </c>
      <c r="N231" s="0" t="n">
        <f aca="false">L231/M231/100*1000000</f>
        <v>0.164234123789988</v>
      </c>
    </row>
    <row r="232" customFormat="false" ht="15" hidden="false" customHeight="false" outlineLevel="0" collapsed="false">
      <c r="A232" s="28" t="s">
        <v>422</v>
      </c>
      <c r="B232" s="0" t="s">
        <v>423</v>
      </c>
      <c r="E232" s="4" t="s">
        <v>149</v>
      </c>
      <c r="F232" s="4" t="s">
        <v>313</v>
      </c>
      <c r="I232" s="9" t="n">
        <f aca="false">$D$29*$K$29/100/19</f>
        <v>0.0111676576740321</v>
      </c>
      <c r="J232" s="9" t="n">
        <f aca="false">$D$31*$K$31/100/8</f>
        <v>0.00117137395165269</v>
      </c>
      <c r="L232" s="0" t="n">
        <f aca="false">SUM(I232:K232)</f>
        <v>0.0123390316256848</v>
      </c>
      <c r="M232" s="11" t="n">
        <v>777</v>
      </c>
      <c r="N232" s="0" t="n">
        <f aca="false">L232/M232/100*1000000</f>
        <v>0.15880349582606</v>
      </c>
    </row>
    <row r="233" customFormat="false" ht="15" hidden="false" customHeight="false" outlineLevel="0" collapsed="false">
      <c r="A233" s="28" t="s">
        <v>424</v>
      </c>
      <c r="B233" s="0" t="s">
        <v>425</v>
      </c>
      <c r="E233" s="4" t="s">
        <v>149</v>
      </c>
      <c r="F233" s="0" t="s">
        <v>140</v>
      </c>
      <c r="I233" s="9" t="n">
        <f aca="false">$D$29*$K$29/100/19</f>
        <v>0.0111676576740321</v>
      </c>
      <c r="J233" s="9" t="n">
        <f aca="false">$D$32*$K$32/100/8</f>
        <v>0.0055426739023187</v>
      </c>
      <c r="L233" s="0" t="n">
        <f aca="false">SUM(I233:K233)</f>
        <v>0.0167103315763508</v>
      </c>
      <c r="M233" s="11" t="n">
        <v>777</v>
      </c>
      <c r="N233" s="0" t="n">
        <f aca="false">L233/M233/100*1000000</f>
        <v>0.215062182449818</v>
      </c>
    </row>
    <row r="234" customFormat="false" ht="15" hidden="false" customHeight="false" outlineLevel="0" collapsed="false">
      <c r="A234" s="28" t="s">
        <v>426</v>
      </c>
      <c r="B234" s="0" t="s">
        <v>427</v>
      </c>
      <c r="E234" s="4" t="s">
        <v>149</v>
      </c>
      <c r="F234" s="4" t="s">
        <v>83</v>
      </c>
      <c r="I234" s="9" t="n">
        <f aca="false">$D$29*$K$29/100/19</f>
        <v>0.0111676576740321</v>
      </c>
      <c r="J234" s="9" t="n">
        <f aca="false">$D$33*$K$33/100/19</f>
        <v>0.202062745047127</v>
      </c>
      <c r="L234" s="0" t="n">
        <f aca="false">SUM(I234:K234)</f>
        <v>0.213230402721159</v>
      </c>
      <c r="M234" s="11" t="n">
        <v>777</v>
      </c>
      <c r="N234" s="0" t="n">
        <f aca="false">L234/M234/100*1000000</f>
        <v>2.74427802729934</v>
      </c>
    </row>
    <row r="235" customFormat="false" ht="15" hidden="false" customHeight="false" outlineLevel="0" collapsed="false">
      <c r="A235" s="28" t="s">
        <v>428</v>
      </c>
      <c r="B235" s="0" t="s">
        <v>429</v>
      </c>
      <c r="E235" s="4" t="s">
        <v>149</v>
      </c>
      <c r="F235" s="4" t="s">
        <v>159</v>
      </c>
      <c r="I235" s="9" t="n">
        <f aca="false">$D$29*$K$29/100/19</f>
        <v>0.0111676576740321</v>
      </c>
      <c r="J235" s="9" t="n">
        <f aca="false">$D$34*$K$34/100/19</f>
        <v>0.0185314049801366</v>
      </c>
      <c r="L235" s="0" t="n">
        <f aca="false">SUM(I235:K235)</f>
        <v>0.0296990626541687</v>
      </c>
      <c r="M235" s="11" t="n">
        <v>777</v>
      </c>
      <c r="N235" s="0" t="n">
        <f aca="false">L235/M235/100*1000000</f>
        <v>0.38222731858647</v>
      </c>
    </row>
    <row r="236" customFormat="false" ht="15" hidden="false" customHeight="false" outlineLevel="0" collapsed="false">
      <c r="A236" s="28" t="s">
        <v>430</v>
      </c>
      <c r="B236" s="0" t="s">
        <v>431</v>
      </c>
      <c r="E236" s="4" t="s">
        <v>83</v>
      </c>
      <c r="F236" s="3" t="s">
        <v>49</v>
      </c>
      <c r="I236" s="9" t="n">
        <f aca="false">$D$33*$K$33/100/19</f>
        <v>0.202062745047127</v>
      </c>
      <c r="J236" s="9" t="n">
        <f aca="false">$D$23*$K$23/100/18</f>
        <v>0.00591103436934715</v>
      </c>
      <c r="L236" s="0" t="n">
        <f aca="false">SUM(I236:K236)</f>
        <v>0.207973779416474</v>
      </c>
      <c r="M236" s="11" t="n">
        <v>777</v>
      </c>
      <c r="N236" s="0" t="n">
        <f aca="false">L236/M236/100*1000000</f>
        <v>2.67662521771524</v>
      </c>
    </row>
    <row r="237" customFormat="false" ht="15" hidden="false" customHeight="false" outlineLevel="0" collapsed="false">
      <c r="A237" s="28" t="s">
        <v>432</v>
      </c>
      <c r="B237" s="0" t="s">
        <v>433</v>
      </c>
      <c r="E237" s="4" t="s">
        <v>83</v>
      </c>
      <c r="F237" s="3" t="s">
        <v>50</v>
      </c>
      <c r="I237" s="9" t="n">
        <f aca="false">$D$33*$K$33/100/19</f>
        <v>0.202062745047127</v>
      </c>
      <c r="J237" s="9" t="n">
        <f aca="false">$D$24*$K$24/100/18</f>
        <v>0.143204927917557</v>
      </c>
      <c r="L237" s="0" t="n">
        <f aca="false">SUM(I237:K237)</f>
        <v>0.345267672964684</v>
      </c>
      <c r="M237" s="11" t="n">
        <v>777</v>
      </c>
      <c r="N237" s="0" t="n">
        <f aca="false">L237/M237/100*1000000</f>
        <v>4.44359939465488</v>
      </c>
    </row>
    <row r="238" customFormat="false" ht="15" hidden="false" customHeight="false" outlineLevel="0" collapsed="false">
      <c r="A238" s="28" t="s">
        <v>434</v>
      </c>
      <c r="B238" s="0" t="s">
        <v>435</v>
      </c>
      <c r="E238" s="4" t="s">
        <v>83</v>
      </c>
      <c r="F238" s="3" t="s">
        <v>53</v>
      </c>
      <c r="I238" s="9" t="n">
        <f aca="false">$D$33*$K$33/100/19</f>
        <v>0.202062745047127</v>
      </c>
      <c r="J238" s="9" t="n">
        <f aca="false">$D$25*$K$25/100/18</f>
        <v>0.416536342706792</v>
      </c>
      <c r="L238" s="0" t="n">
        <f aca="false">SUM(I238:K238)</f>
        <v>0.618599087753919</v>
      </c>
      <c r="M238" s="11" t="n">
        <v>777</v>
      </c>
      <c r="N238" s="0" t="n">
        <f aca="false">L238/M238/100*1000000</f>
        <v>7.96137822077116</v>
      </c>
    </row>
    <row r="239" customFormat="false" ht="15" hidden="false" customHeight="false" outlineLevel="0" collapsed="false">
      <c r="A239" s="28" t="s">
        <v>436</v>
      </c>
      <c r="B239" s="0" t="s">
        <v>437</v>
      </c>
      <c r="E239" s="4" t="s">
        <v>83</v>
      </c>
      <c r="F239" s="3" t="s">
        <v>71</v>
      </c>
      <c r="I239" s="9" t="n">
        <f aca="false">$D$33*$K$33/100/19</f>
        <v>0.202062745047127</v>
      </c>
      <c r="J239" s="9" t="n">
        <f aca="false">$D$27*$K$27/100/18</f>
        <v>0.000172668968919586</v>
      </c>
      <c r="L239" s="0" t="n">
        <f aca="false">SUM(I239:K239)</f>
        <v>0.202235414016046</v>
      </c>
      <c r="M239" s="11" t="n">
        <v>777</v>
      </c>
      <c r="N239" s="0" t="n">
        <f aca="false">L239/M239/100*1000000</f>
        <v>2.6027723811589</v>
      </c>
    </row>
    <row r="240" customFormat="false" ht="15" hidden="false" customHeight="false" outlineLevel="0" collapsed="false">
      <c r="A240" s="28" t="s">
        <v>438</v>
      </c>
      <c r="B240" s="0" t="s">
        <v>439</v>
      </c>
      <c r="E240" s="4" t="s">
        <v>83</v>
      </c>
      <c r="F240" s="4" t="s">
        <v>68</v>
      </c>
      <c r="I240" s="9" t="n">
        <f aca="false">$D$33*$K$33/100/19</f>
        <v>0.202062745047127</v>
      </c>
      <c r="J240" s="9" t="n">
        <f aca="false">$D$28*$K$28/100/19</f>
        <v>0.00404473814036819</v>
      </c>
      <c r="L240" s="0" t="n">
        <f aca="false">SUM(I240:K240)</f>
        <v>0.206107483187495</v>
      </c>
      <c r="M240" s="11" t="n">
        <v>777</v>
      </c>
      <c r="N240" s="0" t="n">
        <f aca="false">L240/M240/100*1000000</f>
        <v>2.65260596122902</v>
      </c>
    </row>
    <row r="241" customFormat="false" ht="15" hidden="false" customHeight="false" outlineLevel="0" collapsed="false">
      <c r="A241" s="28" t="s">
        <v>440</v>
      </c>
      <c r="B241" s="0" t="s">
        <v>441</v>
      </c>
      <c r="E241" s="4" t="s">
        <v>83</v>
      </c>
      <c r="F241" s="4" t="s">
        <v>149</v>
      </c>
      <c r="I241" s="9" t="n">
        <f aca="false">$D$33*$K$33/100/19</f>
        <v>0.202062745047127</v>
      </c>
      <c r="J241" s="9" t="n">
        <f aca="false">$D$29*$K$29/100/19</f>
        <v>0.0111676576740321</v>
      </c>
      <c r="L241" s="0" t="n">
        <f aca="false">SUM(I241:K241)</f>
        <v>0.213230402721159</v>
      </c>
      <c r="M241" s="11" t="n">
        <v>777</v>
      </c>
      <c r="N241" s="0" t="n">
        <f aca="false">L241/M241/100*1000000</f>
        <v>2.74427802729934</v>
      </c>
    </row>
    <row r="242" customFormat="false" ht="15" hidden="false" customHeight="false" outlineLevel="0" collapsed="false">
      <c r="A242" s="28" t="s">
        <v>442</v>
      </c>
      <c r="B242" s="0" t="s">
        <v>443</v>
      </c>
      <c r="E242" s="4" t="s">
        <v>83</v>
      </c>
      <c r="F242" s="4" t="s">
        <v>152</v>
      </c>
      <c r="I242" s="9" t="n">
        <f aca="false">$D$33*$K$33/100/19</f>
        <v>0.202062745047127</v>
      </c>
      <c r="J242" s="9" t="n">
        <f aca="false">$D$30*$K$30/100/8</f>
        <v>0.00159333374444993</v>
      </c>
      <c r="L242" s="0" t="n">
        <f aca="false">SUM(I242:K242)</f>
        <v>0.203656078791577</v>
      </c>
      <c r="M242" s="11" t="n">
        <v>777</v>
      </c>
      <c r="N242" s="0" t="n">
        <f aca="false">L242/M242/100*1000000</f>
        <v>2.62105635510395</v>
      </c>
    </row>
    <row r="243" customFormat="false" ht="15" hidden="false" customHeight="false" outlineLevel="0" collapsed="false">
      <c r="A243" s="28" t="s">
        <v>444</v>
      </c>
      <c r="B243" s="0" t="s">
        <v>445</v>
      </c>
      <c r="E243" s="4" t="s">
        <v>83</v>
      </c>
      <c r="F243" s="4" t="s">
        <v>313</v>
      </c>
      <c r="I243" s="9" t="n">
        <f aca="false">$D$33*$K$33/100/19</f>
        <v>0.202062745047127</v>
      </c>
      <c r="J243" s="9" t="n">
        <f aca="false">$D$31*$K$31/100/8</f>
        <v>0.00117137395165269</v>
      </c>
      <c r="L243" s="0" t="n">
        <f aca="false">SUM(I243:K243)</f>
        <v>0.20323411899878</v>
      </c>
      <c r="M243" s="11" t="n">
        <v>777</v>
      </c>
      <c r="N243" s="0" t="n">
        <f aca="false">L243/M243/100*1000000</f>
        <v>2.61562572714002</v>
      </c>
    </row>
    <row r="244" customFormat="false" ht="15" hidden="false" customHeight="false" outlineLevel="0" collapsed="false">
      <c r="A244" s="28" t="s">
        <v>446</v>
      </c>
      <c r="B244" s="0" t="s">
        <v>447</v>
      </c>
      <c r="E244" s="4" t="s">
        <v>83</v>
      </c>
      <c r="F244" s="0" t="s">
        <v>140</v>
      </c>
      <c r="I244" s="9" t="n">
        <f aca="false">$D$33*$K$33/100/19</f>
        <v>0.202062745047127</v>
      </c>
      <c r="J244" s="9" t="n">
        <f aca="false">$D$32*$K$32/100/8</f>
        <v>0.0055426739023187</v>
      </c>
      <c r="L244" s="0" t="n">
        <f aca="false">SUM(I244:K244)</f>
        <v>0.207605418949446</v>
      </c>
      <c r="M244" s="11" t="n">
        <v>777</v>
      </c>
      <c r="N244" s="0" t="n">
        <f aca="false">L244/M244/100*1000000</f>
        <v>2.67188441376378</v>
      </c>
    </row>
    <row r="245" customFormat="false" ht="15" hidden="false" customHeight="false" outlineLevel="0" collapsed="false">
      <c r="A245" s="28" t="s">
        <v>448</v>
      </c>
      <c r="B245" s="0" t="s">
        <v>449</v>
      </c>
      <c r="E245" s="4" t="s">
        <v>83</v>
      </c>
      <c r="F245" s="4" t="s">
        <v>83</v>
      </c>
      <c r="I245" s="9" t="n">
        <f aca="false">$D$33*$K$33/100/19</f>
        <v>0.202062745047127</v>
      </c>
      <c r="J245" s="9" t="n">
        <f aca="false">$D$33*$K$33/100/19</f>
        <v>0.202062745047127</v>
      </c>
      <c r="L245" s="0" t="n">
        <f aca="false">SUM(I245:K245)</f>
        <v>0.404125490094254</v>
      </c>
      <c r="M245" s="11" t="n">
        <v>777</v>
      </c>
      <c r="N245" s="0" t="n">
        <f aca="false">L245/M245/100*1000000</f>
        <v>5.20110025861331</v>
      </c>
    </row>
    <row r="246" customFormat="false" ht="15" hidden="false" customHeight="false" outlineLevel="0" collapsed="false">
      <c r="A246" s="28" t="s">
        <v>450</v>
      </c>
      <c r="B246" s="0" t="s">
        <v>451</v>
      </c>
      <c r="E246" s="4" t="s">
        <v>83</v>
      </c>
      <c r="F246" s="4" t="s">
        <v>159</v>
      </c>
      <c r="I246" s="9" t="n">
        <f aca="false">$D$33*$K$33/100/19</f>
        <v>0.202062745047127</v>
      </c>
      <c r="J246" s="9" t="n">
        <f aca="false">$D$34*$K$34/100/19</f>
        <v>0.0185314049801366</v>
      </c>
      <c r="L246" s="0" t="n">
        <f aca="false">SUM(I246:K246)</f>
        <v>0.220594150027263</v>
      </c>
      <c r="M246" s="11" t="n">
        <v>777</v>
      </c>
      <c r="N246" s="0" t="n">
        <f aca="false">L246/M246/100*1000000</f>
        <v>2.83904954990043</v>
      </c>
    </row>
    <row r="247" customFormat="false" ht="15" hidden="false" customHeight="false" outlineLevel="0" collapsed="false">
      <c r="A247" s="28" t="s">
        <v>452</v>
      </c>
      <c r="B247" s="0" t="s">
        <v>453</v>
      </c>
      <c r="E247" s="4" t="s">
        <v>159</v>
      </c>
      <c r="F247" s="3" t="s">
        <v>49</v>
      </c>
      <c r="I247" s="9" t="n">
        <f aca="false">$D$34*$K$34/100/19</f>
        <v>0.0185314049801366</v>
      </c>
      <c r="J247" s="9" t="n">
        <f aca="false">$D$23*$K$23/100/18</f>
        <v>0.00591103436934715</v>
      </c>
      <c r="L247" s="0" t="n">
        <f aca="false">SUM(I247:K247)</f>
        <v>0.0244424393494837</v>
      </c>
      <c r="M247" s="11" t="n">
        <v>777</v>
      </c>
      <c r="N247" s="0" t="n">
        <f aca="false">L247/M247/100*1000000</f>
        <v>0.314574509002365</v>
      </c>
    </row>
    <row r="248" customFormat="false" ht="15" hidden="false" customHeight="false" outlineLevel="0" collapsed="false">
      <c r="A248" s="28" t="s">
        <v>454</v>
      </c>
      <c r="B248" s="0" t="s">
        <v>455</v>
      </c>
      <c r="E248" s="4" t="s">
        <v>159</v>
      </c>
      <c r="F248" s="3" t="s">
        <v>50</v>
      </c>
      <c r="I248" s="9" t="n">
        <f aca="false">$D$34*$K$34/100/19</f>
        <v>0.0185314049801366</v>
      </c>
      <c r="J248" s="9" t="n">
        <f aca="false">$D$24*$K$24/100/18</f>
        <v>0.143204927917557</v>
      </c>
      <c r="L248" s="0" t="n">
        <f aca="false">SUM(I248:K248)</f>
        <v>0.161736332897694</v>
      </c>
      <c r="M248" s="11" t="n">
        <v>777</v>
      </c>
      <c r="N248" s="0" t="n">
        <f aca="false">L248/M248/100*1000000</f>
        <v>2.08154868594201</v>
      </c>
    </row>
    <row r="249" customFormat="false" ht="15" hidden="false" customHeight="false" outlineLevel="0" collapsed="false">
      <c r="A249" s="28" t="s">
        <v>456</v>
      </c>
      <c r="B249" s="0" t="s">
        <v>457</v>
      </c>
      <c r="E249" s="4" t="s">
        <v>159</v>
      </c>
      <c r="F249" s="3" t="s">
        <v>53</v>
      </c>
      <c r="I249" s="9" t="n">
        <f aca="false">$D$34*$K$34/100/19</f>
        <v>0.0185314049801366</v>
      </c>
      <c r="J249" s="9" t="n">
        <f aca="false">$D$25*$K$25/100/18</f>
        <v>0.416536342706792</v>
      </c>
      <c r="L249" s="0" t="n">
        <f aca="false">SUM(I249:K249)</f>
        <v>0.435067747686928</v>
      </c>
      <c r="M249" s="11" t="n">
        <v>777</v>
      </c>
      <c r="N249" s="0" t="n">
        <f aca="false">L249/M249/100*1000000</f>
        <v>5.59932751205828</v>
      </c>
    </row>
    <row r="250" customFormat="false" ht="15" hidden="false" customHeight="false" outlineLevel="0" collapsed="false">
      <c r="A250" s="28" t="s">
        <v>458</v>
      </c>
      <c r="B250" s="0" t="s">
        <v>459</v>
      </c>
      <c r="E250" s="4" t="s">
        <v>159</v>
      </c>
      <c r="F250" s="3" t="s">
        <v>71</v>
      </c>
      <c r="I250" s="9" t="n">
        <f aca="false">$D$34*$K$34/100/19</f>
        <v>0.0185314049801366</v>
      </c>
      <c r="J250" s="9" t="n">
        <f aca="false">$D$27*$K$27/100/18</f>
        <v>0.000172668968919586</v>
      </c>
      <c r="L250" s="0" t="n">
        <f aca="false">SUM(I250:K250)</f>
        <v>0.0187040739490562</v>
      </c>
      <c r="M250" s="11" t="n">
        <v>777</v>
      </c>
      <c r="N250" s="0" t="n">
        <f aca="false">L250/M250/100*1000000</f>
        <v>0.240721672446025</v>
      </c>
    </row>
    <row r="251" customFormat="false" ht="15" hidden="false" customHeight="false" outlineLevel="0" collapsed="false">
      <c r="A251" s="28" t="s">
        <v>460</v>
      </c>
      <c r="B251" s="0" t="s">
        <v>461</v>
      </c>
      <c r="E251" s="4" t="s">
        <v>159</v>
      </c>
      <c r="F251" s="4" t="s">
        <v>68</v>
      </c>
      <c r="I251" s="9" t="n">
        <f aca="false">$D$34*$K$34/100/19</f>
        <v>0.0185314049801366</v>
      </c>
      <c r="J251" s="9" t="n">
        <f aca="false">$D$28*$K$28/100/19</f>
        <v>0.00404473814036819</v>
      </c>
      <c r="L251" s="0" t="n">
        <f aca="false">SUM(I251:K251)</f>
        <v>0.0225761431205048</v>
      </c>
      <c r="M251" s="11" t="n">
        <v>777</v>
      </c>
      <c r="N251" s="0" t="n">
        <f aca="false">L251/M251/100*1000000</f>
        <v>0.290555252516149</v>
      </c>
    </row>
    <row r="252" customFormat="false" ht="15" hidden="false" customHeight="false" outlineLevel="0" collapsed="false">
      <c r="A252" s="28" t="s">
        <v>462</v>
      </c>
      <c r="B252" s="0" t="s">
        <v>463</v>
      </c>
      <c r="E252" s="4" t="s">
        <v>159</v>
      </c>
      <c r="F252" s="4" t="s">
        <v>149</v>
      </c>
      <c r="I252" s="9" t="n">
        <f aca="false">$D$34*$K$34/100/19</f>
        <v>0.0185314049801366</v>
      </c>
      <c r="J252" s="9" t="n">
        <f aca="false">$D$29*$K$29/100/19</f>
        <v>0.0111676576740321</v>
      </c>
      <c r="L252" s="0" t="n">
        <f aca="false">SUM(I252:K252)</f>
        <v>0.0296990626541687</v>
      </c>
      <c r="M252" s="11" t="n">
        <v>777</v>
      </c>
      <c r="N252" s="0" t="n">
        <f aca="false">L252/M252/100*1000000</f>
        <v>0.38222731858647</v>
      </c>
    </row>
    <row r="253" customFormat="false" ht="15" hidden="false" customHeight="false" outlineLevel="0" collapsed="false">
      <c r="A253" s="28" t="s">
        <v>464</v>
      </c>
      <c r="B253" s="0" t="s">
        <v>465</v>
      </c>
      <c r="E253" s="4" t="s">
        <v>159</v>
      </c>
      <c r="F253" s="4" t="s">
        <v>152</v>
      </c>
      <c r="I253" s="9" t="n">
        <f aca="false">$D$34*$K$34/100/19</f>
        <v>0.0185314049801366</v>
      </c>
      <c r="J253" s="9" t="n">
        <f aca="false">$D$30*$K$30/100/8</f>
        <v>0.00159333374444993</v>
      </c>
      <c r="L253" s="0" t="n">
        <f aca="false">SUM(I253:K253)</f>
        <v>0.0201247387245865</v>
      </c>
      <c r="M253" s="11" t="n">
        <v>777</v>
      </c>
      <c r="N253" s="0" t="n">
        <f aca="false">L253/M253/100*1000000</f>
        <v>0.259005646391075</v>
      </c>
    </row>
    <row r="254" customFormat="false" ht="15" hidden="false" customHeight="false" outlineLevel="0" collapsed="false">
      <c r="A254" s="28" t="s">
        <v>466</v>
      </c>
      <c r="B254" s="0" t="s">
        <v>467</v>
      </c>
      <c r="E254" s="4" t="s">
        <v>159</v>
      </c>
      <c r="F254" s="4" t="s">
        <v>313</v>
      </c>
      <c r="I254" s="9" t="n">
        <f aca="false">$D$34*$K$34/100/19</f>
        <v>0.0185314049801366</v>
      </c>
      <c r="J254" s="9" t="n">
        <f aca="false">$D$31*$K$31/100/8</f>
        <v>0.00117137395165269</v>
      </c>
      <c r="L254" s="0" t="n">
        <f aca="false">SUM(I254:K254)</f>
        <v>0.0197027789317893</v>
      </c>
      <c r="M254" s="11" t="n">
        <v>777</v>
      </c>
      <c r="N254" s="0" t="n">
        <f aca="false">L254/M254/100*1000000</f>
        <v>0.253575018427146</v>
      </c>
    </row>
    <row r="255" customFormat="false" ht="15" hidden="false" customHeight="false" outlineLevel="0" collapsed="false">
      <c r="A255" s="28" t="s">
        <v>468</v>
      </c>
      <c r="B255" s="0" t="s">
        <v>469</v>
      </c>
      <c r="E255" s="4" t="s">
        <v>159</v>
      </c>
      <c r="F255" s="0" t="s">
        <v>140</v>
      </c>
      <c r="I255" s="9" t="n">
        <f aca="false">$D$34*$K$34/100/19</f>
        <v>0.0185314049801366</v>
      </c>
      <c r="J255" s="9" t="n">
        <f aca="false">$D$32*$K$32/100/8</f>
        <v>0.0055426739023187</v>
      </c>
      <c r="L255" s="0" t="n">
        <f aca="false">SUM(I255:K255)</f>
        <v>0.0240740788824553</v>
      </c>
      <c r="M255" s="11" t="n">
        <v>777</v>
      </c>
      <c r="N255" s="0" t="n">
        <f aca="false">L255/M255/100*1000000</f>
        <v>0.309833705050904</v>
      </c>
    </row>
    <row r="256" customFormat="false" ht="15" hidden="false" customHeight="false" outlineLevel="0" collapsed="false">
      <c r="A256" s="28" t="s">
        <v>470</v>
      </c>
      <c r="B256" s="0" t="s">
        <v>471</v>
      </c>
      <c r="E256" s="4" t="s">
        <v>159</v>
      </c>
      <c r="F256" s="4" t="s">
        <v>83</v>
      </c>
      <c r="I256" s="9" t="n">
        <f aca="false">$D$34*$K$34/100/19</f>
        <v>0.0185314049801366</v>
      </c>
      <c r="J256" s="9" t="n">
        <f aca="false">$D$33*$K$33/100/19</f>
        <v>0.202062745047127</v>
      </c>
      <c r="L256" s="0" t="n">
        <f aca="false">SUM(I256:K256)</f>
        <v>0.220594150027263</v>
      </c>
      <c r="M256" s="11" t="n">
        <v>777</v>
      </c>
      <c r="N256" s="0" t="n">
        <f aca="false">L256/M256/100*1000000</f>
        <v>2.83904954990043</v>
      </c>
    </row>
    <row r="257" customFormat="false" ht="15" hidden="false" customHeight="false" outlineLevel="0" collapsed="false">
      <c r="A257" s="29" t="s">
        <v>472</v>
      </c>
      <c r="B257" s="17" t="s">
        <v>473</v>
      </c>
      <c r="C257" s="17"/>
      <c r="D257" s="17"/>
      <c r="E257" s="18" t="s">
        <v>159</v>
      </c>
      <c r="F257" s="18" t="s">
        <v>159</v>
      </c>
      <c r="G257" s="17"/>
      <c r="I257" s="9" t="n">
        <f aca="false">$D$34*$K$34/100/19</f>
        <v>0.0185314049801366</v>
      </c>
      <c r="J257" s="9" t="n">
        <f aca="false">$D$34*$K$34/100/19</f>
        <v>0.0185314049801366</v>
      </c>
      <c r="K257" s="17"/>
      <c r="L257" s="0" t="n">
        <f aca="false">SUM(I257:K257)</f>
        <v>0.0370628099602732</v>
      </c>
      <c r="M257" s="11" t="n">
        <v>777</v>
      </c>
      <c r="N257" s="0" t="n">
        <f aca="false">L257/M257/100*1000000</f>
        <v>0.476998841187557</v>
      </c>
    </row>
    <row r="258" customFormat="false" ht="15" hidden="false" customHeight="false" outlineLevel="0" collapsed="false">
      <c r="A258" s="30" t="s">
        <v>474</v>
      </c>
      <c r="B258" s="7" t="s">
        <v>475</v>
      </c>
      <c r="C258" s="7"/>
      <c r="D258" s="7"/>
      <c r="E258" s="14" t="s">
        <v>49</v>
      </c>
      <c r="F258" s="14" t="s">
        <v>49</v>
      </c>
      <c r="G258" s="7"/>
      <c r="H258" s="7"/>
      <c r="I258" s="7" t="n">
        <f aca="false">$D$23*$J$23/100/19</f>
        <v>0.00563607379919511</v>
      </c>
      <c r="J258" s="9" t="n">
        <f aca="false">$D$23*$J$23/100/19</f>
        <v>0.00563607379919511</v>
      </c>
      <c r="L258" s="0" t="n">
        <f aca="false">SUM(I258:K258)</f>
        <v>0.0112721475983902</v>
      </c>
      <c r="M258" s="11" t="n">
        <v>787</v>
      </c>
      <c r="N258" s="0" t="n">
        <f aca="false">L258/M258/100*1000000</f>
        <v>0.143229321453497</v>
      </c>
    </row>
    <row r="259" customFormat="false" ht="15" hidden="false" customHeight="false" outlineLevel="0" collapsed="false">
      <c r="A259" s="8" t="s">
        <v>476</v>
      </c>
      <c r="B259" s="9" t="s">
        <v>477</v>
      </c>
      <c r="C259" s="9"/>
      <c r="D259" s="9"/>
      <c r="E259" s="10" t="s">
        <v>49</v>
      </c>
      <c r="F259" s="10" t="s">
        <v>50</v>
      </c>
      <c r="I259" s="9" t="n">
        <f aca="false">$D$23*$J$23/100/19</f>
        <v>0.00563607379919511</v>
      </c>
      <c r="J259" s="9" t="n">
        <f aca="false">$D$24*$J$24/100/19</f>
        <v>0.338686758480113</v>
      </c>
      <c r="L259" s="0" t="n">
        <f aca="false">SUM(I259:K259)</f>
        <v>0.344322832279308</v>
      </c>
      <c r="M259" s="11" t="n">
        <v>787</v>
      </c>
      <c r="N259" s="0" t="n">
        <f aca="false">L259/M259/100*1000000</f>
        <v>4.37513128690353</v>
      </c>
    </row>
    <row r="260" customFormat="false" ht="15" hidden="false" customHeight="false" outlineLevel="0" collapsed="false">
      <c r="A260" s="8" t="s">
        <v>478</v>
      </c>
      <c r="B260" s="9" t="s">
        <v>479</v>
      </c>
      <c r="C260" s="9"/>
      <c r="D260" s="9"/>
      <c r="E260" s="10" t="s">
        <v>49</v>
      </c>
      <c r="F260" s="10" t="s">
        <v>53</v>
      </c>
      <c r="I260" s="9" t="n">
        <f aca="false">$D$23*$J$23/100/19</f>
        <v>0.00563607379919511</v>
      </c>
      <c r="J260" s="9" t="n">
        <f aca="false">$D$25*$J$25/100/19</f>
        <v>0.598033371661527</v>
      </c>
      <c r="L260" s="0" t="n">
        <f aca="false">SUM(I260:K260)</f>
        <v>0.603669445460722</v>
      </c>
      <c r="M260" s="11" t="n">
        <v>787</v>
      </c>
      <c r="N260" s="0" t="n">
        <f aca="false">L260/M260/100*1000000</f>
        <v>7.67051391945009</v>
      </c>
    </row>
    <row r="261" customFormat="false" ht="15" hidden="false" customHeight="false" outlineLevel="0" collapsed="false">
      <c r="A261" s="8" t="s">
        <v>480</v>
      </c>
      <c r="B261" s="9" t="s">
        <v>481</v>
      </c>
      <c r="C261" s="9"/>
      <c r="D261" s="9"/>
      <c r="E261" s="10" t="s">
        <v>49</v>
      </c>
      <c r="F261" s="10" t="s">
        <v>71</v>
      </c>
      <c r="I261" s="9" t="n">
        <f aca="false">$D$23*$J$23/100/19</f>
        <v>0.00563607379919511</v>
      </c>
      <c r="J261" s="9" t="n">
        <f aca="false">$D$27*$J$27/100/19</f>
        <v>0.00020122301782261</v>
      </c>
      <c r="L261" s="0" t="n">
        <f aca="false">SUM(I261:K261)</f>
        <v>0.00583729681701772</v>
      </c>
      <c r="M261" s="11" t="n">
        <v>787</v>
      </c>
      <c r="N261" s="0" t="n">
        <f aca="false">L261/M261/100*1000000</f>
        <v>0.0741714970396152</v>
      </c>
    </row>
    <row r="262" customFormat="false" ht="15" hidden="false" customHeight="false" outlineLevel="0" collapsed="false">
      <c r="A262" s="8" t="s">
        <v>482</v>
      </c>
      <c r="B262" s="9" t="s">
        <v>483</v>
      </c>
      <c r="C262" s="9"/>
      <c r="D262" s="9"/>
      <c r="E262" s="10" t="s">
        <v>49</v>
      </c>
      <c r="F262" s="12" t="s">
        <v>68</v>
      </c>
      <c r="I262" s="9" t="n">
        <f aca="false">$D$23*$J$23/100/19</f>
        <v>0.00563607379919511</v>
      </c>
      <c r="J262" s="9" t="n">
        <f aca="false">$D$28*$J$28/100/19</f>
        <v>0.00345365337375215</v>
      </c>
      <c r="L262" s="0" t="n">
        <f aca="false">SUM(I262:K262)</f>
        <v>0.00908972717294726</v>
      </c>
      <c r="M262" s="11" t="n">
        <v>787</v>
      </c>
      <c r="N262" s="0" t="n">
        <f aca="false">L262/M262/100*1000000</f>
        <v>0.115498439300473</v>
      </c>
    </row>
    <row r="263" customFormat="false" ht="15" hidden="false" customHeight="false" outlineLevel="0" collapsed="false">
      <c r="A263" s="31" t="s">
        <v>484</v>
      </c>
      <c r="B263" s="0" t="s">
        <v>485</v>
      </c>
      <c r="E263" s="3" t="s">
        <v>49</v>
      </c>
      <c r="F263" s="4" t="s">
        <v>149</v>
      </c>
      <c r="I263" s="9" t="n">
        <f aca="false">$D$23*$J$23/100/19</f>
        <v>0.00563607379919511</v>
      </c>
      <c r="J263" s="9" t="n">
        <f aca="false">$D$29*$J$29/100/19</f>
        <v>0.00927278785344692</v>
      </c>
      <c r="L263" s="0" t="n">
        <f aca="false">SUM(I263:K263)</f>
        <v>0.014908861652642</v>
      </c>
      <c r="M263" s="11" t="n">
        <v>787</v>
      </c>
      <c r="N263" s="0" t="n">
        <f aca="false">L263/M263/100*1000000</f>
        <v>0.189439156958603</v>
      </c>
    </row>
    <row r="264" customFormat="false" ht="15" hidden="false" customHeight="false" outlineLevel="0" collapsed="false">
      <c r="A264" s="31" t="s">
        <v>486</v>
      </c>
      <c r="B264" s="0" t="s">
        <v>487</v>
      </c>
      <c r="E264" s="3" t="s">
        <v>49</v>
      </c>
      <c r="F264" s="4" t="s">
        <v>152</v>
      </c>
      <c r="I264" s="9" t="n">
        <f aca="false">$D$23*$J$23/100/19</f>
        <v>0.00563607379919511</v>
      </c>
      <c r="J264" s="9" t="n">
        <f aca="false">$D$30*$J$30/100/8</f>
        <v>0.000443768619662363</v>
      </c>
      <c r="L264" s="0" t="n">
        <f aca="false">SUM(I264:K264)</f>
        <v>0.00607984241885747</v>
      </c>
      <c r="M264" s="11" t="n">
        <v>787</v>
      </c>
      <c r="N264" s="0" t="n">
        <f aca="false">L264/M264/100*1000000</f>
        <v>0.0772533979524456</v>
      </c>
    </row>
    <row r="265" customFormat="false" ht="15" hidden="false" customHeight="false" outlineLevel="0" collapsed="false">
      <c r="A265" s="31" t="s">
        <v>488</v>
      </c>
      <c r="B265" s="0" t="s">
        <v>489</v>
      </c>
      <c r="E265" s="3" t="s">
        <v>49</v>
      </c>
      <c r="F265" s="4" t="s">
        <v>313</v>
      </c>
      <c r="I265" s="9" t="n">
        <f aca="false">$D$23*$J$23/100/19</f>
        <v>0.00563607379919511</v>
      </c>
      <c r="J265" s="9" t="n">
        <f aca="false">$D$31*$J$31/100/8</f>
        <v>0.00117893495531281</v>
      </c>
      <c r="L265" s="0" t="n">
        <f aca="false">SUM(I265:K265)</f>
        <v>0.00681500875450792</v>
      </c>
      <c r="M265" s="11" t="n">
        <v>787</v>
      </c>
      <c r="N265" s="0" t="n">
        <f aca="false">L265/M265/100*1000000</f>
        <v>0.0865947745172544</v>
      </c>
    </row>
    <row r="266" customFormat="false" ht="15" hidden="false" customHeight="false" outlineLevel="0" collapsed="false">
      <c r="A266" s="31" t="s">
        <v>490</v>
      </c>
      <c r="B266" s="0" t="s">
        <v>491</v>
      </c>
      <c r="E266" s="3" t="s">
        <v>49</v>
      </c>
      <c r="F266" s="0" t="s">
        <v>140</v>
      </c>
      <c r="I266" s="9" t="n">
        <f aca="false">$D$23*$J$23/100/19</f>
        <v>0.00563607379919511</v>
      </c>
      <c r="J266" s="9" t="n">
        <f aca="false">$D$32*$J$32/100/8</f>
        <v>0.00246772591857001</v>
      </c>
      <c r="L266" s="0" t="n">
        <f aca="false">SUM(I266:K266)</f>
        <v>0.00810379971776512</v>
      </c>
      <c r="M266" s="11" t="n">
        <v>787</v>
      </c>
      <c r="N266" s="0" t="n">
        <f aca="false">L266/M266/100*1000000</f>
        <v>0.102970771509087</v>
      </c>
    </row>
    <row r="267" customFormat="false" ht="15" hidden="false" customHeight="false" outlineLevel="0" collapsed="false">
      <c r="A267" s="8" t="s">
        <v>492</v>
      </c>
      <c r="B267" s="9" t="s">
        <v>493</v>
      </c>
      <c r="C267" s="9"/>
      <c r="D267" s="9"/>
      <c r="E267" s="10" t="s">
        <v>49</v>
      </c>
      <c r="F267" s="12" t="s">
        <v>83</v>
      </c>
      <c r="I267" s="9" t="n">
        <f aca="false">$D$23*$J$23/100/19</f>
        <v>0.00563607379919511</v>
      </c>
      <c r="J267" s="9" t="n">
        <f aca="false">$D$33*$J$33/100/20</f>
        <v>0.0507158018867924</v>
      </c>
      <c r="L267" s="0" t="n">
        <f aca="false">SUM(I267:K267)</f>
        <v>0.0563518756859876</v>
      </c>
      <c r="M267" s="11" t="n">
        <v>787</v>
      </c>
      <c r="N267" s="0" t="n">
        <f aca="false">L267/M267/100*1000000</f>
        <v>0.716033998551303</v>
      </c>
    </row>
    <row r="268" customFormat="false" ht="15" hidden="false" customHeight="false" outlineLevel="0" collapsed="false">
      <c r="A268" s="8" t="s">
        <v>494</v>
      </c>
      <c r="B268" s="9" t="s">
        <v>495</v>
      </c>
      <c r="C268" s="9"/>
      <c r="D268" s="9"/>
      <c r="E268" s="10" t="s">
        <v>49</v>
      </c>
      <c r="F268" s="12" t="s">
        <v>159</v>
      </c>
      <c r="I268" s="9" t="n">
        <f aca="false">$D$23*$J$23/100/19</f>
        <v>0.00563607379919511</v>
      </c>
      <c r="J268" s="9" t="n">
        <f aca="false">$D$34*$J$34/100/19</f>
        <v>0.00794961584696597</v>
      </c>
      <c r="L268" s="0" t="n">
        <f aca="false">SUM(I268:K268)</f>
        <v>0.0135856896461611</v>
      </c>
      <c r="M268" s="11" t="n">
        <v>787</v>
      </c>
      <c r="N268" s="0" t="n">
        <f aca="false">L268/M268/100*1000000</f>
        <v>0.172626297918184</v>
      </c>
    </row>
    <row r="269" customFormat="false" ht="15" hidden="false" customHeight="false" outlineLevel="0" collapsed="false">
      <c r="A269" s="31" t="s">
        <v>496</v>
      </c>
      <c r="B269" s="0" t="s">
        <v>497</v>
      </c>
      <c r="E269" s="3" t="s">
        <v>50</v>
      </c>
      <c r="F269" s="3" t="s">
        <v>49</v>
      </c>
      <c r="I269" s="9" t="n">
        <f aca="false">$D$24*$J$24/100/19</f>
        <v>0.338686758480113</v>
      </c>
      <c r="J269" s="9" t="n">
        <f aca="false">$D$23*$J$23/100/19</f>
        <v>0.00563607379919511</v>
      </c>
      <c r="L269" s="0" t="n">
        <f aca="false">SUM(I269:K269)</f>
        <v>0.344322832279308</v>
      </c>
      <c r="M269" s="11" t="n">
        <v>787</v>
      </c>
      <c r="N269" s="0" t="n">
        <f aca="false">L269/M269/100*1000000</f>
        <v>4.37513128690353</v>
      </c>
    </row>
    <row r="270" customFormat="false" ht="15" hidden="false" customHeight="false" outlineLevel="0" collapsed="false">
      <c r="A270" s="31" t="s">
        <v>498</v>
      </c>
      <c r="B270" s="0" t="s">
        <v>499</v>
      </c>
      <c r="E270" s="3" t="s">
        <v>50</v>
      </c>
      <c r="F270" s="3" t="s">
        <v>50</v>
      </c>
      <c r="I270" s="9" t="n">
        <f aca="false">$D$24*$J$24/100/19</f>
        <v>0.338686758480113</v>
      </c>
      <c r="J270" s="9" t="n">
        <f aca="false">$D$24*$J$24/100/19</f>
        <v>0.338686758480113</v>
      </c>
      <c r="L270" s="0" t="n">
        <f aca="false">SUM(I270:K270)</f>
        <v>0.677373516960226</v>
      </c>
      <c r="M270" s="11" t="n">
        <v>787</v>
      </c>
      <c r="N270" s="0" t="n">
        <f aca="false">L270/M270/100*1000000</f>
        <v>8.60703325235357</v>
      </c>
    </row>
    <row r="271" customFormat="false" ht="15" hidden="false" customHeight="false" outlineLevel="0" collapsed="false">
      <c r="A271" s="31" t="s">
        <v>500</v>
      </c>
      <c r="B271" s="0" t="s">
        <v>501</v>
      </c>
      <c r="E271" s="3" t="s">
        <v>50</v>
      </c>
      <c r="F271" s="3" t="s">
        <v>53</v>
      </c>
      <c r="I271" s="9" t="n">
        <f aca="false">$D$24*$J$24/100/19</f>
        <v>0.338686758480113</v>
      </c>
      <c r="J271" s="9" t="n">
        <f aca="false">$D$25*$J$25/100/19</f>
        <v>0.598033371661527</v>
      </c>
      <c r="L271" s="0" t="n">
        <f aca="false">SUM(I271:K271)</f>
        <v>0.93672013014164</v>
      </c>
      <c r="M271" s="11" t="n">
        <v>787</v>
      </c>
      <c r="N271" s="0" t="n">
        <f aca="false">L271/M271/100*1000000</f>
        <v>11.9024158849001</v>
      </c>
    </row>
    <row r="272" customFormat="false" ht="15" hidden="false" customHeight="false" outlineLevel="0" collapsed="false">
      <c r="A272" s="31" t="s">
        <v>502</v>
      </c>
      <c r="B272" s="0" t="s">
        <v>503</v>
      </c>
      <c r="E272" s="3" t="s">
        <v>50</v>
      </c>
      <c r="F272" s="3" t="s">
        <v>71</v>
      </c>
      <c r="I272" s="9" t="n">
        <f aca="false">$D$24*$J$24/100/19</f>
        <v>0.338686758480113</v>
      </c>
      <c r="J272" s="9" t="n">
        <f aca="false">$D$27*$J$27/100/19</f>
        <v>0.00020122301782261</v>
      </c>
      <c r="L272" s="0" t="n">
        <f aca="false">SUM(I272:K272)</f>
        <v>0.338887981497935</v>
      </c>
      <c r="M272" s="11" t="n">
        <v>787</v>
      </c>
      <c r="N272" s="0" t="n">
        <f aca="false">L272/M272/100*1000000</f>
        <v>4.30607346248965</v>
      </c>
    </row>
    <row r="273" customFormat="false" ht="15" hidden="false" customHeight="false" outlineLevel="0" collapsed="false">
      <c r="A273" s="31" t="s">
        <v>504</v>
      </c>
      <c r="B273" s="0" t="s">
        <v>505</v>
      </c>
      <c r="E273" s="3" t="s">
        <v>50</v>
      </c>
      <c r="F273" s="4" t="s">
        <v>68</v>
      </c>
      <c r="I273" s="9" t="n">
        <f aca="false">$D$24*$J$24/100/19</f>
        <v>0.338686758480113</v>
      </c>
      <c r="J273" s="9" t="n">
        <f aca="false">$D$28*$J$28/100/19</f>
        <v>0.00345365337375215</v>
      </c>
      <c r="L273" s="0" t="n">
        <f aca="false">SUM(I273:K273)</f>
        <v>0.342140411853865</v>
      </c>
      <c r="M273" s="11" t="n">
        <v>787</v>
      </c>
      <c r="N273" s="0" t="n">
        <f aca="false">L273/M273/100*1000000</f>
        <v>4.34740040475051</v>
      </c>
    </row>
    <row r="274" customFormat="false" ht="15" hidden="false" customHeight="false" outlineLevel="0" collapsed="false">
      <c r="A274" s="31" t="s">
        <v>506</v>
      </c>
      <c r="B274" s="0" t="s">
        <v>507</v>
      </c>
      <c r="E274" s="3" t="s">
        <v>50</v>
      </c>
      <c r="F274" s="4" t="s">
        <v>149</v>
      </c>
      <c r="I274" s="9" t="n">
        <f aca="false">$D$24*$J$24/100/19</f>
        <v>0.338686758480113</v>
      </c>
      <c r="J274" s="9" t="n">
        <f aca="false">$D$29*$J$29/100/19</f>
        <v>0.00927278785344692</v>
      </c>
      <c r="L274" s="0" t="n">
        <f aca="false">SUM(I274:K274)</f>
        <v>0.34795954633356</v>
      </c>
      <c r="M274" s="11" t="n">
        <v>787</v>
      </c>
      <c r="N274" s="0" t="n">
        <f aca="false">L274/M274/100*1000000</f>
        <v>4.42134112240864</v>
      </c>
    </row>
    <row r="275" customFormat="false" ht="15" hidden="false" customHeight="false" outlineLevel="0" collapsed="false">
      <c r="A275" s="31" t="s">
        <v>508</v>
      </c>
      <c r="B275" s="0" t="s">
        <v>509</v>
      </c>
      <c r="E275" s="3" t="s">
        <v>50</v>
      </c>
      <c r="F275" s="4" t="s">
        <v>152</v>
      </c>
      <c r="I275" s="9" t="n">
        <f aca="false">$D$24*$J$24/100/19</f>
        <v>0.338686758480113</v>
      </c>
      <c r="J275" s="9" t="n">
        <f aca="false">$D$30*$J$30/100/8</f>
        <v>0.000443768619662363</v>
      </c>
      <c r="L275" s="0" t="n">
        <f aca="false">SUM(I275:K275)</f>
        <v>0.339130527099775</v>
      </c>
      <c r="M275" s="11" t="n">
        <v>787</v>
      </c>
      <c r="N275" s="0" t="n">
        <f aca="false">L275/M275/100*1000000</f>
        <v>4.30915536340248</v>
      </c>
    </row>
    <row r="276" customFormat="false" ht="15" hidden="false" customHeight="false" outlineLevel="0" collapsed="false">
      <c r="A276" s="31" t="s">
        <v>510</v>
      </c>
      <c r="B276" s="0" t="s">
        <v>511</v>
      </c>
      <c r="E276" s="3" t="s">
        <v>50</v>
      </c>
      <c r="F276" s="4" t="s">
        <v>313</v>
      </c>
      <c r="I276" s="9" t="n">
        <f aca="false">$D$24*$J$24/100/19</f>
        <v>0.338686758480113</v>
      </c>
      <c r="J276" s="9" t="n">
        <f aca="false">$D$31*$J$31/100/8</f>
        <v>0.00117893495531281</v>
      </c>
      <c r="L276" s="0" t="n">
        <f aca="false">SUM(I276:K276)</f>
        <v>0.339865693435426</v>
      </c>
      <c r="M276" s="11" t="n">
        <v>787</v>
      </c>
      <c r="N276" s="0" t="n">
        <f aca="false">L276/M276/100*1000000</f>
        <v>4.31849673996729</v>
      </c>
    </row>
    <row r="277" customFormat="false" ht="15" hidden="false" customHeight="false" outlineLevel="0" collapsed="false">
      <c r="A277" s="31" t="s">
        <v>512</v>
      </c>
      <c r="B277" s="0" t="s">
        <v>513</v>
      </c>
      <c r="E277" s="3" t="s">
        <v>50</v>
      </c>
      <c r="F277" s="0" t="s">
        <v>140</v>
      </c>
      <c r="I277" s="9" t="n">
        <f aca="false">$D$24*$J$24/100/19</f>
        <v>0.338686758480113</v>
      </c>
      <c r="J277" s="9" t="n">
        <f aca="false">$D$32*$J$32/100/8</f>
        <v>0.00246772591857001</v>
      </c>
      <c r="L277" s="0" t="n">
        <f aca="false">SUM(I277:K277)</f>
        <v>0.341154484398683</v>
      </c>
      <c r="M277" s="11" t="n">
        <v>787</v>
      </c>
      <c r="N277" s="0" t="n">
        <f aca="false">L277/M277/100*1000000</f>
        <v>4.33487273695912</v>
      </c>
    </row>
    <row r="278" customFormat="false" ht="15" hidden="false" customHeight="false" outlineLevel="0" collapsed="false">
      <c r="A278" s="31" t="s">
        <v>514</v>
      </c>
      <c r="B278" s="0" t="s">
        <v>515</v>
      </c>
      <c r="E278" s="3" t="s">
        <v>50</v>
      </c>
      <c r="F278" s="4" t="s">
        <v>83</v>
      </c>
      <c r="I278" s="9" t="n">
        <f aca="false">$D$24*$J$24/100/19</f>
        <v>0.338686758480113</v>
      </c>
      <c r="J278" s="9" t="n">
        <f aca="false">$D$33*$J$33/100/20</f>
        <v>0.0507158018867924</v>
      </c>
      <c r="L278" s="0" t="n">
        <f aca="false">SUM(I278:K278)</f>
        <v>0.389402560366905</v>
      </c>
      <c r="M278" s="11" t="n">
        <v>787</v>
      </c>
      <c r="N278" s="0" t="n">
        <f aca="false">L278/M278/100*1000000</f>
        <v>4.94793596400134</v>
      </c>
    </row>
    <row r="279" customFormat="false" ht="15" hidden="false" customHeight="false" outlineLevel="0" collapsed="false">
      <c r="A279" s="31" t="s">
        <v>516</v>
      </c>
      <c r="B279" s="0" t="s">
        <v>517</v>
      </c>
      <c r="E279" s="3" t="s">
        <v>50</v>
      </c>
      <c r="F279" s="4" t="s">
        <v>159</v>
      </c>
      <c r="I279" s="9" t="n">
        <f aca="false">$D$24*$J$24/100/19</f>
        <v>0.338686758480113</v>
      </c>
      <c r="J279" s="9" t="n">
        <f aca="false">$D$34*$J$34/100/19</f>
        <v>0.00794961584696597</v>
      </c>
      <c r="L279" s="0" t="n">
        <f aca="false">SUM(I279:K279)</f>
        <v>0.346636374327079</v>
      </c>
      <c r="M279" s="11" t="n">
        <v>787</v>
      </c>
      <c r="N279" s="0" t="n">
        <f aca="false">L279/M279/100*1000000</f>
        <v>4.40452826336822</v>
      </c>
    </row>
    <row r="280" customFormat="false" ht="15" hidden="false" customHeight="false" outlineLevel="0" collapsed="false">
      <c r="A280" s="31" t="s">
        <v>518</v>
      </c>
      <c r="B280" s="0" t="s">
        <v>519</v>
      </c>
      <c r="C280" s="9"/>
      <c r="D280" s="9"/>
      <c r="E280" s="10" t="s">
        <v>53</v>
      </c>
      <c r="F280" s="10" t="s">
        <v>49</v>
      </c>
      <c r="I280" s="9" t="n">
        <f aca="false">$D$25*$J$25/100/19</f>
        <v>0.598033371661527</v>
      </c>
      <c r="J280" s="9" t="n">
        <f aca="false">$D$23*$J$23/100/19</f>
        <v>0.00563607379919511</v>
      </c>
      <c r="L280" s="0" t="n">
        <f aca="false">SUM(I280:K280)</f>
        <v>0.603669445460722</v>
      </c>
      <c r="M280" s="11" t="n">
        <v>787</v>
      </c>
      <c r="N280" s="0" t="n">
        <f aca="false">L280/M280/100*1000000</f>
        <v>7.67051391945009</v>
      </c>
    </row>
    <row r="281" customFormat="false" ht="15" hidden="false" customHeight="false" outlineLevel="0" collapsed="false">
      <c r="A281" s="31" t="s">
        <v>520</v>
      </c>
      <c r="B281" s="0" t="s">
        <v>521</v>
      </c>
      <c r="E281" s="3" t="s">
        <v>53</v>
      </c>
      <c r="F281" s="3" t="s">
        <v>50</v>
      </c>
      <c r="I281" s="9" t="n">
        <f aca="false">$D$25*$J$25/100/19</f>
        <v>0.598033371661527</v>
      </c>
      <c r="J281" s="9" t="n">
        <f aca="false">$D$24*$J$24/100/19</f>
        <v>0.338686758480113</v>
      </c>
      <c r="L281" s="0" t="n">
        <f aca="false">SUM(I281:K281)</f>
        <v>0.93672013014164</v>
      </c>
      <c r="M281" s="11" t="n">
        <v>787</v>
      </c>
      <c r="N281" s="0" t="n">
        <f aca="false">L281/M281/100*1000000</f>
        <v>11.9024158849001</v>
      </c>
    </row>
    <row r="282" customFormat="false" ht="15" hidden="false" customHeight="false" outlineLevel="0" collapsed="false">
      <c r="A282" s="31" t="s">
        <v>522</v>
      </c>
      <c r="B282" s="0" t="s">
        <v>523</v>
      </c>
      <c r="E282" s="3" t="s">
        <v>53</v>
      </c>
      <c r="F282" s="3" t="s">
        <v>53</v>
      </c>
      <c r="I282" s="9" t="n">
        <f aca="false">$D$25*$J$25/100/19</f>
        <v>0.598033371661527</v>
      </c>
      <c r="J282" s="9" t="n">
        <f aca="false">$D$25*$J$25/100/19</f>
        <v>0.598033371661527</v>
      </c>
      <c r="L282" s="0" t="n">
        <f aca="false">SUM(I282:K282)</f>
        <v>1.19606674332305</v>
      </c>
      <c r="M282" s="11" t="n">
        <v>787</v>
      </c>
      <c r="N282" s="0" t="n">
        <f aca="false">L282/M282/100*1000000</f>
        <v>15.1977985174467</v>
      </c>
    </row>
    <row r="283" customFormat="false" ht="15" hidden="false" customHeight="false" outlineLevel="0" collapsed="false">
      <c r="A283" s="31" t="s">
        <v>524</v>
      </c>
      <c r="B283" s="0" t="s">
        <v>525</v>
      </c>
      <c r="E283" s="3" t="s">
        <v>53</v>
      </c>
      <c r="F283" s="3" t="s">
        <v>71</v>
      </c>
      <c r="I283" s="9" t="n">
        <f aca="false">$D$25*$J$25/100/19</f>
        <v>0.598033371661527</v>
      </c>
      <c r="J283" s="9" t="n">
        <f aca="false">$D$27*$J$27/100/19</f>
        <v>0.00020122301782261</v>
      </c>
      <c r="L283" s="0" t="n">
        <f aca="false">SUM(I283:K283)</f>
        <v>0.59823459467935</v>
      </c>
      <c r="M283" s="11" t="n">
        <v>787</v>
      </c>
      <c r="N283" s="0" t="n">
        <f aca="false">L283/M283/100*1000000</f>
        <v>7.60145609503621</v>
      </c>
    </row>
    <row r="284" customFormat="false" ht="15" hidden="false" customHeight="false" outlineLevel="0" collapsed="false">
      <c r="A284" s="31" t="s">
        <v>526</v>
      </c>
      <c r="B284" s="0" t="s">
        <v>527</v>
      </c>
      <c r="E284" s="3" t="s">
        <v>53</v>
      </c>
      <c r="F284" s="4" t="s">
        <v>68</v>
      </c>
      <c r="I284" s="9" t="n">
        <f aca="false">$D$25*$J$25/100/19</f>
        <v>0.598033371661527</v>
      </c>
      <c r="J284" s="9" t="n">
        <f aca="false">$D$28*$J$28/100/19</f>
        <v>0.00345365337375215</v>
      </c>
      <c r="L284" s="0" t="n">
        <f aca="false">SUM(I284:K284)</f>
        <v>0.601487025035279</v>
      </c>
      <c r="M284" s="11" t="n">
        <v>787</v>
      </c>
      <c r="N284" s="0" t="n">
        <f aca="false">L284/M284/100*1000000</f>
        <v>7.64278303729707</v>
      </c>
    </row>
    <row r="285" customFormat="false" ht="15" hidden="false" customHeight="false" outlineLevel="0" collapsed="false">
      <c r="A285" s="31" t="s">
        <v>528</v>
      </c>
      <c r="B285" s="0" t="s">
        <v>529</v>
      </c>
      <c r="E285" s="3" t="s">
        <v>53</v>
      </c>
      <c r="F285" s="4" t="s">
        <v>149</v>
      </c>
      <c r="I285" s="9" t="n">
        <f aca="false">$D$25*$J$25/100/19</f>
        <v>0.598033371661527</v>
      </c>
      <c r="J285" s="9" t="n">
        <f aca="false">$D$29*$J$29/100/19</f>
        <v>0.00927278785344692</v>
      </c>
      <c r="L285" s="0" t="n">
        <f aca="false">SUM(I285:K285)</f>
        <v>0.607306159514974</v>
      </c>
      <c r="M285" s="11" t="n">
        <v>787</v>
      </c>
      <c r="N285" s="0" t="n">
        <f aca="false">L285/M285/100*1000000</f>
        <v>7.7167237549552</v>
      </c>
    </row>
    <row r="286" customFormat="false" ht="15" hidden="false" customHeight="false" outlineLevel="0" collapsed="false">
      <c r="A286" s="31" t="s">
        <v>530</v>
      </c>
      <c r="B286" s="0" t="s">
        <v>531</v>
      </c>
      <c r="E286" s="3" t="s">
        <v>53</v>
      </c>
      <c r="F286" s="4" t="s">
        <v>152</v>
      </c>
      <c r="I286" s="9" t="n">
        <f aca="false">$D$25*$J$25/100/19</f>
        <v>0.598033371661527</v>
      </c>
      <c r="J286" s="9" t="n">
        <f aca="false">$D$30*$J$30/100/8</f>
        <v>0.000443768619662363</v>
      </c>
      <c r="L286" s="0" t="n">
        <f aca="false">SUM(I286:K286)</f>
        <v>0.59847714028119</v>
      </c>
      <c r="M286" s="11" t="n">
        <v>787</v>
      </c>
      <c r="N286" s="0" t="n">
        <f aca="false">L286/M286/100*1000000</f>
        <v>7.60453799594904</v>
      </c>
    </row>
    <row r="287" customFormat="false" ht="15" hidden="false" customHeight="false" outlineLevel="0" collapsed="false">
      <c r="A287" s="31" t="s">
        <v>532</v>
      </c>
      <c r="B287" s="0" t="s">
        <v>533</v>
      </c>
      <c r="E287" s="32" t="s">
        <v>53</v>
      </c>
      <c r="F287" s="4" t="s">
        <v>313</v>
      </c>
      <c r="I287" s="9" t="n">
        <f aca="false">$D$25*$J$25/100/19</f>
        <v>0.598033371661527</v>
      </c>
      <c r="J287" s="9" t="n">
        <f aca="false">$D$31*$J$31/100/8</f>
        <v>0.00117893495531281</v>
      </c>
      <c r="L287" s="0" t="n">
        <f aca="false">SUM(I287:K287)</f>
        <v>0.59921230661684</v>
      </c>
      <c r="M287" s="11" t="n">
        <v>787</v>
      </c>
      <c r="N287" s="0" t="n">
        <f aca="false">L287/M287/100*1000000</f>
        <v>7.61387937251385</v>
      </c>
    </row>
    <row r="288" customFormat="false" ht="15" hidden="false" customHeight="false" outlineLevel="0" collapsed="false">
      <c r="A288" s="31" t="s">
        <v>534</v>
      </c>
      <c r="B288" s="0" t="s">
        <v>535</v>
      </c>
      <c r="E288" s="3" t="s">
        <v>53</v>
      </c>
      <c r="F288" s="0" t="s">
        <v>140</v>
      </c>
      <c r="I288" s="9" t="n">
        <f aca="false">$D$25*$J$25/100/19</f>
        <v>0.598033371661527</v>
      </c>
      <c r="J288" s="9" t="n">
        <f aca="false">$D$32*$J$32/100/8</f>
        <v>0.00246772591857001</v>
      </c>
      <c r="L288" s="0" t="n">
        <f aca="false">SUM(I288:K288)</f>
        <v>0.600501097580097</v>
      </c>
      <c r="M288" s="11" t="n">
        <v>787</v>
      </c>
      <c r="N288" s="0" t="n">
        <f aca="false">L288/M288/100*1000000</f>
        <v>7.63025536950569</v>
      </c>
    </row>
    <row r="289" customFormat="false" ht="15" hidden="false" customHeight="false" outlineLevel="0" collapsed="false">
      <c r="A289" s="31" t="s">
        <v>536</v>
      </c>
      <c r="B289" s="0" t="s">
        <v>537</v>
      </c>
      <c r="E289" s="3" t="s">
        <v>53</v>
      </c>
      <c r="F289" s="4" t="s">
        <v>83</v>
      </c>
      <c r="I289" s="9" t="n">
        <f aca="false">$D$25*$J$25/100/19</f>
        <v>0.598033371661527</v>
      </c>
      <c r="J289" s="9" t="n">
        <f aca="false">$D$33*$J$33/100/20</f>
        <v>0.0507158018867924</v>
      </c>
      <c r="L289" s="0" t="n">
        <f aca="false">SUM(I289:K289)</f>
        <v>0.64874917354832</v>
      </c>
      <c r="M289" s="11" t="n">
        <v>787</v>
      </c>
      <c r="N289" s="0" t="n">
        <f aca="false">L289/M289/100*1000000</f>
        <v>8.2433185965479</v>
      </c>
    </row>
    <row r="290" customFormat="false" ht="15" hidden="false" customHeight="false" outlineLevel="0" collapsed="false">
      <c r="A290" s="31" t="s">
        <v>538</v>
      </c>
      <c r="B290" s="0" t="s">
        <v>539</v>
      </c>
      <c r="E290" s="3" t="s">
        <v>53</v>
      </c>
      <c r="F290" s="4" t="s">
        <v>159</v>
      </c>
      <c r="I290" s="9" t="n">
        <f aca="false">$D$25*$J$25/100/19</f>
        <v>0.598033371661527</v>
      </c>
      <c r="J290" s="9" t="n">
        <f aca="false">$D$34*$J$34/100/19</f>
        <v>0.00794961584696597</v>
      </c>
      <c r="L290" s="0" t="n">
        <f aca="false">SUM(I290:K290)</f>
        <v>0.605982987508493</v>
      </c>
      <c r="M290" s="11" t="n">
        <v>787</v>
      </c>
      <c r="N290" s="0" t="n">
        <f aca="false">L290/M290/100*1000000</f>
        <v>7.69991089591478</v>
      </c>
    </row>
    <row r="291" customFormat="false" ht="15" hidden="false" customHeight="false" outlineLevel="0" collapsed="false">
      <c r="A291" s="31" t="s">
        <v>540</v>
      </c>
      <c r="B291" s="0" t="s">
        <v>541</v>
      </c>
      <c r="E291" s="3" t="s">
        <v>71</v>
      </c>
      <c r="F291" s="3" t="s">
        <v>49</v>
      </c>
      <c r="I291" s="9" t="n">
        <f aca="false">$D$27*$J$27/100/19</f>
        <v>0.00020122301782261</v>
      </c>
      <c r="J291" s="9" t="n">
        <f aca="false">$D$23*$J$23/100/19</f>
        <v>0.00563607379919511</v>
      </c>
      <c r="L291" s="0" t="n">
        <f aca="false">SUM(I291:K291)</f>
        <v>0.00583729681701772</v>
      </c>
      <c r="M291" s="11" t="n">
        <v>787</v>
      </c>
      <c r="N291" s="0" t="n">
        <f aca="false">L291/M291/100*1000000</f>
        <v>0.0741714970396152</v>
      </c>
    </row>
    <row r="292" customFormat="false" ht="15" hidden="false" customHeight="false" outlineLevel="0" collapsed="false">
      <c r="A292" s="31" t="s">
        <v>542</v>
      </c>
      <c r="B292" s="0" t="s">
        <v>543</v>
      </c>
      <c r="E292" s="3" t="s">
        <v>71</v>
      </c>
      <c r="F292" s="3" t="s">
        <v>50</v>
      </c>
      <c r="I292" s="9" t="n">
        <f aca="false">$D$27*$J$27/100/19</f>
        <v>0.00020122301782261</v>
      </c>
      <c r="J292" s="9" t="n">
        <f aca="false">$D$24*$J$24/100/19</f>
        <v>0.338686758480113</v>
      </c>
      <c r="L292" s="0" t="n">
        <f aca="false">SUM(I292:K292)</f>
        <v>0.338887981497935</v>
      </c>
      <c r="M292" s="11" t="n">
        <v>787</v>
      </c>
      <c r="N292" s="0" t="n">
        <f aca="false">L292/M292/100*1000000</f>
        <v>4.30607346248965</v>
      </c>
    </row>
    <row r="293" customFormat="false" ht="15" hidden="false" customHeight="false" outlineLevel="0" collapsed="false">
      <c r="A293" s="31" t="s">
        <v>544</v>
      </c>
      <c r="B293" s="0" t="s">
        <v>545</v>
      </c>
      <c r="E293" s="3" t="s">
        <v>71</v>
      </c>
      <c r="F293" s="3" t="s">
        <v>53</v>
      </c>
      <c r="I293" s="9" t="n">
        <f aca="false">$D$27*$J$27/100/19</f>
        <v>0.00020122301782261</v>
      </c>
      <c r="J293" s="9" t="n">
        <f aca="false">$D$25*$J$25/100/19</f>
        <v>0.598033371661527</v>
      </c>
      <c r="L293" s="0" t="n">
        <f aca="false">SUM(I293:K293)</f>
        <v>0.59823459467935</v>
      </c>
      <c r="M293" s="11" t="n">
        <v>787</v>
      </c>
      <c r="N293" s="0" t="n">
        <f aca="false">L293/M293/100*1000000</f>
        <v>7.60145609503621</v>
      </c>
    </row>
    <row r="294" customFormat="false" ht="15" hidden="false" customHeight="false" outlineLevel="0" collapsed="false">
      <c r="A294" s="31" t="s">
        <v>546</v>
      </c>
      <c r="B294" s="0" t="s">
        <v>547</v>
      </c>
      <c r="E294" s="3" t="s">
        <v>71</v>
      </c>
      <c r="F294" s="3" t="s">
        <v>71</v>
      </c>
      <c r="I294" s="9" t="n">
        <f aca="false">$D$27*$J$27/100/19</f>
        <v>0.00020122301782261</v>
      </c>
      <c r="J294" s="9" t="n">
        <f aca="false">$D$27*$J$27/100/19</f>
        <v>0.00020122301782261</v>
      </c>
      <c r="L294" s="0" t="n">
        <f aca="false">SUM(I294:K294)</f>
        <v>0.00040244603564522</v>
      </c>
      <c r="M294" s="11" t="n">
        <v>787</v>
      </c>
      <c r="N294" s="0" t="n">
        <f aca="false">L294/M294/100*1000000</f>
        <v>0.00511367262573342</v>
      </c>
    </row>
    <row r="295" customFormat="false" ht="15" hidden="false" customHeight="false" outlineLevel="0" collapsed="false">
      <c r="A295" s="31" t="s">
        <v>548</v>
      </c>
      <c r="B295" s="0" t="s">
        <v>549</v>
      </c>
      <c r="E295" s="3" t="s">
        <v>71</v>
      </c>
      <c r="F295" s="4" t="s">
        <v>68</v>
      </c>
      <c r="I295" s="9" t="n">
        <f aca="false">$D$27*$J$27/100/19</f>
        <v>0.00020122301782261</v>
      </c>
      <c r="J295" s="9" t="n">
        <f aca="false">$D$28*$J$28/100/19</f>
        <v>0.00345365337375215</v>
      </c>
      <c r="L295" s="0" t="n">
        <f aca="false">SUM(I295:K295)</f>
        <v>0.00365487639157477</v>
      </c>
      <c r="M295" s="11" t="n">
        <v>787</v>
      </c>
      <c r="N295" s="0" t="n">
        <f aca="false">L295/M295/100*1000000</f>
        <v>0.0464406148865917</v>
      </c>
    </row>
    <row r="296" customFormat="false" ht="15" hidden="false" customHeight="false" outlineLevel="0" collapsed="false">
      <c r="A296" s="31" t="s">
        <v>550</v>
      </c>
      <c r="B296" s="0" t="s">
        <v>551</v>
      </c>
      <c r="E296" s="3" t="s">
        <v>71</v>
      </c>
      <c r="F296" s="4" t="s">
        <v>149</v>
      </c>
      <c r="I296" s="9" t="n">
        <f aca="false">$D$27*$J$27/100/19</f>
        <v>0.00020122301782261</v>
      </c>
      <c r="J296" s="9" t="n">
        <f aca="false">$D$29*$J$29/100/19</f>
        <v>0.00927278785344692</v>
      </c>
      <c r="L296" s="0" t="n">
        <f aca="false">SUM(I296:K296)</f>
        <v>0.00947401087126953</v>
      </c>
      <c r="M296" s="11" t="n">
        <v>787</v>
      </c>
      <c r="N296" s="0" t="n">
        <f aca="false">L296/M296/100*1000000</f>
        <v>0.120381332544721</v>
      </c>
    </row>
    <row r="297" customFormat="false" ht="15" hidden="false" customHeight="false" outlineLevel="0" collapsed="false">
      <c r="A297" s="31" t="s">
        <v>552</v>
      </c>
      <c r="B297" s="0" t="s">
        <v>553</v>
      </c>
      <c r="E297" s="3" t="s">
        <v>71</v>
      </c>
      <c r="F297" s="4" t="s">
        <v>152</v>
      </c>
      <c r="I297" s="9" t="n">
        <f aca="false">$D$27*$J$27/100/19</f>
        <v>0.00020122301782261</v>
      </c>
      <c r="J297" s="9" t="n">
        <f aca="false">$D$30*$J$30/100/8</f>
        <v>0.000443768619662363</v>
      </c>
      <c r="L297" s="0" t="n">
        <f aca="false">SUM(I297:K297)</f>
        <v>0.000644991637484974</v>
      </c>
      <c r="M297" s="11" t="n">
        <v>787</v>
      </c>
      <c r="N297" s="0" t="n">
        <f aca="false">L297/M297/100*1000000</f>
        <v>0.00819557353856383</v>
      </c>
    </row>
    <row r="298" customFormat="false" ht="15" hidden="false" customHeight="false" outlineLevel="0" collapsed="false">
      <c r="A298" s="31" t="s">
        <v>554</v>
      </c>
      <c r="B298" s="0" t="s">
        <v>555</v>
      </c>
      <c r="E298" s="3" t="s">
        <v>71</v>
      </c>
      <c r="F298" s="4" t="s">
        <v>313</v>
      </c>
      <c r="I298" s="9" t="n">
        <f aca="false">$D$27*$J$27/100/19</f>
        <v>0.00020122301782261</v>
      </c>
      <c r="J298" s="9" t="n">
        <f aca="false">$D$31*$J$31/100/8</f>
        <v>0.00117893495531281</v>
      </c>
      <c r="L298" s="0" t="n">
        <f aca="false">SUM(I298:K298)</f>
        <v>0.00138015797313542</v>
      </c>
      <c r="M298" s="11" t="n">
        <v>787</v>
      </c>
      <c r="N298" s="0" t="n">
        <f aca="false">L298/M298/100*1000000</f>
        <v>0.0175369501033726</v>
      </c>
    </row>
    <row r="299" customFormat="false" ht="15" hidden="false" customHeight="false" outlineLevel="0" collapsed="false">
      <c r="A299" s="31" t="s">
        <v>556</v>
      </c>
      <c r="B299" s="0" t="s">
        <v>557</v>
      </c>
      <c r="E299" s="3" t="s">
        <v>71</v>
      </c>
      <c r="F299" s="0" t="s">
        <v>140</v>
      </c>
      <c r="I299" s="9" t="n">
        <f aca="false">$D$27*$J$27/100/19</f>
        <v>0.00020122301782261</v>
      </c>
      <c r="J299" s="9" t="n">
        <f aca="false">$D$32*$J$32/100/8</f>
        <v>0.00246772591857001</v>
      </c>
      <c r="L299" s="0" t="n">
        <f aca="false">SUM(I299:K299)</f>
        <v>0.00266894893639262</v>
      </c>
      <c r="M299" s="11" t="n">
        <v>787</v>
      </c>
      <c r="N299" s="0" t="n">
        <f aca="false">L299/M299/100*1000000</f>
        <v>0.0339129470952048</v>
      </c>
    </row>
    <row r="300" customFormat="false" ht="15" hidden="false" customHeight="false" outlineLevel="0" collapsed="false">
      <c r="A300" s="31" t="s">
        <v>558</v>
      </c>
      <c r="B300" s="0" t="s">
        <v>559</v>
      </c>
      <c r="E300" s="3" t="s">
        <v>71</v>
      </c>
      <c r="F300" s="4" t="s">
        <v>83</v>
      </c>
      <c r="I300" s="9" t="n">
        <f aca="false">$D$27*$J$27/100/19</f>
        <v>0.00020122301782261</v>
      </c>
      <c r="J300" s="9" t="n">
        <f aca="false">$D$33*$J$33/100/20</f>
        <v>0.0507158018867924</v>
      </c>
      <c r="L300" s="0" t="n">
        <f aca="false">SUM(I300:K300)</f>
        <v>0.0509170249046151</v>
      </c>
      <c r="M300" s="11" t="n">
        <v>787</v>
      </c>
      <c r="N300" s="0" t="n">
        <f aca="false">L300/M300/100*1000000</f>
        <v>0.646976174137421</v>
      </c>
    </row>
    <row r="301" customFormat="false" ht="15" hidden="false" customHeight="false" outlineLevel="0" collapsed="false">
      <c r="A301" s="31" t="s">
        <v>560</v>
      </c>
      <c r="B301" s="0" t="s">
        <v>561</v>
      </c>
      <c r="E301" s="3" t="s">
        <v>71</v>
      </c>
      <c r="F301" s="4" t="s">
        <v>159</v>
      </c>
      <c r="I301" s="9" t="n">
        <f aca="false">$D$27*$J$27/100/19</f>
        <v>0.00020122301782261</v>
      </c>
      <c r="J301" s="9" t="n">
        <f aca="false">$D$34*$J$34/100/19</f>
        <v>0.00794961584696597</v>
      </c>
      <c r="L301" s="0" t="n">
        <f aca="false">SUM(I301:K301)</f>
        <v>0.00815083886478858</v>
      </c>
      <c r="M301" s="11" t="n">
        <v>787</v>
      </c>
      <c r="N301" s="0" t="n">
        <f aca="false">L301/M301/100*1000000</f>
        <v>0.103568473504302</v>
      </c>
    </row>
    <row r="302" customFormat="false" ht="15" hidden="false" customHeight="false" outlineLevel="0" collapsed="false">
      <c r="A302" s="31" t="s">
        <v>562</v>
      </c>
      <c r="B302" s="0" t="s">
        <v>563</v>
      </c>
      <c r="E302" s="4" t="s">
        <v>68</v>
      </c>
      <c r="F302" s="3" t="s">
        <v>49</v>
      </c>
      <c r="I302" s="9" t="n">
        <f aca="false">$D$28*$J$28/100/19</f>
        <v>0.00345365337375215</v>
      </c>
      <c r="J302" s="9" t="n">
        <f aca="false">$D$23*$J$23/100/19</f>
        <v>0.00563607379919511</v>
      </c>
      <c r="L302" s="0" t="n">
        <f aca="false">SUM(I302:K302)</f>
        <v>0.00908972717294726</v>
      </c>
      <c r="M302" s="11" t="n">
        <v>787</v>
      </c>
      <c r="N302" s="0" t="n">
        <f aca="false">L302/M302/100*1000000</f>
        <v>0.115498439300473</v>
      </c>
    </row>
    <row r="303" customFormat="false" ht="15" hidden="false" customHeight="false" outlineLevel="0" collapsed="false">
      <c r="A303" s="31" t="s">
        <v>564</v>
      </c>
      <c r="B303" s="0" t="s">
        <v>565</v>
      </c>
      <c r="E303" s="4" t="s">
        <v>68</v>
      </c>
      <c r="F303" s="3" t="s">
        <v>50</v>
      </c>
      <c r="I303" s="9" t="n">
        <f aca="false">$D$28*$J$28/100/19</f>
        <v>0.00345365337375215</v>
      </c>
      <c r="J303" s="9" t="n">
        <f aca="false">$D$24*$J$24/100/19</f>
        <v>0.338686758480113</v>
      </c>
      <c r="L303" s="0" t="n">
        <f aca="false">SUM(I303:K303)</f>
        <v>0.342140411853865</v>
      </c>
      <c r="M303" s="11" t="n">
        <v>787</v>
      </c>
      <c r="N303" s="0" t="n">
        <f aca="false">L303/M303/100*1000000</f>
        <v>4.34740040475051</v>
      </c>
    </row>
    <row r="304" customFormat="false" ht="15" hidden="false" customHeight="false" outlineLevel="0" collapsed="false">
      <c r="A304" s="31" t="s">
        <v>566</v>
      </c>
      <c r="B304" s="0" t="s">
        <v>567</v>
      </c>
      <c r="E304" s="4" t="s">
        <v>68</v>
      </c>
      <c r="F304" s="3" t="s">
        <v>53</v>
      </c>
      <c r="I304" s="9" t="n">
        <f aca="false">$D$28*$J$28/100/19</f>
        <v>0.00345365337375215</v>
      </c>
      <c r="J304" s="9" t="n">
        <f aca="false">$D$25*$J$25/100/19</f>
        <v>0.598033371661527</v>
      </c>
      <c r="L304" s="0" t="n">
        <f aca="false">SUM(I304:K304)</f>
        <v>0.601487025035279</v>
      </c>
      <c r="M304" s="11" t="n">
        <v>787</v>
      </c>
      <c r="N304" s="0" t="n">
        <f aca="false">L304/M304/100*1000000</f>
        <v>7.64278303729707</v>
      </c>
    </row>
    <row r="305" customFormat="false" ht="15" hidden="false" customHeight="false" outlineLevel="0" collapsed="false">
      <c r="A305" s="31" t="s">
        <v>568</v>
      </c>
      <c r="B305" s="0" t="s">
        <v>569</v>
      </c>
      <c r="E305" s="4" t="s">
        <v>68</v>
      </c>
      <c r="F305" s="3" t="s">
        <v>71</v>
      </c>
      <c r="I305" s="9" t="n">
        <f aca="false">$D$28*$J$28/100/19</f>
        <v>0.00345365337375215</v>
      </c>
      <c r="J305" s="9" t="n">
        <f aca="false">$D$27*$J$27/100/19</f>
        <v>0.00020122301782261</v>
      </c>
      <c r="L305" s="0" t="n">
        <f aca="false">SUM(I305:K305)</f>
        <v>0.00365487639157477</v>
      </c>
      <c r="M305" s="11" t="n">
        <v>787</v>
      </c>
      <c r="N305" s="0" t="n">
        <f aca="false">L305/M305/100*1000000</f>
        <v>0.0464406148865917</v>
      </c>
    </row>
    <row r="306" customFormat="false" ht="15" hidden="false" customHeight="false" outlineLevel="0" collapsed="false">
      <c r="A306" s="31" t="s">
        <v>570</v>
      </c>
      <c r="B306" s="0" t="s">
        <v>571</v>
      </c>
      <c r="E306" s="4" t="s">
        <v>68</v>
      </c>
      <c r="F306" s="4" t="s">
        <v>68</v>
      </c>
      <c r="I306" s="9" t="n">
        <f aca="false">$D$28*$J$28/100/19</f>
        <v>0.00345365337375215</v>
      </c>
      <c r="J306" s="9" t="n">
        <f aca="false">$D$28*$J$28/100/19</f>
        <v>0.00345365337375215</v>
      </c>
      <c r="L306" s="0" t="n">
        <f aca="false">SUM(I306:K306)</f>
        <v>0.00690730674750431</v>
      </c>
      <c r="M306" s="11" t="n">
        <v>787</v>
      </c>
      <c r="N306" s="0" t="n">
        <f aca="false">L306/M306/100*1000000</f>
        <v>0.0877675571474499</v>
      </c>
    </row>
    <row r="307" customFormat="false" ht="15" hidden="false" customHeight="false" outlineLevel="0" collapsed="false">
      <c r="A307" s="31" t="s">
        <v>572</v>
      </c>
      <c r="B307" s="0" t="s">
        <v>573</v>
      </c>
      <c r="E307" s="4" t="s">
        <v>68</v>
      </c>
      <c r="F307" s="4" t="s">
        <v>149</v>
      </c>
      <c r="I307" s="9" t="n">
        <f aca="false">$D$28*$J$28/100/19</f>
        <v>0.00345365337375215</v>
      </c>
      <c r="J307" s="9" t="n">
        <f aca="false">$D$29*$J$29/100/19</f>
        <v>0.00927278785344692</v>
      </c>
      <c r="L307" s="0" t="n">
        <f aca="false">SUM(I307:K307)</f>
        <v>0.0127264412271991</v>
      </c>
      <c r="M307" s="11" t="n">
        <v>787</v>
      </c>
      <c r="N307" s="0" t="n">
        <f aca="false">L307/M307/100*1000000</f>
        <v>0.161708274805579</v>
      </c>
    </row>
    <row r="308" customFormat="false" ht="15" hidden="false" customHeight="false" outlineLevel="0" collapsed="false">
      <c r="A308" s="31" t="s">
        <v>574</v>
      </c>
      <c r="B308" s="0" t="s">
        <v>575</v>
      </c>
      <c r="E308" s="4" t="s">
        <v>68</v>
      </c>
      <c r="F308" s="4" t="s">
        <v>152</v>
      </c>
      <c r="I308" s="9" t="n">
        <f aca="false">$D$28*$J$28/100/19</f>
        <v>0.00345365337375215</v>
      </c>
      <c r="J308" s="9" t="n">
        <f aca="false">$D$30*$J$30/100/8</f>
        <v>0.000443768619662363</v>
      </c>
      <c r="L308" s="0" t="n">
        <f aca="false">SUM(I308:K308)</f>
        <v>0.00389742199341452</v>
      </c>
      <c r="M308" s="11" t="n">
        <v>787</v>
      </c>
      <c r="N308" s="0" t="n">
        <f aca="false">L308/M308/100*1000000</f>
        <v>0.0495225157994221</v>
      </c>
    </row>
    <row r="309" customFormat="false" ht="15" hidden="false" customHeight="false" outlineLevel="0" collapsed="false">
      <c r="A309" s="31" t="s">
        <v>576</v>
      </c>
      <c r="B309" s="0" t="s">
        <v>577</v>
      </c>
      <c r="E309" s="4" t="s">
        <v>68</v>
      </c>
      <c r="F309" s="4" t="s">
        <v>313</v>
      </c>
      <c r="I309" s="9" t="n">
        <f aca="false">$D$28*$J$28/100/19</f>
        <v>0.00345365337375215</v>
      </c>
      <c r="J309" s="9" t="n">
        <f aca="false">$D$31*$J$31/100/8</f>
        <v>0.00117893495531281</v>
      </c>
      <c r="L309" s="0" t="n">
        <f aca="false">SUM(I309:K309)</f>
        <v>0.00463258832906497</v>
      </c>
      <c r="M309" s="11" t="n">
        <v>787</v>
      </c>
      <c r="N309" s="0" t="n">
        <f aca="false">L309/M309/100*1000000</f>
        <v>0.0588638923642308</v>
      </c>
    </row>
    <row r="310" customFormat="false" ht="15" hidden="false" customHeight="false" outlineLevel="0" collapsed="false">
      <c r="A310" s="31" t="s">
        <v>578</v>
      </c>
      <c r="B310" s="0" t="s">
        <v>579</v>
      </c>
      <c r="E310" s="4" t="s">
        <v>68</v>
      </c>
      <c r="F310" s="0" t="s">
        <v>140</v>
      </c>
      <c r="I310" s="9" t="n">
        <f aca="false">$D$28*$J$28/100/19</f>
        <v>0.00345365337375215</v>
      </c>
      <c r="J310" s="9" t="n">
        <f aca="false">$D$32*$J$32/100/8</f>
        <v>0.00246772591857001</v>
      </c>
      <c r="L310" s="0" t="n">
        <f aca="false">SUM(I310:K310)</f>
        <v>0.00592137929232217</v>
      </c>
      <c r="M310" s="11" t="n">
        <v>787</v>
      </c>
      <c r="N310" s="0" t="n">
        <f aca="false">L310/M310/100*1000000</f>
        <v>0.0752398893560631</v>
      </c>
    </row>
    <row r="311" customFormat="false" ht="15" hidden="false" customHeight="false" outlineLevel="0" collapsed="false">
      <c r="A311" s="31" t="s">
        <v>580</v>
      </c>
      <c r="B311" s="0" t="s">
        <v>581</v>
      </c>
      <c r="E311" s="4" t="s">
        <v>68</v>
      </c>
      <c r="F311" s="4" t="s">
        <v>83</v>
      </c>
      <c r="I311" s="9" t="n">
        <f aca="false">$D$28*$J$28/100/19</f>
        <v>0.00345365337375215</v>
      </c>
      <c r="J311" s="9" t="n">
        <f aca="false">$D$33*$J$33/100/20</f>
        <v>0.0507158018867924</v>
      </c>
      <c r="L311" s="0" t="n">
        <f aca="false">SUM(I311:K311)</f>
        <v>0.0541694552605446</v>
      </c>
      <c r="M311" s="11" t="n">
        <v>787</v>
      </c>
      <c r="N311" s="0" t="n">
        <f aca="false">L311/M311/100*1000000</f>
        <v>0.688303116398279</v>
      </c>
    </row>
    <row r="312" customFormat="false" ht="15" hidden="false" customHeight="false" outlineLevel="0" collapsed="false">
      <c r="A312" s="31" t="s">
        <v>582</v>
      </c>
      <c r="B312" s="0" t="s">
        <v>583</v>
      </c>
      <c r="E312" s="4" t="s">
        <v>68</v>
      </c>
      <c r="F312" s="4" t="s">
        <v>159</v>
      </c>
      <c r="I312" s="9" t="n">
        <f aca="false">$D$28*$J$28/100/19</f>
        <v>0.00345365337375215</v>
      </c>
      <c r="J312" s="9" t="n">
        <f aca="false">$D$34*$J$34/100/19</f>
        <v>0.00794961584696597</v>
      </c>
      <c r="L312" s="0" t="n">
        <f aca="false">SUM(I312:K312)</f>
        <v>0.0114032692207181</v>
      </c>
      <c r="M312" s="11" t="n">
        <v>787</v>
      </c>
      <c r="N312" s="0" t="n">
        <f aca="false">L312/M312/100*1000000</f>
        <v>0.14489541576516</v>
      </c>
    </row>
    <row r="313" customFormat="false" ht="15" hidden="false" customHeight="false" outlineLevel="0" collapsed="false">
      <c r="A313" s="31" t="s">
        <v>584</v>
      </c>
      <c r="B313" s="0" t="s">
        <v>585</v>
      </c>
      <c r="E313" s="4" t="s">
        <v>149</v>
      </c>
      <c r="F313" s="3" t="s">
        <v>49</v>
      </c>
      <c r="I313" s="9" t="n">
        <f aca="false">$D$29*$J$29/100/19</f>
        <v>0.00927278785344692</v>
      </c>
      <c r="J313" s="9" t="n">
        <f aca="false">$D$23*$J$23/100/19</f>
        <v>0.00563607379919511</v>
      </c>
      <c r="L313" s="0" t="n">
        <f aca="false">SUM(I313:K313)</f>
        <v>0.014908861652642</v>
      </c>
      <c r="M313" s="11" t="n">
        <v>787</v>
      </c>
      <c r="N313" s="0" t="n">
        <f aca="false">L313/M313/100*1000000</f>
        <v>0.189439156958603</v>
      </c>
    </row>
    <row r="314" customFormat="false" ht="15" hidden="false" customHeight="false" outlineLevel="0" collapsed="false">
      <c r="A314" s="31" t="s">
        <v>586</v>
      </c>
      <c r="B314" s="0" t="s">
        <v>587</v>
      </c>
      <c r="E314" s="4" t="s">
        <v>149</v>
      </c>
      <c r="F314" s="3" t="s">
        <v>50</v>
      </c>
      <c r="I314" s="9" t="n">
        <f aca="false">$D$29*$J$29/100/19</f>
        <v>0.00927278785344692</v>
      </c>
      <c r="J314" s="9" t="n">
        <f aca="false">$D$24*$J$24/100/19</f>
        <v>0.338686758480113</v>
      </c>
      <c r="L314" s="0" t="n">
        <f aca="false">SUM(I314:K314)</f>
        <v>0.34795954633356</v>
      </c>
      <c r="M314" s="11" t="n">
        <v>787</v>
      </c>
      <c r="N314" s="0" t="n">
        <f aca="false">L314/M314/100*1000000</f>
        <v>4.42134112240864</v>
      </c>
    </row>
    <row r="315" customFormat="false" ht="15" hidden="false" customHeight="false" outlineLevel="0" collapsed="false">
      <c r="A315" s="31" t="s">
        <v>588</v>
      </c>
      <c r="B315" s="0" t="s">
        <v>589</v>
      </c>
      <c r="E315" s="4" t="s">
        <v>149</v>
      </c>
      <c r="F315" s="3" t="s">
        <v>53</v>
      </c>
      <c r="I315" s="9" t="n">
        <f aca="false">$D$29*$J$29/100/19</f>
        <v>0.00927278785344692</v>
      </c>
      <c r="J315" s="9" t="n">
        <f aca="false">$D$25*$J$25/100/19</f>
        <v>0.598033371661527</v>
      </c>
      <c r="L315" s="0" t="n">
        <f aca="false">SUM(I315:K315)</f>
        <v>0.607306159514974</v>
      </c>
      <c r="M315" s="11" t="n">
        <v>787</v>
      </c>
      <c r="N315" s="0" t="n">
        <f aca="false">L315/M315/100*1000000</f>
        <v>7.7167237549552</v>
      </c>
    </row>
    <row r="316" customFormat="false" ht="15" hidden="false" customHeight="false" outlineLevel="0" collapsed="false">
      <c r="A316" s="31" t="s">
        <v>590</v>
      </c>
      <c r="B316" s="0" t="s">
        <v>591</v>
      </c>
      <c r="E316" s="4" t="s">
        <v>149</v>
      </c>
      <c r="F316" s="3" t="s">
        <v>71</v>
      </c>
      <c r="I316" s="9" t="n">
        <f aca="false">$D$29*$J$29/100/19</f>
        <v>0.00927278785344692</v>
      </c>
      <c r="J316" s="9" t="n">
        <f aca="false">$D$27*$J$27/100/19</f>
        <v>0.00020122301782261</v>
      </c>
      <c r="L316" s="0" t="n">
        <f aca="false">SUM(I316:K316)</f>
        <v>0.00947401087126953</v>
      </c>
      <c r="M316" s="11" t="n">
        <v>787</v>
      </c>
      <c r="N316" s="0" t="n">
        <f aca="false">L316/M316/100*1000000</f>
        <v>0.120381332544721</v>
      </c>
    </row>
    <row r="317" customFormat="false" ht="15" hidden="false" customHeight="false" outlineLevel="0" collapsed="false">
      <c r="A317" s="31" t="s">
        <v>592</v>
      </c>
      <c r="B317" s="0" t="s">
        <v>593</v>
      </c>
      <c r="E317" s="4" t="s">
        <v>149</v>
      </c>
      <c r="F317" s="4" t="s">
        <v>68</v>
      </c>
      <c r="I317" s="9" t="n">
        <f aca="false">$D$29*$J$29/100/19</f>
        <v>0.00927278785344692</v>
      </c>
      <c r="J317" s="9" t="n">
        <f aca="false">$D$28*$J$28/100/19</f>
        <v>0.00345365337375215</v>
      </c>
      <c r="L317" s="0" t="n">
        <f aca="false">SUM(I317:K317)</f>
        <v>0.0127264412271991</v>
      </c>
      <c r="M317" s="11" t="n">
        <v>787</v>
      </c>
      <c r="N317" s="0" t="n">
        <f aca="false">L317/M317/100*1000000</f>
        <v>0.161708274805579</v>
      </c>
    </row>
    <row r="318" customFormat="false" ht="15" hidden="false" customHeight="false" outlineLevel="0" collapsed="false">
      <c r="A318" s="31" t="s">
        <v>594</v>
      </c>
      <c r="B318" s="0" t="s">
        <v>595</v>
      </c>
      <c r="E318" s="4" t="s">
        <v>149</v>
      </c>
      <c r="F318" s="4" t="s">
        <v>149</v>
      </c>
      <c r="I318" s="9" t="n">
        <f aca="false">$D$29*$J$29/100/19</f>
        <v>0.00927278785344692</v>
      </c>
      <c r="J318" s="9" t="n">
        <f aca="false">$D$29*$J$29/100/19</f>
        <v>0.00927278785344692</v>
      </c>
      <c r="L318" s="0" t="n">
        <f aca="false">SUM(I318:K318)</f>
        <v>0.0185455757068938</v>
      </c>
      <c r="M318" s="11" t="n">
        <v>787</v>
      </c>
      <c r="N318" s="0" t="n">
        <f aca="false">L318/M318/100*1000000</f>
        <v>0.235648992463708</v>
      </c>
    </row>
    <row r="319" customFormat="false" ht="15" hidden="false" customHeight="false" outlineLevel="0" collapsed="false">
      <c r="A319" s="31" t="s">
        <v>596</v>
      </c>
      <c r="B319" s="0" t="s">
        <v>597</v>
      </c>
      <c r="E319" s="4" t="s">
        <v>149</v>
      </c>
      <c r="F319" s="4" t="s">
        <v>152</v>
      </c>
      <c r="I319" s="9" t="n">
        <f aca="false">$D$29*$J$29/100/19</f>
        <v>0.00927278785344692</v>
      </c>
      <c r="J319" s="9" t="n">
        <f aca="false">$D$30*$J$30/100/8</f>
        <v>0.000443768619662363</v>
      </c>
      <c r="L319" s="0" t="n">
        <f aca="false">SUM(I319:K319)</f>
        <v>0.00971655647310929</v>
      </c>
      <c r="M319" s="11" t="n">
        <v>787</v>
      </c>
      <c r="N319" s="0" t="n">
        <f aca="false">L319/M319/100*1000000</f>
        <v>0.123463233457551</v>
      </c>
    </row>
    <row r="320" customFormat="false" ht="15" hidden="false" customHeight="false" outlineLevel="0" collapsed="false">
      <c r="A320" s="31" t="s">
        <v>598</v>
      </c>
      <c r="B320" s="0" t="s">
        <v>599</v>
      </c>
      <c r="E320" s="4" t="s">
        <v>149</v>
      </c>
      <c r="F320" s="4" t="s">
        <v>313</v>
      </c>
      <c r="I320" s="9" t="n">
        <f aca="false">$D$29*$J$29/100/19</f>
        <v>0.00927278785344692</v>
      </c>
      <c r="J320" s="9" t="n">
        <f aca="false">$D$31*$J$31/100/8</f>
        <v>0.00117893495531281</v>
      </c>
      <c r="L320" s="0" t="n">
        <f aca="false">SUM(I320:K320)</f>
        <v>0.0104517228087597</v>
      </c>
      <c r="M320" s="11" t="n">
        <v>787</v>
      </c>
      <c r="N320" s="0" t="n">
        <f aca="false">L320/M320/100*1000000</f>
        <v>0.13280461002236</v>
      </c>
    </row>
    <row r="321" customFormat="false" ht="15" hidden="false" customHeight="false" outlineLevel="0" collapsed="false">
      <c r="A321" s="31" t="s">
        <v>600</v>
      </c>
      <c r="B321" s="0" t="s">
        <v>601</v>
      </c>
      <c r="E321" s="4" t="s">
        <v>149</v>
      </c>
      <c r="F321" s="0" t="s">
        <v>140</v>
      </c>
      <c r="I321" s="9" t="n">
        <f aca="false">$D$29*$J$29/100/19</f>
        <v>0.00927278785344692</v>
      </c>
      <c r="J321" s="9" t="n">
        <f aca="false">$D$32*$J$32/100/8</f>
        <v>0.00246772591857001</v>
      </c>
      <c r="L321" s="0" t="n">
        <f aca="false">SUM(I321:K321)</f>
        <v>0.0117405137720169</v>
      </c>
      <c r="M321" s="11" t="n">
        <v>787</v>
      </c>
      <c r="N321" s="0" t="n">
        <f aca="false">L321/M321/100*1000000</f>
        <v>0.149180607014192</v>
      </c>
    </row>
    <row r="322" customFormat="false" ht="15" hidden="false" customHeight="false" outlineLevel="0" collapsed="false">
      <c r="A322" s="31" t="s">
        <v>602</v>
      </c>
      <c r="B322" s="0" t="s">
        <v>603</v>
      </c>
      <c r="E322" s="4" t="s">
        <v>149</v>
      </c>
      <c r="F322" s="4" t="s">
        <v>83</v>
      </c>
      <c r="I322" s="9" t="n">
        <f aca="false">$D$29*$J$29/100/19</f>
        <v>0.00927278785344692</v>
      </c>
      <c r="J322" s="9" t="n">
        <f aca="false">$D$33*$J$33/100/20</f>
        <v>0.0507158018867924</v>
      </c>
      <c r="L322" s="0" t="n">
        <f aca="false">SUM(I322:K322)</f>
        <v>0.0599885897402394</v>
      </c>
      <c r="M322" s="11" t="n">
        <v>787</v>
      </c>
      <c r="N322" s="0" t="n">
        <f aca="false">L322/M322/100*1000000</f>
        <v>0.762243834056409</v>
      </c>
    </row>
    <row r="323" customFormat="false" ht="15" hidden="false" customHeight="false" outlineLevel="0" collapsed="false">
      <c r="A323" s="31" t="s">
        <v>604</v>
      </c>
      <c r="B323" s="0" t="s">
        <v>605</v>
      </c>
      <c r="E323" s="4" t="s">
        <v>149</v>
      </c>
      <c r="F323" s="4" t="s">
        <v>159</v>
      </c>
      <c r="I323" s="9" t="n">
        <f aca="false">$D$29*$J$29/100/19</f>
        <v>0.00927278785344692</v>
      </c>
      <c r="J323" s="9" t="n">
        <f aca="false">$D$34*$J$34/100/19</f>
        <v>0.00794961584696597</v>
      </c>
      <c r="L323" s="0" t="n">
        <f aca="false">SUM(I323:K323)</f>
        <v>0.0172224037004129</v>
      </c>
      <c r="M323" s="11" t="n">
        <v>787</v>
      </c>
      <c r="N323" s="0" t="n">
        <f aca="false">L323/M323/100*1000000</f>
        <v>0.21883613342329</v>
      </c>
    </row>
    <row r="324" customFormat="false" ht="15" hidden="false" customHeight="false" outlineLevel="0" collapsed="false">
      <c r="A324" s="31" t="s">
        <v>606</v>
      </c>
      <c r="B324" s="0" t="s">
        <v>607</v>
      </c>
      <c r="E324" s="4" t="s">
        <v>83</v>
      </c>
      <c r="F324" s="3" t="s">
        <v>49</v>
      </c>
      <c r="I324" s="9" t="n">
        <f aca="false">$D$33*$J$33/100/20</f>
        <v>0.0507158018867924</v>
      </c>
      <c r="J324" s="9" t="n">
        <f aca="false">$D$23*$J$23/100/19</f>
        <v>0.00563607379919511</v>
      </c>
      <c r="L324" s="0" t="n">
        <f aca="false">SUM(I324:K324)</f>
        <v>0.0563518756859876</v>
      </c>
      <c r="M324" s="11" t="n">
        <v>787</v>
      </c>
      <c r="N324" s="0" t="n">
        <f aca="false">L324/M324/100*1000000</f>
        <v>0.716033998551303</v>
      </c>
    </row>
    <row r="325" customFormat="false" ht="15" hidden="false" customHeight="false" outlineLevel="0" collapsed="false">
      <c r="A325" s="31" t="s">
        <v>608</v>
      </c>
      <c r="B325" s="0" t="s">
        <v>609</v>
      </c>
      <c r="E325" s="4" t="s">
        <v>83</v>
      </c>
      <c r="F325" s="3" t="s">
        <v>50</v>
      </c>
      <c r="I325" s="9" t="n">
        <f aca="false">$D$33*$J$33/100/20</f>
        <v>0.0507158018867924</v>
      </c>
      <c r="J325" s="9" t="n">
        <f aca="false">$D$24*$J$24/100/19</f>
        <v>0.338686758480113</v>
      </c>
      <c r="L325" s="0" t="n">
        <f aca="false">SUM(I325:K325)</f>
        <v>0.389402560366905</v>
      </c>
      <c r="M325" s="11" t="n">
        <v>787</v>
      </c>
      <c r="N325" s="0" t="n">
        <f aca="false">L325/M325/100*1000000</f>
        <v>4.94793596400134</v>
      </c>
    </row>
    <row r="326" customFormat="false" ht="15" hidden="false" customHeight="false" outlineLevel="0" collapsed="false">
      <c r="A326" s="31" t="s">
        <v>610</v>
      </c>
      <c r="B326" s="0" t="s">
        <v>611</v>
      </c>
      <c r="E326" s="4" t="s">
        <v>83</v>
      </c>
      <c r="F326" s="3" t="s">
        <v>53</v>
      </c>
      <c r="I326" s="9" t="n">
        <f aca="false">$D$33*$J$33/100/20</f>
        <v>0.0507158018867924</v>
      </c>
      <c r="J326" s="9" t="n">
        <f aca="false">$D$25*$J$25/100/19</f>
        <v>0.598033371661527</v>
      </c>
      <c r="L326" s="0" t="n">
        <f aca="false">SUM(I326:K326)</f>
        <v>0.64874917354832</v>
      </c>
      <c r="M326" s="11" t="n">
        <v>787</v>
      </c>
      <c r="N326" s="0" t="n">
        <f aca="false">L326/M326/100*1000000</f>
        <v>8.2433185965479</v>
      </c>
    </row>
    <row r="327" customFormat="false" ht="15" hidden="false" customHeight="false" outlineLevel="0" collapsed="false">
      <c r="A327" s="31" t="s">
        <v>612</v>
      </c>
      <c r="B327" s="0" t="s">
        <v>613</v>
      </c>
      <c r="E327" s="4" t="s">
        <v>83</v>
      </c>
      <c r="F327" s="4" t="s">
        <v>56</v>
      </c>
      <c r="I327" s="9" t="n">
        <f aca="false">$D$33*$J$33/100/20</f>
        <v>0.0507158018867924</v>
      </c>
      <c r="J327" s="9" t="n">
        <f aca="false">$D$26*$J$26/100/1</f>
        <v>0.0280784508440914</v>
      </c>
      <c r="L327" s="0" t="n">
        <f aca="false">SUM(I327:K327)</f>
        <v>0.0787942527308838</v>
      </c>
      <c r="M327" s="11" t="n">
        <v>787</v>
      </c>
      <c r="N327" s="0" t="n">
        <f aca="false">L327/M327/100*1000000</f>
        <v>1.00119762046866</v>
      </c>
    </row>
    <row r="328" customFormat="false" ht="15" hidden="false" customHeight="false" outlineLevel="0" collapsed="false">
      <c r="A328" s="31" t="s">
        <v>614</v>
      </c>
      <c r="B328" s="0" t="s">
        <v>615</v>
      </c>
      <c r="E328" s="4" t="s">
        <v>83</v>
      </c>
      <c r="F328" s="3" t="s">
        <v>71</v>
      </c>
      <c r="I328" s="9" t="n">
        <f aca="false">$D$33*$J$33/100/20</f>
        <v>0.0507158018867924</v>
      </c>
      <c r="J328" s="9" t="n">
        <f aca="false">$D$27*$J$27/100/19</f>
        <v>0.00020122301782261</v>
      </c>
      <c r="L328" s="0" t="n">
        <f aca="false">SUM(I328:K328)</f>
        <v>0.0509170249046151</v>
      </c>
      <c r="M328" s="11" t="n">
        <v>787</v>
      </c>
      <c r="N328" s="0" t="n">
        <f aca="false">L328/M328/100*1000000</f>
        <v>0.646976174137421</v>
      </c>
    </row>
    <row r="329" customFormat="false" ht="15" hidden="false" customHeight="false" outlineLevel="0" collapsed="false">
      <c r="A329" s="31" t="s">
        <v>616</v>
      </c>
      <c r="B329" s="0" t="s">
        <v>617</v>
      </c>
      <c r="E329" s="4" t="s">
        <v>83</v>
      </c>
      <c r="F329" s="4" t="s">
        <v>68</v>
      </c>
      <c r="I329" s="9" t="n">
        <f aca="false">$D$33*$J$33/100/20</f>
        <v>0.0507158018867924</v>
      </c>
      <c r="J329" s="9" t="n">
        <f aca="false">$D$28*$J$28/100/19</f>
        <v>0.00345365337375215</v>
      </c>
      <c r="L329" s="0" t="n">
        <f aca="false">SUM(I329:K329)</f>
        <v>0.0541694552605446</v>
      </c>
      <c r="M329" s="11" t="n">
        <v>787</v>
      </c>
      <c r="N329" s="0" t="n">
        <f aca="false">L329/M329/100*1000000</f>
        <v>0.688303116398279</v>
      </c>
    </row>
    <row r="330" customFormat="false" ht="15" hidden="false" customHeight="false" outlineLevel="0" collapsed="false">
      <c r="A330" s="31" t="s">
        <v>618</v>
      </c>
      <c r="B330" s="0" t="s">
        <v>619</v>
      </c>
      <c r="E330" s="4" t="s">
        <v>83</v>
      </c>
      <c r="F330" s="4" t="s">
        <v>149</v>
      </c>
      <c r="I330" s="9" t="n">
        <f aca="false">$D$33*$J$33/100/20</f>
        <v>0.0507158018867924</v>
      </c>
      <c r="J330" s="9" t="n">
        <f aca="false">$D$29*$J$29/100/19</f>
        <v>0.00927278785344692</v>
      </c>
      <c r="L330" s="0" t="n">
        <f aca="false">SUM(I330:K330)</f>
        <v>0.0599885897402394</v>
      </c>
      <c r="M330" s="11" t="n">
        <v>787</v>
      </c>
      <c r="N330" s="0" t="n">
        <f aca="false">L330/M330/100*1000000</f>
        <v>0.762243834056409</v>
      </c>
    </row>
    <row r="331" customFormat="false" ht="15" hidden="false" customHeight="false" outlineLevel="0" collapsed="false">
      <c r="A331" s="31" t="s">
        <v>620</v>
      </c>
      <c r="B331" s="0" t="s">
        <v>621</v>
      </c>
      <c r="E331" s="4" t="s">
        <v>83</v>
      </c>
      <c r="F331" s="4" t="s">
        <v>152</v>
      </c>
      <c r="I331" s="9" t="n">
        <f aca="false">$D$33*$J$33/100/20</f>
        <v>0.0507158018867924</v>
      </c>
      <c r="J331" s="9" t="n">
        <f aca="false">$D$30*$J$30/100/8</f>
        <v>0.000443768619662363</v>
      </c>
      <c r="L331" s="0" t="n">
        <f aca="false">SUM(I331:K331)</f>
        <v>0.0511595705064548</v>
      </c>
      <c r="M331" s="11" t="n">
        <v>787</v>
      </c>
      <c r="N331" s="0" t="n">
        <f aca="false">L331/M331/100*1000000</f>
        <v>0.650058075050252</v>
      </c>
    </row>
    <row r="332" customFormat="false" ht="15" hidden="false" customHeight="false" outlineLevel="0" collapsed="false">
      <c r="A332" s="31" t="s">
        <v>622</v>
      </c>
      <c r="B332" s="0" t="s">
        <v>623</v>
      </c>
      <c r="E332" s="4" t="s">
        <v>83</v>
      </c>
      <c r="F332" s="4" t="s">
        <v>313</v>
      </c>
      <c r="I332" s="9" t="n">
        <f aca="false">$D$33*$J$33/100/20</f>
        <v>0.0507158018867924</v>
      </c>
      <c r="J332" s="9" t="n">
        <f aca="false">$D$31*$J$31/100/8</f>
        <v>0.00117893495531281</v>
      </c>
      <c r="L332" s="0" t="n">
        <f aca="false">SUM(I332:K332)</f>
        <v>0.0518947368421053</v>
      </c>
      <c r="M332" s="11" t="n">
        <v>787</v>
      </c>
      <c r="N332" s="0" t="n">
        <f aca="false">L332/M332/100*1000000</f>
        <v>0.65939945161506</v>
      </c>
    </row>
    <row r="333" customFormat="false" ht="15" hidden="false" customHeight="false" outlineLevel="0" collapsed="false">
      <c r="A333" s="31" t="s">
        <v>624</v>
      </c>
      <c r="B333" s="0" t="s">
        <v>625</v>
      </c>
      <c r="E333" s="4" t="s">
        <v>83</v>
      </c>
      <c r="F333" s="0" t="s">
        <v>140</v>
      </c>
      <c r="I333" s="9" t="n">
        <f aca="false">$D$33*$J$33/100/20</f>
        <v>0.0507158018867924</v>
      </c>
      <c r="J333" s="9" t="n">
        <f aca="false">$D$32*$J$32/100/8</f>
        <v>0.00246772591857001</v>
      </c>
      <c r="L333" s="0" t="n">
        <f aca="false">SUM(I333:K333)</f>
        <v>0.0531835278053625</v>
      </c>
      <c r="M333" s="11" t="n">
        <v>787</v>
      </c>
      <c r="N333" s="0" t="n">
        <f aca="false">L333/M333/100*1000000</f>
        <v>0.675775448606893</v>
      </c>
    </row>
    <row r="334" customFormat="false" ht="15" hidden="false" customHeight="false" outlineLevel="0" collapsed="false">
      <c r="A334" s="31" t="s">
        <v>626</v>
      </c>
      <c r="B334" s="0" t="s">
        <v>627</v>
      </c>
      <c r="E334" s="4" t="s">
        <v>83</v>
      </c>
      <c r="F334" s="4" t="s">
        <v>83</v>
      </c>
      <c r="I334" s="9" t="n">
        <f aca="false">$D$33*$J$33/100/20</f>
        <v>0.0507158018867924</v>
      </c>
      <c r="J334" s="9" t="n">
        <f aca="false">$D$33*$J$33/100/20</f>
        <v>0.0507158018867924</v>
      </c>
      <c r="L334" s="0" t="n">
        <f aca="false">SUM(I334:K334)</f>
        <v>0.101431603773585</v>
      </c>
      <c r="M334" s="11" t="n">
        <v>787</v>
      </c>
      <c r="N334" s="0" t="n">
        <f aca="false">L334/M334/100*1000000</f>
        <v>1.28883867564911</v>
      </c>
    </row>
    <row r="335" customFormat="false" ht="15" hidden="false" customHeight="false" outlineLevel="0" collapsed="false">
      <c r="A335" s="31" t="s">
        <v>628</v>
      </c>
      <c r="B335" s="0" t="s">
        <v>629</v>
      </c>
      <c r="E335" s="4" t="s">
        <v>83</v>
      </c>
      <c r="F335" s="4" t="s">
        <v>159</v>
      </c>
      <c r="I335" s="9" t="n">
        <f aca="false">$D$33*$J$33/100/20</f>
        <v>0.0507158018867924</v>
      </c>
      <c r="J335" s="9" t="n">
        <f aca="false">$D$34*$J$34/100/19</f>
        <v>0.00794961584696597</v>
      </c>
      <c r="L335" s="0" t="n">
        <f aca="false">SUM(I335:K335)</f>
        <v>0.0586654177337584</v>
      </c>
      <c r="M335" s="11" t="n">
        <v>787</v>
      </c>
      <c r="N335" s="0" t="n">
        <f aca="false">L335/M335/100*1000000</f>
        <v>0.74543097501599</v>
      </c>
    </row>
    <row r="336" customFormat="false" ht="15" hidden="false" customHeight="false" outlineLevel="0" collapsed="false">
      <c r="A336" s="31" t="s">
        <v>630</v>
      </c>
      <c r="B336" s="0" t="s">
        <v>631</v>
      </c>
      <c r="E336" s="4" t="s">
        <v>159</v>
      </c>
      <c r="F336" s="3" t="s">
        <v>49</v>
      </c>
      <c r="I336" s="9" t="n">
        <f aca="false">$D$34*$J$34/100/19</f>
        <v>0.00794961584696597</v>
      </c>
      <c r="J336" s="9" t="n">
        <f aca="false">$D$23*$J$23/100/19</f>
        <v>0.00563607379919511</v>
      </c>
      <c r="L336" s="0" t="n">
        <f aca="false">SUM(I336:K336)</f>
        <v>0.0135856896461611</v>
      </c>
      <c r="M336" s="11" t="n">
        <v>787</v>
      </c>
      <c r="N336" s="0" t="n">
        <f aca="false">L336/M336/100*1000000</f>
        <v>0.172626297918184</v>
      </c>
    </row>
    <row r="337" customFormat="false" ht="15" hidden="false" customHeight="false" outlineLevel="0" collapsed="false">
      <c r="A337" s="31" t="s">
        <v>632</v>
      </c>
      <c r="B337" s="0" t="s">
        <v>633</v>
      </c>
      <c r="E337" s="4" t="s">
        <v>159</v>
      </c>
      <c r="F337" s="3" t="s">
        <v>50</v>
      </c>
      <c r="I337" s="9" t="n">
        <f aca="false">$D$34*$J$34/100/19</f>
        <v>0.00794961584696597</v>
      </c>
      <c r="J337" s="9" t="n">
        <f aca="false">$D$24*$J$24/100/19</f>
        <v>0.338686758480113</v>
      </c>
      <c r="L337" s="0" t="n">
        <f aca="false">SUM(I337:K337)</f>
        <v>0.346636374327079</v>
      </c>
      <c r="M337" s="11" t="n">
        <v>787</v>
      </c>
      <c r="N337" s="0" t="n">
        <f aca="false">L337/M337/100*1000000</f>
        <v>4.40452826336822</v>
      </c>
    </row>
    <row r="338" customFormat="false" ht="15" hidden="false" customHeight="false" outlineLevel="0" collapsed="false">
      <c r="A338" s="31" t="s">
        <v>634</v>
      </c>
      <c r="B338" s="0" t="s">
        <v>635</v>
      </c>
      <c r="E338" s="4" t="s">
        <v>159</v>
      </c>
      <c r="F338" s="3" t="s">
        <v>53</v>
      </c>
      <c r="I338" s="9" t="n">
        <f aca="false">$D$34*$J$34/100/19</f>
        <v>0.00794961584696597</v>
      </c>
      <c r="J338" s="9" t="n">
        <f aca="false">$D$25*$J$25/100/19</f>
        <v>0.598033371661527</v>
      </c>
      <c r="L338" s="0" t="n">
        <f aca="false">SUM(I338:K338)</f>
        <v>0.605982987508493</v>
      </c>
      <c r="M338" s="11" t="n">
        <v>787</v>
      </c>
      <c r="N338" s="0" t="n">
        <f aca="false">L338/M338/100*1000000</f>
        <v>7.69991089591478</v>
      </c>
    </row>
    <row r="339" customFormat="false" ht="15" hidden="false" customHeight="false" outlineLevel="0" collapsed="false">
      <c r="A339" s="31" t="s">
        <v>636</v>
      </c>
      <c r="B339" s="0" t="s">
        <v>637</v>
      </c>
      <c r="E339" s="4" t="s">
        <v>159</v>
      </c>
      <c r="F339" s="3" t="s">
        <v>71</v>
      </c>
      <c r="I339" s="9" t="n">
        <f aca="false">$D$34*$J$34/100/19</f>
        <v>0.00794961584696597</v>
      </c>
      <c r="J339" s="9" t="n">
        <f aca="false">$D$27*$J$27/100/19</f>
        <v>0.00020122301782261</v>
      </c>
      <c r="L339" s="0" t="n">
        <f aca="false">SUM(I339:K339)</f>
        <v>0.00815083886478858</v>
      </c>
      <c r="M339" s="11" t="n">
        <v>787</v>
      </c>
      <c r="N339" s="0" t="n">
        <f aca="false">L339/M339/100*1000000</f>
        <v>0.103568473504302</v>
      </c>
    </row>
    <row r="340" customFormat="false" ht="15" hidden="false" customHeight="false" outlineLevel="0" collapsed="false">
      <c r="A340" s="31" t="s">
        <v>638</v>
      </c>
      <c r="B340" s="0" t="s">
        <v>639</v>
      </c>
      <c r="E340" s="4" t="s">
        <v>159</v>
      </c>
      <c r="F340" s="4" t="s">
        <v>68</v>
      </c>
      <c r="I340" s="9" t="n">
        <f aca="false">$D$34*$J$34/100/19</f>
        <v>0.00794961584696597</v>
      </c>
      <c r="J340" s="9" t="n">
        <f aca="false">$D$28*$J$28/100/19</f>
        <v>0.00345365337375215</v>
      </c>
      <c r="L340" s="0" t="n">
        <f aca="false">SUM(I340:K340)</f>
        <v>0.0114032692207181</v>
      </c>
      <c r="M340" s="11" t="n">
        <v>787</v>
      </c>
      <c r="N340" s="0" t="n">
        <f aca="false">L340/M340/100*1000000</f>
        <v>0.14489541576516</v>
      </c>
    </row>
    <row r="341" customFormat="false" ht="15" hidden="false" customHeight="false" outlineLevel="0" collapsed="false">
      <c r="A341" s="31" t="s">
        <v>640</v>
      </c>
      <c r="B341" s="0" t="s">
        <v>641</v>
      </c>
      <c r="E341" s="4" t="s">
        <v>159</v>
      </c>
      <c r="F341" s="4" t="s">
        <v>149</v>
      </c>
      <c r="I341" s="9" t="n">
        <f aca="false">$D$34*$J$34/100/19</f>
        <v>0.00794961584696597</v>
      </c>
      <c r="J341" s="9" t="n">
        <f aca="false">$D$29*$J$29/100/19</f>
        <v>0.00927278785344692</v>
      </c>
      <c r="L341" s="0" t="n">
        <f aca="false">SUM(I341:K341)</f>
        <v>0.0172224037004129</v>
      </c>
      <c r="M341" s="11" t="n">
        <v>787</v>
      </c>
      <c r="N341" s="0" t="n">
        <f aca="false">L341/M341/100*1000000</f>
        <v>0.21883613342329</v>
      </c>
    </row>
    <row r="342" customFormat="false" ht="15" hidden="false" customHeight="false" outlineLevel="0" collapsed="false">
      <c r="A342" s="31" t="s">
        <v>642</v>
      </c>
      <c r="B342" s="0" t="s">
        <v>643</v>
      </c>
      <c r="E342" s="4" t="s">
        <v>159</v>
      </c>
      <c r="F342" s="4" t="s">
        <v>152</v>
      </c>
      <c r="I342" s="9" t="n">
        <f aca="false">$D$34*$J$34/100/19</f>
        <v>0.00794961584696597</v>
      </c>
      <c r="J342" s="9" t="n">
        <f aca="false">$D$30*$J$30/100/8</f>
        <v>0.000443768619662363</v>
      </c>
      <c r="L342" s="0" t="n">
        <f aca="false">SUM(I342:K342)</f>
        <v>0.00839338446662834</v>
      </c>
      <c r="M342" s="11" t="n">
        <v>787</v>
      </c>
      <c r="N342" s="0" t="n">
        <f aca="false">L342/M342/100*1000000</f>
        <v>0.106650374417133</v>
      </c>
    </row>
    <row r="343" customFormat="false" ht="15" hidden="false" customHeight="false" outlineLevel="0" collapsed="false">
      <c r="A343" s="31" t="s">
        <v>644</v>
      </c>
      <c r="B343" s="0" t="s">
        <v>645</v>
      </c>
      <c r="E343" s="4" t="s">
        <v>159</v>
      </c>
      <c r="F343" s="4" t="s">
        <v>313</v>
      </c>
      <c r="I343" s="9" t="n">
        <f aca="false">$D$34*$J$34/100/19</f>
        <v>0.00794961584696597</v>
      </c>
      <c r="J343" s="9" t="n">
        <f aca="false">$D$31*$J$31/100/8</f>
        <v>0.00117893495531281</v>
      </c>
      <c r="L343" s="0" t="n">
        <f aca="false">SUM(I343:K343)</f>
        <v>0.00912855080227878</v>
      </c>
      <c r="M343" s="11" t="n">
        <v>787</v>
      </c>
      <c r="N343" s="0" t="n">
        <f aca="false">L343/M343/100*1000000</f>
        <v>0.115991750981941</v>
      </c>
    </row>
    <row r="344" customFormat="false" ht="15" hidden="false" customHeight="false" outlineLevel="0" collapsed="false">
      <c r="A344" s="31" t="s">
        <v>646</v>
      </c>
      <c r="B344" s="0" t="s">
        <v>647</v>
      </c>
      <c r="E344" s="4" t="s">
        <v>159</v>
      </c>
      <c r="F344" s="0" t="s">
        <v>140</v>
      </c>
      <c r="I344" s="9" t="n">
        <f aca="false">$D$34*$J$34/100/19</f>
        <v>0.00794961584696597</v>
      </c>
      <c r="J344" s="9" t="n">
        <f aca="false">$D$32*$J$32/100/8</f>
        <v>0.00246772591857001</v>
      </c>
      <c r="L344" s="0" t="n">
        <f aca="false">SUM(I344:K344)</f>
        <v>0.010417341765536</v>
      </c>
      <c r="M344" s="11" t="n">
        <v>787</v>
      </c>
      <c r="N344" s="0" t="n">
        <f aca="false">L344/M344/100*1000000</f>
        <v>0.132367747973774</v>
      </c>
    </row>
    <row r="345" customFormat="false" ht="15" hidden="false" customHeight="false" outlineLevel="0" collapsed="false">
      <c r="A345" s="31" t="s">
        <v>648</v>
      </c>
      <c r="B345" s="0" t="s">
        <v>649</v>
      </c>
      <c r="E345" s="4" t="s">
        <v>159</v>
      </c>
      <c r="F345" s="4" t="s">
        <v>83</v>
      </c>
      <c r="I345" s="9" t="n">
        <f aca="false">$D$34*$J$34/100/19</f>
        <v>0.00794961584696597</v>
      </c>
      <c r="J345" s="9" t="n">
        <f aca="false">$D$33*$J$33/100/20</f>
        <v>0.0507158018867924</v>
      </c>
      <c r="L345" s="0" t="n">
        <f aca="false">SUM(I345:K345)</f>
        <v>0.0586654177337584</v>
      </c>
      <c r="M345" s="11" t="n">
        <v>787</v>
      </c>
      <c r="N345" s="0" t="n">
        <f aca="false">L345/M345/100*1000000</f>
        <v>0.74543097501599</v>
      </c>
    </row>
    <row r="346" customFormat="false" ht="15" hidden="false" customHeight="false" outlineLevel="0" collapsed="false">
      <c r="A346" s="31" t="s">
        <v>650</v>
      </c>
      <c r="B346" s="0" t="s">
        <v>651</v>
      </c>
      <c r="E346" s="4" t="s">
        <v>159</v>
      </c>
      <c r="F346" s="4" t="s">
        <v>159</v>
      </c>
      <c r="I346" s="9" t="n">
        <f aca="false">$D$34*$J$34/100/19</f>
        <v>0.00794961584696597</v>
      </c>
      <c r="J346" s="9" t="n">
        <f aca="false">$D$34*$J$34/100/19</f>
        <v>0.00794961584696597</v>
      </c>
      <c r="L346" s="0" t="n">
        <f aca="false">SUM(I346:K346)</f>
        <v>0.015899231693932</v>
      </c>
      <c r="M346" s="11" t="n">
        <v>787</v>
      </c>
      <c r="N346" s="0" t="n">
        <f aca="false">L346/M346/100*1000000</f>
        <v>0.202023274382871</v>
      </c>
    </row>
  </sheetData>
  <autoFilter ref="E1:G38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7" activeCellId="0" sqref="A7"/>
    </sheetView>
  </sheetViews>
  <sheetFormatPr defaultRowHeight="16"/>
  <cols>
    <col collapsed="false" hidden="false" max="1" min="1" style="0" width="21.6555555555556"/>
    <col collapsed="false" hidden="false" max="1025" min="2" style="0" width="10.6814814814815"/>
  </cols>
  <sheetData>
    <row r="1" customFormat="false" ht="16" hidden="false" customHeight="false" outlineLevel="0" collapsed="false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</row>
    <row r="2" customFormat="false" ht="16" hidden="false" customHeight="false" outlineLevel="0" collapsed="false">
      <c r="A2" s="0" t="s">
        <v>922</v>
      </c>
      <c r="B2" s="0" t="n">
        <v>0.32</v>
      </c>
      <c r="C2" s="0" t="n">
        <v>0.31</v>
      </c>
      <c r="D2" s="0" t="n">
        <v>0.52</v>
      </c>
      <c r="E2" s="0" t="n">
        <v>0.75</v>
      </c>
      <c r="F2" s="0" t="n">
        <v>1.01</v>
      </c>
      <c r="G2" s="0" t="n">
        <v>0.3</v>
      </c>
      <c r="I2" s="0" t="s">
        <v>923</v>
      </c>
    </row>
    <row r="3" customFormat="false" ht="16" hidden="false" customHeight="false" outlineLevel="0" collapsed="false">
      <c r="A3" s="0" t="s">
        <v>924</v>
      </c>
      <c r="B3" s="0" t="n">
        <v>0.03</v>
      </c>
      <c r="C3" s="0" t="n">
        <v>0.12</v>
      </c>
      <c r="D3" s="0" t="n">
        <v>0.5</v>
      </c>
      <c r="E3" s="0" t="n">
        <v>0.77</v>
      </c>
      <c r="F3" s="0" t="n">
        <v>0.65</v>
      </c>
      <c r="G3" s="0" t="n">
        <v>0.02</v>
      </c>
      <c r="I3" s="0" t="s">
        <v>925</v>
      </c>
    </row>
    <row r="4" customFormat="false" ht="16" hidden="false" customHeight="false" outlineLevel="0" collapsed="false">
      <c r="A4" s="0" t="s">
        <v>926</v>
      </c>
      <c r="B4" s="0" t="n">
        <v>3.56</v>
      </c>
      <c r="C4" s="0" t="n">
        <v>3.94</v>
      </c>
      <c r="D4" s="0" t="n">
        <v>4.51</v>
      </c>
      <c r="E4" s="0" t="n">
        <v>4.98</v>
      </c>
      <c r="F4" s="0" t="n">
        <v>4.5</v>
      </c>
      <c r="G4" s="0" t="n">
        <v>3.65</v>
      </c>
      <c r="I4" s="0" t="s">
        <v>927</v>
      </c>
    </row>
    <row r="7" customFormat="false" ht="16" hidden="false" customHeight="false" outlineLevel="0" collapsed="false">
      <c r="A7" s="0" t="s">
        <v>35</v>
      </c>
      <c r="B7" s="0" t="s">
        <v>36</v>
      </c>
      <c r="C7" s="0" t="s">
        <v>37</v>
      </c>
      <c r="D7" s="0" t="s">
        <v>38</v>
      </c>
      <c r="E7" s="0" t="s">
        <v>39</v>
      </c>
      <c r="F7" s="0" t="s">
        <v>40</v>
      </c>
      <c r="G7" s="0" t="s">
        <v>41</v>
      </c>
    </row>
    <row r="8" customFormat="false" ht="16" hidden="false" customHeight="false" outlineLevel="0" collapsed="false">
      <c r="A8" s="0" t="s">
        <v>758</v>
      </c>
      <c r="B8" s="0" t="n">
        <f aca="false">B2/0.4</f>
        <v>0.8</v>
      </c>
      <c r="C8" s="0" t="n">
        <f aca="false">C2/0.4</f>
        <v>0.775</v>
      </c>
      <c r="D8" s="0" t="n">
        <f aca="false">D2/0.4</f>
        <v>1.3</v>
      </c>
      <c r="E8" s="0" t="n">
        <f aca="false">E2/0.4</f>
        <v>1.875</v>
      </c>
      <c r="F8" s="0" t="n">
        <f aca="false">F2/0.4</f>
        <v>2.525</v>
      </c>
      <c r="G8" s="0" t="n">
        <f aca="false">G2/0.4</f>
        <v>0.75</v>
      </c>
    </row>
    <row r="9" customFormat="false" ht="16" hidden="false" customHeight="false" outlineLevel="0" collapsed="false">
      <c r="A9" s="0" t="s">
        <v>42</v>
      </c>
      <c r="B9" s="0" t="n">
        <f aca="false">B3/0.76</f>
        <v>0.0394736842105263</v>
      </c>
      <c r="C9" s="0" t="n">
        <f aca="false">C3/0.76</f>
        <v>0.157894736842105</v>
      </c>
      <c r="D9" s="0" t="n">
        <f aca="false">D3/0.76</f>
        <v>0.657894736842105</v>
      </c>
      <c r="E9" s="0" t="n">
        <f aca="false">E3/0.76</f>
        <v>1.01315789473684</v>
      </c>
      <c r="F9" s="0" t="n">
        <f aca="false">F3/0.76</f>
        <v>0.855263157894737</v>
      </c>
      <c r="G9" s="0" t="n">
        <f aca="false">G3/0.76</f>
        <v>0.0263157894736842</v>
      </c>
    </row>
    <row r="10" customFormat="false" ht="16" hidden="false" customHeight="false" outlineLevel="0" collapsed="false">
      <c r="A10" s="0" t="s">
        <v>787</v>
      </c>
      <c r="B10" s="0" t="n">
        <f aca="false">B4/0.44</f>
        <v>8.09090909090909</v>
      </c>
      <c r="C10" s="0" t="n">
        <f aca="false">C4/0.44</f>
        <v>8.95454545454546</v>
      </c>
      <c r="D10" s="0" t="n">
        <f aca="false">D4/0.44</f>
        <v>10.25</v>
      </c>
      <c r="E10" s="0" t="n">
        <f aca="false">E4/0.44</f>
        <v>11.3181818181818</v>
      </c>
      <c r="F10" s="0" t="n">
        <f aca="false">F4/0.44</f>
        <v>10.2272727272727</v>
      </c>
      <c r="G10" s="0" t="n">
        <f aca="false">G4/0.44</f>
        <v>8.29545454545455</v>
      </c>
    </row>
    <row r="16" customFormat="false" ht="17" hidden="false" customHeight="false" outlineLevel="0" collapsed="false">
      <c r="A16" s="57" t="s">
        <v>928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5.8740740740741"/>
    <col collapsed="false" hidden="false" max="2" min="2" style="0" width="20.4814814814815"/>
    <col collapsed="false" hidden="false" max="1025" min="3" style="0" width="10.6814814814815"/>
  </cols>
  <sheetData>
    <row r="2" customFormat="false" ht="16" hidden="false" customHeight="false" outlineLevel="0" collapsed="false">
      <c r="A2" s="0" t="s">
        <v>929</v>
      </c>
      <c r="B2" s="0" t="s">
        <v>930</v>
      </c>
      <c r="C2" s="0" t="s">
        <v>931</v>
      </c>
    </row>
    <row r="3" customFormat="false" ht="17" hidden="false" customHeight="false" outlineLevel="0" collapsed="false">
      <c r="A3" s="0" t="s">
        <v>932</v>
      </c>
      <c r="B3" s="0" t="s">
        <v>933</v>
      </c>
      <c r="C3" s="58" t="s">
        <v>934</v>
      </c>
    </row>
    <row r="4" customFormat="false" ht="16" hidden="false" customHeight="false" outlineLevel="0" collapsed="false">
      <c r="A4" s="0" t="s">
        <v>935</v>
      </c>
      <c r="B4" s="0" t="s">
        <v>936</v>
      </c>
      <c r="C4" s="0" t="s">
        <v>937</v>
      </c>
    </row>
    <row r="5" customFormat="false" ht="16" hidden="false" customHeight="false" outlineLevel="0" collapsed="false">
      <c r="A5" s="0" t="s">
        <v>907</v>
      </c>
      <c r="B5" s="1" t="s">
        <v>938</v>
      </c>
      <c r="C5" s="0" t="s">
        <v>937</v>
      </c>
    </row>
    <row r="6" customFormat="false" ht="16" hidden="false" customHeight="false" outlineLevel="0" collapsed="false">
      <c r="A6" s="0" t="s">
        <v>939</v>
      </c>
    </row>
    <row r="7" customFormat="false" ht="16" hidden="false" customHeight="false" outlineLevel="0" collapsed="false">
      <c r="A7" s="0" t="s">
        <v>940</v>
      </c>
      <c r="C7" s="0" t="s">
        <v>941</v>
      </c>
    </row>
    <row r="9" customFormat="false" ht="16" hidden="false" customHeight="false" outlineLevel="0" collapsed="false">
      <c r="A9" s="0" t="s">
        <v>942</v>
      </c>
      <c r="B9" s="0" t="s">
        <v>906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B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8" activeCellId="0" sqref="D28"/>
    </sheetView>
  </sheetViews>
  <sheetFormatPr defaultRowHeight="16"/>
  <cols>
    <col collapsed="false" hidden="false" max="1025" min="1" style="0" width="10.6814814814815"/>
  </cols>
  <sheetData>
    <row r="2" customFormat="false" ht="16" hidden="false" customHeight="false" outlineLevel="0" collapsed="false">
      <c r="A2" s="5" t="s">
        <v>44</v>
      </c>
      <c r="B2" s="5" t="s">
        <v>45</v>
      </c>
      <c r="C2" s="6"/>
      <c r="D2" s="7"/>
      <c r="E2" s="7"/>
      <c r="F2" s="7"/>
      <c r="G2" s="7"/>
      <c r="H2" s="7"/>
      <c r="U2" s="4" t="s">
        <v>652</v>
      </c>
      <c r="V2" s="0" t="s">
        <v>3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</row>
    <row r="3" customFormat="false" ht="16" hidden="false" customHeight="false" outlineLevel="0" collapsed="false">
      <c r="A3" s="8" t="s">
        <v>653</v>
      </c>
      <c r="B3" s="9" t="s">
        <v>654</v>
      </c>
      <c r="C3" s="9"/>
      <c r="D3" s="9"/>
      <c r="E3" s="10" t="s">
        <v>49</v>
      </c>
      <c r="F3" s="10" t="s">
        <v>655</v>
      </c>
      <c r="G3" s="9"/>
      <c r="U3" s="4" t="s">
        <v>56</v>
      </c>
      <c r="V3" s="0" t="s">
        <v>26</v>
      </c>
      <c r="W3" s="0" t="e">
        <f aca="false">#REF!/#REF!</f>
        <v>#REF!</v>
      </c>
      <c r="X3" s="0" t="e">
        <f aca="false">#REF!/#REF!</f>
        <v>#REF!</v>
      </c>
      <c r="Y3" s="0" t="e">
        <f aca="false">#REF!/#REF!</f>
        <v>#REF!</v>
      </c>
      <c r="Z3" s="0" t="e">
        <f aca="false">#REF!/#REF!</f>
        <v>#REF!</v>
      </c>
      <c r="AA3" s="0" t="s">
        <v>26</v>
      </c>
      <c r="AB3" s="0" t="s">
        <v>26</v>
      </c>
    </row>
    <row r="4" customFormat="false" ht="16" hidden="false" customHeight="false" outlineLevel="0" collapsed="false">
      <c r="A4" s="8" t="s">
        <v>656</v>
      </c>
      <c r="B4" s="9" t="s">
        <v>657</v>
      </c>
      <c r="C4" s="9"/>
      <c r="D4" s="9"/>
      <c r="E4" s="10" t="s">
        <v>53</v>
      </c>
      <c r="F4" s="10" t="s">
        <v>655</v>
      </c>
      <c r="G4" s="9"/>
      <c r="U4" s="10" t="s">
        <v>152</v>
      </c>
      <c r="V4" s="9" t="e">
        <f aca="false">#REF!/#REF!</f>
        <v>#REF!</v>
      </c>
      <c r="W4" s="9" t="s">
        <v>26</v>
      </c>
      <c r="X4" s="9" t="s">
        <v>26</v>
      </c>
      <c r="Y4" s="9" t="s">
        <v>26</v>
      </c>
      <c r="Z4" s="9" t="e">
        <f aca="false">#REF!/#REF!</f>
        <v>#REF!</v>
      </c>
      <c r="AA4" s="9" t="e">
        <f aca="false">#REF!/#REF!</f>
        <v>#REF!</v>
      </c>
      <c r="AB4" s="9" t="s">
        <v>26</v>
      </c>
    </row>
    <row r="5" customFormat="false" ht="16" hidden="false" customHeight="false" outlineLevel="0" collapsed="false">
      <c r="A5" s="8" t="s">
        <v>658</v>
      </c>
      <c r="B5" s="9" t="s">
        <v>659</v>
      </c>
      <c r="C5" s="9"/>
      <c r="D5" s="9"/>
      <c r="E5" s="12" t="s">
        <v>56</v>
      </c>
      <c r="F5" s="10" t="s">
        <v>655</v>
      </c>
      <c r="G5" s="9"/>
      <c r="U5" s="12" t="s">
        <v>660</v>
      </c>
      <c r="V5" s="9"/>
      <c r="W5" s="9"/>
      <c r="X5" s="9"/>
      <c r="Y5" s="9"/>
      <c r="Z5" s="9"/>
      <c r="AA5" s="9"/>
      <c r="AB5" s="9"/>
    </row>
    <row r="6" customFormat="false" ht="16" hidden="false" customHeight="false" outlineLevel="0" collapsed="false">
      <c r="A6" s="8" t="s">
        <v>661</v>
      </c>
      <c r="B6" s="9" t="s">
        <v>662</v>
      </c>
      <c r="C6" s="9"/>
      <c r="D6" s="9"/>
      <c r="E6" s="10" t="s">
        <v>71</v>
      </c>
      <c r="F6" s="10" t="s">
        <v>655</v>
      </c>
      <c r="G6" s="9"/>
      <c r="U6" s="12" t="s">
        <v>140</v>
      </c>
      <c r="V6" s="9" t="e">
        <f aca="false">#REF!/#REF!</f>
        <v>#REF!</v>
      </c>
      <c r="W6" s="9" t="s">
        <v>26</v>
      </c>
      <c r="X6" s="9" t="s">
        <v>26</v>
      </c>
      <c r="Y6" s="9" t="s">
        <v>26</v>
      </c>
      <c r="Z6" s="9" t="e">
        <f aca="false">#REF!/#REF!</f>
        <v>#REF!</v>
      </c>
      <c r="AA6" s="9" t="e">
        <f aca="false">#REF!/#REF!</f>
        <v>#REF!</v>
      </c>
      <c r="AB6" s="9" t="s">
        <v>26</v>
      </c>
    </row>
    <row r="7" customFormat="false" ht="16" hidden="false" customHeight="false" outlineLevel="0" collapsed="false">
      <c r="A7" s="8" t="s">
        <v>663</v>
      </c>
      <c r="B7" s="9" t="s">
        <v>664</v>
      </c>
      <c r="C7" s="9"/>
      <c r="D7" s="9"/>
      <c r="E7" s="12" t="s">
        <v>68</v>
      </c>
      <c r="F7" s="10" t="s">
        <v>655</v>
      </c>
      <c r="G7" s="9"/>
    </row>
    <row r="8" customFormat="false" ht="16" hidden="false" customHeight="false" outlineLevel="0" collapsed="false">
      <c r="A8" s="8" t="s">
        <v>665</v>
      </c>
      <c r="B8" s="9" t="s">
        <v>666</v>
      </c>
      <c r="C8" s="9"/>
      <c r="D8" s="9"/>
      <c r="E8" s="12" t="s">
        <v>83</v>
      </c>
      <c r="F8" s="10" t="s">
        <v>655</v>
      </c>
      <c r="G8" s="9"/>
    </row>
    <row r="9" customFormat="false" ht="16" hidden="false" customHeight="false" outlineLevel="0" collapsed="false">
      <c r="A9" s="8" t="s">
        <v>667</v>
      </c>
      <c r="B9" s="9" t="s">
        <v>668</v>
      </c>
      <c r="C9" s="9"/>
      <c r="D9" s="9"/>
      <c r="E9" s="12" t="s">
        <v>83</v>
      </c>
      <c r="F9" s="10" t="s">
        <v>669</v>
      </c>
      <c r="G9" s="9"/>
    </row>
    <row r="10" s="9" customFormat="true" ht="16" hidden="false" customHeight="false" outlineLevel="0" collapsed="false">
      <c r="A10" s="15" t="s">
        <v>670</v>
      </c>
      <c r="B10" s="9" t="s">
        <v>671</v>
      </c>
      <c r="E10" s="12" t="s">
        <v>68</v>
      </c>
      <c r="F10" s="10" t="s">
        <v>655</v>
      </c>
    </row>
    <row r="11" s="9" customFormat="true" ht="16" hidden="false" customHeight="false" outlineLevel="0" collapsed="false">
      <c r="A11" s="15" t="s">
        <v>672</v>
      </c>
      <c r="B11" s="9" t="s">
        <v>673</v>
      </c>
      <c r="E11" s="12" t="s">
        <v>83</v>
      </c>
      <c r="F11" s="10" t="s">
        <v>655</v>
      </c>
    </row>
    <row r="12" customFormat="false" ht="16" hidden="false" customHeight="false" outlineLevel="0" collapsed="false">
      <c r="A12" s="23" t="s">
        <v>674</v>
      </c>
      <c r="B12" s="0" t="s">
        <v>675</v>
      </c>
      <c r="E12" s="3" t="s">
        <v>49</v>
      </c>
      <c r="F12" s="4" t="s">
        <v>83</v>
      </c>
      <c r="G12" s="3" t="s">
        <v>669</v>
      </c>
    </row>
    <row r="13" customFormat="false" ht="16" hidden="false" customHeight="false" outlineLevel="0" collapsed="false">
      <c r="A13" s="23" t="s">
        <v>676</v>
      </c>
      <c r="B13" s="0" t="s">
        <v>677</v>
      </c>
      <c r="E13" s="3" t="s">
        <v>53</v>
      </c>
      <c r="F13" s="4" t="s">
        <v>83</v>
      </c>
      <c r="G13" s="3" t="s">
        <v>655</v>
      </c>
    </row>
    <row r="14" customFormat="false" ht="16" hidden="false" customHeight="false" outlineLevel="0" collapsed="false">
      <c r="A14" s="23" t="s">
        <v>678</v>
      </c>
      <c r="B14" s="0" t="s">
        <v>679</v>
      </c>
      <c r="E14" s="3" t="s">
        <v>53</v>
      </c>
      <c r="F14" s="4" t="s">
        <v>83</v>
      </c>
      <c r="G14" s="3" t="s">
        <v>669</v>
      </c>
    </row>
    <row r="15" customFormat="false" ht="16" hidden="false" customHeight="false" outlineLevel="0" collapsed="false">
      <c r="A15" s="23" t="s">
        <v>680</v>
      </c>
      <c r="B15" s="0" t="s">
        <v>681</v>
      </c>
      <c r="E15" s="3" t="s">
        <v>53</v>
      </c>
      <c r="F15" s="4" t="s">
        <v>159</v>
      </c>
      <c r="G15" s="3" t="s">
        <v>669</v>
      </c>
    </row>
    <row r="16" customFormat="false" ht="16" hidden="false" customHeight="false" outlineLevel="0" collapsed="false">
      <c r="A16" s="23" t="s">
        <v>682</v>
      </c>
      <c r="B16" s="0" t="s">
        <v>683</v>
      </c>
      <c r="E16" s="4" t="s">
        <v>83</v>
      </c>
      <c r="F16" s="4" t="s">
        <v>83</v>
      </c>
      <c r="G16" s="3" t="s">
        <v>669</v>
      </c>
    </row>
    <row r="17" customFormat="false" ht="16" hidden="false" customHeight="false" outlineLevel="0" collapsed="false">
      <c r="A17" s="23" t="s">
        <v>684</v>
      </c>
      <c r="B17" s="0" t="s">
        <v>685</v>
      </c>
      <c r="E17" s="4" t="s">
        <v>83</v>
      </c>
      <c r="F17" s="4" t="s">
        <v>83</v>
      </c>
      <c r="G17" s="3" t="s">
        <v>655</v>
      </c>
    </row>
    <row r="18" customFormat="false" ht="16" hidden="false" customHeight="false" outlineLevel="0" collapsed="false">
      <c r="A18" s="23" t="s">
        <v>686</v>
      </c>
      <c r="B18" s="0" t="s">
        <v>687</v>
      </c>
      <c r="E18" s="4" t="s">
        <v>159</v>
      </c>
      <c r="F18" s="4" t="s">
        <v>83</v>
      </c>
      <c r="G18" s="3" t="s">
        <v>669</v>
      </c>
    </row>
    <row r="19" customFormat="false" ht="16" hidden="false" customHeight="false" outlineLevel="0" collapsed="false">
      <c r="A19" s="31" t="s">
        <v>688</v>
      </c>
      <c r="B19" s="0" t="s">
        <v>689</v>
      </c>
      <c r="E19" s="3" t="s">
        <v>49</v>
      </c>
      <c r="F19" s="4" t="s">
        <v>660</v>
      </c>
    </row>
    <row r="20" customFormat="false" ht="16" hidden="false" customHeight="false" outlineLevel="0" collapsed="false">
      <c r="A20" s="31" t="s">
        <v>690</v>
      </c>
      <c r="B20" s="0" t="s">
        <v>691</v>
      </c>
      <c r="E20" s="3" t="s">
        <v>49</v>
      </c>
      <c r="F20" s="0" t="s">
        <v>692</v>
      </c>
    </row>
    <row r="21" customFormat="false" ht="16" hidden="false" customHeight="false" outlineLevel="0" collapsed="false">
      <c r="A21" s="31" t="s">
        <v>693</v>
      </c>
      <c r="B21" s="0" t="s">
        <v>694</v>
      </c>
      <c r="E21" s="3" t="s">
        <v>49</v>
      </c>
      <c r="F21" s="0" t="s">
        <v>695</v>
      </c>
    </row>
    <row r="22" customFormat="false" ht="16" hidden="false" customHeight="false" outlineLevel="0" collapsed="false">
      <c r="A22" s="31" t="s">
        <v>696</v>
      </c>
      <c r="B22" s="0" t="s">
        <v>697</v>
      </c>
      <c r="E22" s="3" t="s">
        <v>49</v>
      </c>
      <c r="F22" s="4" t="s">
        <v>698</v>
      </c>
    </row>
    <row r="23" customFormat="false" ht="16" hidden="false" customHeight="false" outlineLevel="0" collapsed="false">
      <c r="A23" s="31" t="s">
        <v>699</v>
      </c>
      <c r="B23" s="0" t="s">
        <v>700</v>
      </c>
      <c r="E23" s="3" t="s">
        <v>50</v>
      </c>
      <c r="F23" s="4" t="s">
        <v>660</v>
      </c>
    </row>
    <row r="24" customFormat="false" ht="16" hidden="false" customHeight="false" outlineLevel="0" collapsed="false">
      <c r="A24" s="31" t="s">
        <v>701</v>
      </c>
      <c r="B24" s="0" t="s">
        <v>702</v>
      </c>
      <c r="E24" s="3" t="s">
        <v>50</v>
      </c>
      <c r="F24" s="0" t="s">
        <v>692</v>
      </c>
    </row>
    <row r="25" customFormat="false" ht="16" hidden="false" customHeight="false" outlineLevel="0" collapsed="false">
      <c r="A25" s="31" t="s">
        <v>703</v>
      </c>
      <c r="B25" s="0" t="s">
        <v>704</v>
      </c>
      <c r="E25" s="3" t="s">
        <v>50</v>
      </c>
      <c r="F25" s="0" t="s">
        <v>695</v>
      </c>
    </row>
    <row r="26" customFormat="false" ht="16" hidden="false" customHeight="false" outlineLevel="0" collapsed="false">
      <c r="A26" s="31" t="s">
        <v>705</v>
      </c>
      <c r="B26" s="0" t="s">
        <v>706</v>
      </c>
      <c r="E26" s="3" t="s">
        <v>50</v>
      </c>
      <c r="F26" s="4" t="s">
        <v>698</v>
      </c>
    </row>
    <row r="27" customFormat="false" ht="16" hidden="false" customHeight="false" outlineLevel="0" collapsed="false">
      <c r="A27" s="31" t="s">
        <v>707</v>
      </c>
      <c r="B27" s="0" t="s">
        <v>708</v>
      </c>
      <c r="E27" s="3" t="s">
        <v>53</v>
      </c>
      <c r="F27" s="4" t="s">
        <v>660</v>
      </c>
    </row>
    <row r="28" customFormat="false" ht="16" hidden="false" customHeight="false" outlineLevel="0" collapsed="false">
      <c r="A28" s="31" t="s">
        <v>709</v>
      </c>
      <c r="B28" s="0" t="s">
        <v>710</v>
      </c>
      <c r="E28" s="3" t="s">
        <v>53</v>
      </c>
      <c r="F28" s="0" t="s">
        <v>692</v>
      </c>
    </row>
    <row r="29" customFormat="false" ht="16" hidden="false" customHeight="false" outlineLevel="0" collapsed="false">
      <c r="A29" s="31" t="s">
        <v>711</v>
      </c>
      <c r="B29" s="0" t="s">
        <v>712</v>
      </c>
      <c r="E29" s="3" t="s">
        <v>53</v>
      </c>
      <c r="F29" s="0" t="s">
        <v>695</v>
      </c>
    </row>
    <row r="30" customFormat="false" ht="16" hidden="false" customHeight="false" outlineLevel="0" collapsed="false">
      <c r="A30" s="31" t="s">
        <v>713</v>
      </c>
      <c r="B30" s="0" t="s">
        <v>714</v>
      </c>
      <c r="E30" s="3" t="s">
        <v>53</v>
      </c>
      <c r="F30" s="4" t="s">
        <v>698</v>
      </c>
    </row>
    <row r="31" customFormat="false" ht="16" hidden="false" customHeight="false" outlineLevel="0" collapsed="false">
      <c r="A31" s="31" t="s">
        <v>715</v>
      </c>
      <c r="B31" s="0" t="s">
        <v>716</v>
      </c>
      <c r="E31" s="3" t="s">
        <v>71</v>
      </c>
      <c r="F31" s="4" t="s">
        <v>660</v>
      </c>
    </row>
    <row r="32" customFormat="false" ht="16" hidden="false" customHeight="false" outlineLevel="0" collapsed="false">
      <c r="A32" s="31" t="s">
        <v>717</v>
      </c>
      <c r="B32" s="0" t="s">
        <v>718</v>
      </c>
      <c r="E32" s="3" t="s">
        <v>71</v>
      </c>
      <c r="F32" s="0" t="s">
        <v>692</v>
      </c>
    </row>
    <row r="33" customFormat="false" ht="16" hidden="false" customHeight="false" outlineLevel="0" collapsed="false">
      <c r="A33" s="31" t="s">
        <v>719</v>
      </c>
      <c r="B33" s="0" t="s">
        <v>720</v>
      </c>
      <c r="E33" s="3" t="s">
        <v>71</v>
      </c>
      <c r="F33" s="0" t="s">
        <v>695</v>
      </c>
    </row>
    <row r="34" customFormat="false" ht="16" hidden="false" customHeight="false" outlineLevel="0" collapsed="false">
      <c r="A34" s="31" t="s">
        <v>721</v>
      </c>
      <c r="B34" s="0" t="s">
        <v>722</v>
      </c>
      <c r="E34" s="3" t="s">
        <v>71</v>
      </c>
      <c r="F34" s="4" t="s">
        <v>698</v>
      </c>
    </row>
    <row r="35" customFormat="false" ht="16" hidden="false" customHeight="false" outlineLevel="0" collapsed="false">
      <c r="A35" s="31" t="s">
        <v>723</v>
      </c>
      <c r="B35" s="0" t="s">
        <v>724</v>
      </c>
      <c r="E35" s="4" t="s">
        <v>68</v>
      </c>
      <c r="F35" s="4" t="s">
        <v>660</v>
      </c>
    </row>
    <row r="36" customFormat="false" ht="16" hidden="false" customHeight="false" outlineLevel="0" collapsed="false">
      <c r="A36" s="31" t="s">
        <v>725</v>
      </c>
      <c r="B36" s="0" t="s">
        <v>726</v>
      </c>
      <c r="E36" s="4" t="s">
        <v>68</v>
      </c>
      <c r="F36" s="0" t="s">
        <v>692</v>
      </c>
    </row>
    <row r="37" customFormat="false" ht="16" hidden="false" customHeight="false" outlineLevel="0" collapsed="false">
      <c r="A37" s="31" t="s">
        <v>727</v>
      </c>
      <c r="B37" s="0" t="s">
        <v>728</v>
      </c>
      <c r="E37" s="4" t="s">
        <v>68</v>
      </c>
      <c r="F37" s="0" t="s">
        <v>695</v>
      </c>
    </row>
    <row r="38" customFormat="false" ht="16" hidden="false" customHeight="false" outlineLevel="0" collapsed="false">
      <c r="A38" s="31" t="s">
        <v>729</v>
      </c>
      <c r="B38" s="0" t="s">
        <v>730</v>
      </c>
      <c r="E38" s="4" t="s">
        <v>68</v>
      </c>
      <c r="F38" s="4" t="s">
        <v>698</v>
      </c>
    </row>
    <row r="39" customFormat="false" ht="16" hidden="false" customHeight="false" outlineLevel="0" collapsed="false">
      <c r="A39" s="31" t="s">
        <v>731</v>
      </c>
      <c r="B39" s="0" t="s">
        <v>732</v>
      </c>
      <c r="E39" s="4" t="s">
        <v>149</v>
      </c>
      <c r="F39" s="4" t="s">
        <v>660</v>
      </c>
    </row>
    <row r="40" customFormat="false" ht="16" hidden="false" customHeight="false" outlineLevel="0" collapsed="false">
      <c r="A40" s="31" t="s">
        <v>733</v>
      </c>
      <c r="B40" s="0" t="s">
        <v>734</v>
      </c>
      <c r="E40" s="4" t="s">
        <v>149</v>
      </c>
      <c r="F40" s="0" t="s">
        <v>692</v>
      </c>
    </row>
    <row r="41" customFormat="false" ht="16" hidden="false" customHeight="false" outlineLevel="0" collapsed="false">
      <c r="A41" s="31" t="s">
        <v>735</v>
      </c>
      <c r="B41" s="0" t="s">
        <v>736</v>
      </c>
      <c r="E41" s="4" t="s">
        <v>149</v>
      </c>
      <c r="F41" s="0" t="s">
        <v>695</v>
      </c>
    </row>
    <row r="42" customFormat="false" ht="16" hidden="false" customHeight="false" outlineLevel="0" collapsed="false">
      <c r="A42" s="31" t="s">
        <v>737</v>
      </c>
      <c r="B42" s="0" t="s">
        <v>738</v>
      </c>
      <c r="E42" s="4" t="s">
        <v>149</v>
      </c>
      <c r="F42" s="4" t="s">
        <v>698</v>
      </c>
    </row>
    <row r="43" customFormat="false" ht="16" hidden="false" customHeight="false" outlineLevel="0" collapsed="false">
      <c r="A43" s="31" t="s">
        <v>739</v>
      </c>
      <c r="B43" s="0" t="s">
        <v>740</v>
      </c>
      <c r="E43" s="4" t="s">
        <v>83</v>
      </c>
      <c r="F43" s="4" t="s">
        <v>660</v>
      </c>
    </row>
    <row r="44" customFormat="false" ht="16" hidden="false" customHeight="false" outlineLevel="0" collapsed="false">
      <c r="A44" s="31" t="s">
        <v>741</v>
      </c>
      <c r="B44" s="0" t="s">
        <v>742</v>
      </c>
      <c r="E44" s="4" t="s">
        <v>83</v>
      </c>
      <c r="F44" s="0" t="s">
        <v>692</v>
      </c>
    </row>
    <row r="45" customFormat="false" ht="16" hidden="false" customHeight="false" outlineLevel="0" collapsed="false">
      <c r="A45" s="31" t="s">
        <v>743</v>
      </c>
      <c r="B45" s="0" t="s">
        <v>744</v>
      </c>
      <c r="E45" s="4" t="s">
        <v>83</v>
      </c>
      <c r="F45" s="0" t="s">
        <v>695</v>
      </c>
    </row>
    <row r="46" customFormat="false" ht="16" hidden="false" customHeight="false" outlineLevel="0" collapsed="false">
      <c r="A46" s="31" t="s">
        <v>745</v>
      </c>
      <c r="B46" s="0" t="s">
        <v>746</v>
      </c>
      <c r="E46" s="4" t="s">
        <v>83</v>
      </c>
      <c r="F46" s="4" t="s">
        <v>698</v>
      </c>
    </row>
    <row r="47" customFormat="false" ht="16" hidden="false" customHeight="false" outlineLevel="0" collapsed="false">
      <c r="A47" s="31" t="s">
        <v>747</v>
      </c>
      <c r="B47" s="0" t="s">
        <v>748</v>
      </c>
      <c r="E47" s="4" t="s">
        <v>159</v>
      </c>
      <c r="F47" s="4" t="s">
        <v>660</v>
      </c>
    </row>
    <row r="48" customFormat="false" ht="16" hidden="false" customHeight="false" outlineLevel="0" collapsed="false">
      <c r="A48" s="31" t="s">
        <v>749</v>
      </c>
      <c r="B48" s="0" t="s">
        <v>750</v>
      </c>
      <c r="E48" s="4" t="s">
        <v>159</v>
      </c>
      <c r="F48" s="0" t="s">
        <v>692</v>
      </c>
    </row>
    <row r="49" customFormat="false" ht="16" hidden="false" customHeight="false" outlineLevel="0" collapsed="false">
      <c r="A49" s="31" t="s">
        <v>751</v>
      </c>
      <c r="B49" s="0" t="s">
        <v>752</v>
      </c>
      <c r="E49" s="4" t="s">
        <v>159</v>
      </c>
      <c r="F49" s="0" t="s">
        <v>695</v>
      </c>
    </row>
    <row r="50" customFormat="false" ht="16" hidden="false" customHeight="false" outlineLevel="0" collapsed="false">
      <c r="A50" s="31" t="s">
        <v>753</v>
      </c>
      <c r="B50" s="0" t="s">
        <v>754</v>
      </c>
      <c r="E50" s="4" t="s">
        <v>159</v>
      </c>
      <c r="F50" s="4" t="s">
        <v>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4" activeCellId="0" sqref="A44"/>
    </sheetView>
  </sheetViews>
  <sheetFormatPr defaultRowHeight="16"/>
  <cols>
    <col collapsed="false" hidden="false" max="1" min="1" style="0" width="17.737037037037"/>
    <col collapsed="false" hidden="false" max="1025" min="2" style="0" width="10.6814814814815"/>
  </cols>
  <sheetData>
    <row r="1" customFormat="false" ht="16" hidden="false" customHeight="false" outlineLevel="0" collapsed="false">
      <c r="A1" s="0" t="s">
        <v>755</v>
      </c>
      <c r="C1" s="0" t="s">
        <v>43</v>
      </c>
      <c r="D1" s="0" t="s">
        <v>756</v>
      </c>
      <c r="E1" s="0" t="s">
        <v>29</v>
      </c>
      <c r="G1" s="0" t="s">
        <v>35</v>
      </c>
      <c r="H1" s="0" t="s">
        <v>36</v>
      </c>
      <c r="I1" s="0" t="s">
        <v>37</v>
      </c>
      <c r="J1" s="0" t="s">
        <v>38</v>
      </c>
      <c r="K1" s="0" t="s">
        <v>39</v>
      </c>
      <c r="L1" s="0" t="s">
        <v>40</v>
      </c>
      <c r="M1" s="0" t="s">
        <v>41</v>
      </c>
    </row>
    <row r="2" customFormat="false" ht="16" hidden="false" customHeight="false" outlineLevel="0" collapsed="false">
      <c r="A2" s="0" t="s">
        <v>757</v>
      </c>
      <c r="C2" s="0" t="n">
        <v>2</v>
      </c>
      <c r="D2" s="0" t="n">
        <f aca="false">C2/$C$12*100</f>
        <v>2.10526315789474</v>
      </c>
      <c r="E2" s="0" t="n">
        <v>150</v>
      </c>
      <c r="G2" s="0" t="s">
        <v>758</v>
      </c>
      <c r="H2" s="0" t="n">
        <v>0.8</v>
      </c>
      <c r="I2" s="0" t="n">
        <v>0.775</v>
      </c>
      <c r="J2" s="0" t="n">
        <v>1.3</v>
      </c>
      <c r="K2" s="0" t="n">
        <v>1.875</v>
      </c>
      <c r="L2" s="0" t="n">
        <v>2.525</v>
      </c>
      <c r="M2" s="0" t="n">
        <v>0.75</v>
      </c>
    </row>
    <row r="3" customFormat="false" ht="16" hidden="false" customHeight="false" outlineLevel="0" collapsed="false">
      <c r="A3" s="0" t="s">
        <v>759</v>
      </c>
      <c r="C3" s="0" t="n">
        <v>0</v>
      </c>
      <c r="D3" s="0" t="n">
        <f aca="false">C3/$C$12*100</f>
        <v>0</v>
      </c>
      <c r="E3" s="0" t="n">
        <v>150</v>
      </c>
    </row>
    <row r="4" customFormat="false" ht="16" hidden="false" customHeight="false" outlineLevel="0" collapsed="false">
      <c r="A4" s="0" t="s">
        <v>760</v>
      </c>
      <c r="C4" s="0" t="n">
        <v>2</v>
      </c>
      <c r="D4" s="0" t="n">
        <f aca="false">C4/$C$12*100</f>
        <v>2.10526315789474</v>
      </c>
      <c r="E4" s="0" t="n">
        <v>150</v>
      </c>
      <c r="G4" s="0" t="s">
        <v>761</v>
      </c>
    </row>
    <row r="5" customFormat="false" ht="16" hidden="false" customHeight="false" outlineLevel="0" collapsed="false">
      <c r="A5" s="0" t="s">
        <v>762</v>
      </c>
      <c r="C5" s="0" t="n">
        <v>12</v>
      </c>
      <c r="D5" s="0" t="n">
        <f aca="false">C5/$C$12*100</f>
        <v>12.6315789473684</v>
      </c>
      <c r="E5" s="0" t="n">
        <v>164</v>
      </c>
      <c r="G5" s="0" t="s">
        <v>763</v>
      </c>
    </row>
    <row r="6" customFormat="false" ht="16" hidden="false" customHeight="false" outlineLevel="0" collapsed="false">
      <c r="A6" s="0" t="s">
        <v>764</v>
      </c>
      <c r="C6" s="0" t="n">
        <v>3</v>
      </c>
      <c r="D6" s="0" t="n">
        <f aca="false">C6/$C$12*100</f>
        <v>3.15789473684211</v>
      </c>
      <c r="E6" s="0" t="n">
        <v>164</v>
      </c>
    </row>
    <row r="7" customFormat="false" ht="16" hidden="false" customHeight="false" outlineLevel="0" collapsed="false">
      <c r="A7" s="0" t="s">
        <v>765</v>
      </c>
      <c r="C7" s="0" t="n">
        <v>3</v>
      </c>
      <c r="D7" s="0" t="n">
        <f aca="false">C7/$C$12*100</f>
        <v>3.15789473684211</v>
      </c>
      <c r="E7" s="0" t="n">
        <v>180</v>
      </c>
      <c r="G7" s="0" t="s">
        <v>30</v>
      </c>
    </row>
    <row r="8" customFormat="false" ht="16" hidden="false" customHeight="false" outlineLevel="0" collapsed="false">
      <c r="A8" s="0" t="s">
        <v>766</v>
      </c>
      <c r="C8" s="0" t="n">
        <v>11</v>
      </c>
      <c r="D8" s="0" t="n">
        <f aca="false">C8/$C$12*100</f>
        <v>11.5789473684211</v>
      </c>
      <c r="E8" s="0" t="n">
        <v>180</v>
      </c>
    </row>
    <row r="9" customFormat="false" ht="16" hidden="false" customHeight="false" outlineLevel="0" collapsed="false">
      <c r="A9" s="0" t="s">
        <v>767</v>
      </c>
      <c r="C9" s="0" t="n">
        <v>61</v>
      </c>
      <c r="D9" s="0" t="n">
        <f aca="false">C9/$C$12*100</f>
        <v>64.2105263157895</v>
      </c>
      <c r="E9" s="0" t="n">
        <v>180</v>
      </c>
      <c r="G9" s="0" t="s">
        <v>768</v>
      </c>
    </row>
    <row r="10" customFormat="false" ht="16" hidden="false" customHeight="false" outlineLevel="0" collapsed="false">
      <c r="A10" s="0" t="s">
        <v>769</v>
      </c>
      <c r="C10" s="0" t="n">
        <v>1</v>
      </c>
      <c r="D10" s="0" t="n">
        <f aca="false">C10/$C$12*100</f>
        <v>1.05263157894737</v>
      </c>
      <c r="E10" s="0" t="n">
        <v>180</v>
      </c>
    </row>
    <row r="12" customFormat="false" ht="16" hidden="false" customHeight="false" outlineLevel="0" collapsed="false">
      <c r="C12" s="0" t="n">
        <f aca="false">SUM(C2:C10)</f>
        <v>95</v>
      </c>
      <c r="D12" s="0" t="n">
        <f aca="false">SUM(D2:D10)</f>
        <v>100</v>
      </c>
    </row>
    <row r="13" customFormat="false" ht="16" hidden="false" customHeight="false" outlineLevel="0" collapsed="false">
      <c r="A13" s="33"/>
    </row>
    <row r="14" customFormat="false" ht="16" hidden="false" customHeight="false" outlineLevel="0" collapsed="false">
      <c r="A14" s="5" t="s">
        <v>45</v>
      </c>
      <c r="B14" s="5" t="s">
        <v>44</v>
      </c>
      <c r="F14" s="0" t="s">
        <v>758</v>
      </c>
      <c r="G14" s="0" t="s">
        <v>30</v>
      </c>
      <c r="H14" s="0" t="n">
        <v>204</v>
      </c>
      <c r="I14" s="0" t="n">
        <f aca="false">$H$14*I2/$H$2</f>
        <v>197.625</v>
      </c>
      <c r="J14" s="0" t="n">
        <f aca="false">$H$14*J2/$H$2</f>
        <v>331.5</v>
      </c>
      <c r="K14" s="0" t="n">
        <f aca="false">$H$14*K2/$H$2</f>
        <v>478.125</v>
      </c>
      <c r="L14" s="0" t="n">
        <f aca="false">$H$14*L2/$H$2</f>
        <v>643.875</v>
      </c>
      <c r="M14" s="0" t="n">
        <f aca="false">$H$14*M2/$H$2</f>
        <v>191.25</v>
      </c>
    </row>
    <row r="15" customFormat="false" ht="16" hidden="false" customHeight="false" outlineLevel="0" collapsed="false">
      <c r="A15" s="0" t="s">
        <v>770</v>
      </c>
      <c r="B15" s="0" t="s">
        <v>771</v>
      </c>
      <c r="D15" s="0" t="n">
        <f aca="false">D2/100</f>
        <v>0.0210526315789474</v>
      </c>
      <c r="G15" s="0" t="s">
        <v>43</v>
      </c>
      <c r="H15" s="0" t="n">
        <f aca="false">H14*$E$8/10000</f>
        <v>3.672</v>
      </c>
      <c r="I15" s="0" t="n">
        <f aca="false">I14*$E$8/10000</f>
        <v>3.55725</v>
      </c>
      <c r="J15" s="0" t="n">
        <f aca="false">J14*$E$8/10000</f>
        <v>5.967</v>
      </c>
      <c r="K15" s="0" t="n">
        <f aca="false">K14*$E$8/10000</f>
        <v>8.60625</v>
      </c>
      <c r="L15" s="0" t="n">
        <f aca="false">L14*$E$8/10000</f>
        <v>11.58975</v>
      </c>
      <c r="M15" s="0" t="n">
        <f aca="false">M14*$E$8/10000</f>
        <v>3.4425</v>
      </c>
    </row>
    <row r="16" customFormat="false" ht="16" hidden="false" customHeight="false" outlineLevel="0" collapsed="false">
      <c r="A16" s="0" t="s">
        <v>772</v>
      </c>
      <c r="B16" s="0" t="s">
        <v>773</v>
      </c>
      <c r="D16" s="0" t="n">
        <f aca="false">D6/100</f>
        <v>0.0315789473684211</v>
      </c>
    </row>
    <row r="17" customFormat="false" ht="16" hidden="false" customHeight="false" outlineLevel="0" collapsed="false">
      <c r="A17" s="0" t="s">
        <v>774</v>
      </c>
      <c r="B17" s="0" t="s">
        <v>775</v>
      </c>
      <c r="D17" s="0" t="n">
        <f aca="false">$D$7/100/2</f>
        <v>0.0157894736842105</v>
      </c>
    </row>
    <row r="18" customFormat="false" ht="16" hidden="false" customHeight="false" outlineLevel="0" collapsed="false">
      <c r="A18" s="0" t="s">
        <v>776</v>
      </c>
      <c r="B18" s="0" t="s">
        <v>777</v>
      </c>
      <c r="D18" s="0" t="n">
        <f aca="false">$D$7/100/2</f>
        <v>0.0157894736842105</v>
      </c>
    </row>
    <row r="19" customFormat="false" ht="16" hidden="false" customHeight="false" outlineLevel="0" collapsed="false">
      <c r="A19" s="0" t="s">
        <v>778</v>
      </c>
      <c r="B19" s="0" t="s">
        <v>779</v>
      </c>
      <c r="D19" s="0" t="n">
        <f aca="false">D8/100</f>
        <v>0.115789473684211</v>
      </c>
    </row>
    <row r="20" customFormat="false" ht="16" hidden="false" customHeight="false" outlineLevel="0" collapsed="false">
      <c r="A20" s="0" t="s">
        <v>780</v>
      </c>
      <c r="B20" s="0" t="s">
        <v>781</v>
      </c>
      <c r="D20" s="0" t="n">
        <f aca="false">D9/100</f>
        <v>0.642105263157895</v>
      </c>
    </row>
    <row r="21" customFormat="false" ht="16" hidden="false" customHeight="false" outlineLevel="0" collapsed="false">
      <c r="A21" s="0" t="s">
        <v>782</v>
      </c>
      <c r="B21" s="0" t="s">
        <v>783</v>
      </c>
      <c r="D21" s="0" t="n">
        <f aca="false">D5/100</f>
        <v>0.126315789473684</v>
      </c>
    </row>
    <row r="23" customFormat="false" ht="16" hidden="false" customHeight="false" outlineLevel="0" collapsed="false">
      <c r="A23" s="34" t="s">
        <v>784</v>
      </c>
    </row>
    <row r="24" customFormat="false" ht="16" hidden="false" customHeight="false" outlineLevel="0" collapsed="false">
      <c r="C24" s="0" t="s">
        <v>36</v>
      </c>
      <c r="D24" s="0" t="s">
        <v>37</v>
      </c>
      <c r="E24" s="0" t="s">
        <v>38</v>
      </c>
      <c r="F24" s="0" t="s">
        <v>39</v>
      </c>
      <c r="G24" s="0" t="s">
        <v>40</v>
      </c>
      <c r="H24" s="0" t="s">
        <v>41</v>
      </c>
    </row>
    <row r="25" customFormat="false" ht="16" hidden="false" customHeight="false" outlineLevel="0" collapsed="false">
      <c r="A25" s="0" t="s">
        <v>757</v>
      </c>
      <c r="B25" s="0" t="s">
        <v>30</v>
      </c>
      <c r="C25" s="0" t="n">
        <f aca="false">C31*$D$2/$D$8</f>
        <v>37.0909090909091</v>
      </c>
      <c r="D25" s="0" t="n">
        <f aca="false">D31*$D$2/$D$8</f>
        <v>35.9318181818182</v>
      </c>
      <c r="E25" s="0" t="n">
        <f aca="false">E31*$D$2/$D$8</f>
        <v>60.2727272727273</v>
      </c>
      <c r="F25" s="0" t="n">
        <f aca="false">F31*$D$2/$D$8</f>
        <v>86.9318181818182</v>
      </c>
      <c r="G25" s="0" t="n">
        <f aca="false">G31*$D$2/$D$8</f>
        <v>117.068181818182</v>
      </c>
      <c r="H25" s="0" t="n">
        <f aca="false">H31*$D$2/$D$8</f>
        <v>34.7727272727273</v>
      </c>
    </row>
    <row r="26" customFormat="false" ht="16" hidden="false" customHeight="false" outlineLevel="0" collapsed="false">
      <c r="A26" s="0" t="s">
        <v>759</v>
      </c>
      <c r="B26" s="0" t="s">
        <v>30</v>
      </c>
      <c r="C26" s="0" t="n">
        <f aca="false">C31*$D$3/$D$8</f>
        <v>0</v>
      </c>
      <c r="D26" s="0" t="n">
        <f aca="false">D31*$D$3/$D$8</f>
        <v>0</v>
      </c>
      <c r="E26" s="0" t="n">
        <f aca="false">E31*$D$3/$D$8</f>
        <v>0</v>
      </c>
      <c r="F26" s="0" t="n">
        <f aca="false">F31*$D$3/$D$8</f>
        <v>0</v>
      </c>
      <c r="G26" s="0" t="n">
        <f aca="false">G31*$D$3/$D$8</f>
        <v>0</v>
      </c>
      <c r="H26" s="0" t="n">
        <f aca="false">H31*$D$3/$D$8</f>
        <v>0</v>
      </c>
    </row>
    <row r="27" customFormat="false" ht="16" hidden="false" customHeight="false" outlineLevel="0" collapsed="false">
      <c r="A27" s="0" t="s">
        <v>760</v>
      </c>
      <c r="B27" s="0" t="s">
        <v>30</v>
      </c>
      <c r="C27" s="0" t="n">
        <f aca="false">C31*$D$4/$D$8</f>
        <v>37.0909090909091</v>
      </c>
      <c r="D27" s="0" t="n">
        <f aca="false">D31*$D$4/$D$8</f>
        <v>35.9318181818182</v>
      </c>
      <c r="E27" s="0" t="n">
        <f aca="false">E31*$D$4/$D$8</f>
        <v>60.2727272727273</v>
      </c>
      <c r="F27" s="0" t="n">
        <f aca="false">F31*$D$4/$D$8</f>
        <v>86.9318181818182</v>
      </c>
      <c r="G27" s="0" t="n">
        <f aca="false">G31*$D$4/$D$8</f>
        <v>117.068181818182</v>
      </c>
      <c r="H27" s="0" t="n">
        <f aca="false">H31*$D$4/$D$8</f>
        <v>34.7727272727273</v>
      </c>
    </row>
    <row r="28" customFormat="false" ht="16" hidden="false" customHeight="false" outlineLevel="0" collapsed="false">
      <c r="A28" s="0" t="s">
        <v>762</v>
      </c>
      <c r="B28" s="0" t="s">
        <v>30</v>
      </c>
      <c r="C28" s="0" t="n">
        <f aca="false">C31*$D$5/$D$8</f>
        <v>222.545454545455</v>
      </c>
      <c r="D28" s="0" t="n">
        <f aca="false">D31*$D$5/$D$8</f>
        <v>215.590909090909</v>
      </c>
      <c r="E28" s="0" t="n">
        <f aca="false">E31*$D$5/$D$8</f>
        <v>361.636363636364</v>
      </c>
      <c r="F28" s="0" t="n">
        <f aca="false">F31*$D$5/$D$8</f>
        <v>521.590909090909</v>
      </c>
      <c r="G28" s="0" t="n">
        <f aca="false">G31*$D$5/$D$8</f>
        <v>702.409090909091</v>
      </c>
      <c r="H28" s="0" t="n">
        <f aca="false">H31*$D$5/$D$8</f>
        <v>208.636363636364</v>
      </c>
    </row>
    <row r="29" customFormat="false" ht="16" hidden="false" customHeight="false" outlineLevel="0" collapsed="false">
      <c r="A29" s="0" t="s">
        <v>764</v>
      </c>
      <c r="B29" s="0" t="s">
        <v>30</v>
      </c>
      <c r="C29" s="0" t="n">
        <f aca="false">C31*$D$6/$D$8</f>
        <v>55.6363636363636</v>
      </c>
      <c r="D29" s="0" t="n">
        <f aca="false">D31*$D$6/$D$8</f>
        <v>53.8977272727273</v>
      </c>
      <c r="E29" s="0" t="n">
        <f aca="false">E31*$D$6/$D$8</f>
        <v>90.4090909090909</v>
      </c>
      <c r="F29" s="0" t="n">
        <f aca="false">F31*$D$6/$D$8</f>
        <v>130.397727272727</v>
      </c>
      <c r="G29" s="0" t="n">
        <f aca="false">G31*$D$6/$D$8</f>
        <v>175.602272727273</v>
      </c>
      <c r="H29" s="0" t="n">
        <f aca="false">H31*$D$6/$D$8</f>
        <v>52.1590909090909</v>
      </c>
    </row>
    <row r="30" customFormat="false" ht="16" hidden="false" customHeight="false" outlineLevel="0" collapsed="false">
      <c r="A30" s="0" t="s">
        <v>765</v>
      </c>
      <c r="B30" s="0" t="s">
        <v>30</v>
      </c>
      <c r="C30" s="0" t="n">
        <f aca="false">C31*$D$7/$D$8</f>
        <v>55.6363636363636</v>
      </c>
      <c r="D30" s="0" t="n">
        <f aca="false">D31*$D$7/$D$8</f>
        <v>53.8977272727273</v>
      </c>
      <c r="E30" s="0" t="n">
        <f aca="false">E31*$D$7/$D$8</f>
        <v>90.4090909090909</v>
      </c>
      <c r="F30" s="0" t="n">
        <f aca="false">F31*$D$7/$D$8</f>
        <v>130.397727272727</v>
      </c>
      <c r="G30" s="0" t="n">
        <f aca="false">G31*$D$7/$D$8</f>
        <v>175.602272727273</v>
      </c>
      <c r="H30" s="0" t="n">
        <f aca="false">H31*$D$7/$D$8</f>
        <v>52.1590909090909</v>
      </c>
    </row>
    <row r="31" customFormat="false" ht="16" hidden="false" customHeight="false" outlineLevel="0" collapsed="false">
      <c r="A31" s="0" t="s">
        <v>766</v>
      </c>
      <c r="B31" s="0" t="s">
        <v>30</v>
      </c>
      <c r="C31" s="0" t="n">
        <v>204</v>
      </c>
      <c r="D31" s="0" t="n">
        <v>197.625</v>
      </c>
      <c r="E31" s="0" t="n">
        <v>331.5</v>
      </c>
      <c r="F31" s="0" t="n">
        <v>478.125</v>
      </c>
      <c r="G31" s="0" t="n">
        <v>643.875</v>
      </c>
      <c r="H31" s="0" t="n">
        <v>191.25</v>
      </c>
    </row>
    <row r="32" customFormat="false" ht="16" hidden="false" customHeight="false" outlineLevel="0" collapsed="false">
      <c r="A32" s="0" t="s">
        <v>767</v>
      </c>
      <c r="B32" s="0" t="s">
        <v>30</v>
      </c>
      <c r="C32" s="0" t="n">
        <f aca="false">C31*$D$9/$D$8</f>
        <v>1131.27272727273</v>
      </c>
      <c r="D32" s="0" t="n">
        <f aca="false">D31*$D$9/$D$8</f>
        <v>1095.92045454545</v>
      </c>
      <c r="E32" s="0" t="n">
        <f aca="false">E31*$D$9/$D$8</f>
        <v>1838.31818181818</v>
      </c>
      <c r="F32" s="0" t="n">
        <f aca="false">F31*$D$9/$D$8</f>
        <v>2651.42045454545</v>
      </c>
      <c r="G32" s="0" t="n">
        <f aca="false">G31*$D$9/$D$8</f>
        <v>3570.57954545455</v>
      </c>
      <c r="H32" s="0" t="n">
        <f aca="false">H31*$D$9/$D$8</f>
        <v>1060.56818181818</v>
      </c>
    </row>
    <row r="33" customFormat="false" ht="16" hidden="false" customHeight="false" outlineLevel="0" collapsed="false">
      <c r="A33" s="0" t="s">
        <v>769</v>
      </c>
      <c r="B33" s="0" t="s">
        <v>30</v>
      </c>
      <c r="C33" s="0" t="n">
        <f aca="false">C31*$D$10/$D$8</f>
        <v>18.5454545454545</v>
      </c>
      <c r="D33" s="0" t="n">
        <f aca="false">D31*$D$10/$D$8</f>
        <v>17.9659090909091</v>
      </c>
      <c r="E33" s="0" t="n">
        <f aca="false">E31*$D$10/$D$8</f>
        <v>30.1363636363636</v>
      </c>
      <c r="F33" s="0" t="n">
        <f aca="false">F31*$D$10/$D$8</f>
        <v>43.4659090909091</v>
      </c>
      <c r="G33" s="0" t="n">
        <f aca="false">G31*$D$10/$D$8</f>
        <v>58.5340909090909</v>
      </c>
      <c r="H33" s="0" t="n">
        <f aca="false">H31*$D$10/$D$8</f>
        <v>17.3863636363636</v>
      </c>
    </row>
    <row r="35" customFormat="false" ht="16" hidden="false" customHeight="false" outlineLevel="0" collapsed="false">
      <c r="A35" s="0" t="s">
        <v>757</v>
      </c>
      <c r="B35" s="0" t="s">
        <v>43</v>
      </c>
      <c r="C35" s="0" t="n">
        <f aca="false">H15*$D$2/$D$8</f>
        <v>0.667636363636364</v>
      </c>
      <c r="D35" s="0" t="n">
        <f aca="false">I15*$D$2/$D$8</f>
        <v>0.646772727272727</v>
      </c>
      <c r="E35" s="0" t="n">
        <f aca="false">J15*$D$2/$D$8</f>
        <v>1.08490909090909</v>
      </c>
      <c r="F35" s="0" t="n">
        <f aca="false">K15*$D$2/$D$8</f>
        <v>1.56477272727273</v>
      </c>
      <c r="G35" s="0" t="n">
        <f aca="false">L15*$D$2/$D$8</f>
        <v>2.10722727272727</v>
      </c>
      <c r="H35" s="0" t="n">
        <f aca="false">M15*$D$2/$D$8</f>
        <v>0.625909090909091</v>
      </c>
    </row>
    <row r="36" customFormat="false" ht="16" hidden="false" customHeight="false" outlineLevel="0" collapsed="false">
      <c r="A36" s="0" t="s">
        <v>759</v>
      </c>
      <c r="C36" s="0" t="n">
        <f aca="false">H15*$D$3/$D$8</f>
        <v>0</v>
      </c>
      <c r="D36" s="0" t="n">
        <f aca="false">I15*$D$3/$D$8</f>
        <v>0</v>
      </c>
      <c r="E36" s="0" t="n">
        <f aca="false">J15*$D$3/$D$8</f>
        <v>0</v>
      </c>
      <c r="F36" s="0" t="n">
        <f aca="false">K15*$D$3/$D$8</f>
        <v>0</v>
      </c>
      <c r="G36" s="0" t="n">
        <f aca="false">L15*$D$3/$D$8</f>
        <v>0</v>
      </c>
      <c r="H36" s="0" t="n">
        <f aca="false">M15*$D$3/$D$8</f>
        <v>0</v>
      </c>
    </row>
    <row r="37" customFormat="false" ht="16" hidden="false" customHeight="false" outlineLevel="0" collapsed="false">
      <c r="A37" s="0" t="s">
        <v>760</v>
      </c>
      <c r="C37" s="0" t="n">
        <f aca="false">H15*$D$4/$D$8</f>
        <v>0.667636363636364</v>
      </c>
      <c r="D37" s="0" t="n">
        <f aca="false">I15*$D$4/$D$8</f>
        <v>0.646772727272727</v>
      </c>
      <c r="E37" s="0" t="n">
        <f aca="false">J15*$D$4/$D$8</f>
        <v>1.08490909090909</v>
      </c>
      <c r="F37" s="0" t="n">
        <f aca="false">K15*$D$4/$D$8</f>
        <v>1.56477272727273</v>
      </c>
      <c r="G37" s="0" t="n">
        <f aca="false">L15*$D$4/$D$8</f>
        <v>2.10722727272727</v>
      </c>
      <c r="H37" s="0" t="n">
        <f aca="false">M15*$D$4/$D$8</f>
        <v>0.625909090909091</v>
      </c>
    </row>
    <row r="38" customFormat="false" ht="16" hidden="false" customHeight="false" outlineLevel="0" collapsed="false">
      <c r="A38" s="0" t="s">
        <v>762</v>
      </c>
      <c r="C38" s="0" t="n">
        <f aca="false">H15*$D$5/$D$8</f>
        <v>4.00581818181818</v>
      </c>
      <c r="D38" s="0" t="n">
        <f aca="false">I15*$D$5/$D$8</f>
        <v>3.88063636363636</v>
      </c>
      <c r="E38" s="0" t="n">
        <f aca="false">J15*$D$5/$D$8</f>
        <v>6.50945454545454</v>
      </c>
      <c r="F38" s="0" t="n">
        <f aca="false">K15*$D$5/$D$8</f>
        <v>9.38863636363636</v>
      </c>
      <c r="G38" s="0" t="n">
        <f aca="false">L15*$D$5/$D$8</f>
        <v>12.6433636363636</v>
      </c>
      <c r="H38" s="0" t="n">
        <f aca="false">M15*$D$5/$D$8</f>
        <v>3.75545454545455</v>
      </c>
    </row>
    <row r="39" customFormat="false" ht="16" hidden="false" customHeight="false" outlineLevel="0" collapsed="false">
      <c r="A39" s="0" t="s">
        <v>764</v>
      </c>
      <c r="C39" s="0" t="n">
        <f aca="false">H15*$D$6/$D$8</f>
        <v>1.00145454545455</v>
      </c>
      <c r="D39" s="0" t="n">
        <f aca="false">I15*$D$6/$D$8</f>
        <v>0.970159090909091</v>
      </c>
      <c r="E39" s="0" t="n">
        <f aca="false">J15*$D$6/$D$8</f>
        <v>1.62736363636364</v>
      </c>
      <c r="F39" s="0" t="n">
        <f aca="false">K15*$D$6/$D$8</f>
        <v>2.34715909090909</v>
      </c>
      <c r="G39" s="0" t="n">
        <f aca="false">L15*$D$6/$D$8</f>
        <v>3.16084090909091</v>
      </c>
      <c r="H39" s="0" t="n">
        <f aca="false">M15*$D$6/$D$8</f>
        <v>0.938863636363636</v>
      </c>
    </row>
    <row r="40" customFormat="false" ht="16" hidden="false" customHeight="false" outlineLevel="0" collapsed="false">
      <c r="A40" s="0" t="s">
        <v>765</v>
      </c>
      <c r="C40" s="0" t="n">
        <v>1.00145454545455</v>
      </c>
      <c r="D40" s="0" t="n">
        <v>0.970159090909091</v>
      </c>
      <c r="E40" s="0" t="n">
        <v>1.62736363636364</v>
      </c>
      <c r="F40" s="0" t="n">
        <v>2.34715909090909</v>
      </c>
      <c r="G40" s="0" t="n">
        <v>3.16084090909091</v>
      </c>
      <c r="H40" s="0" t="n">
        <v>0.938863636363636</v>
      </c>
    </row>
    <row r="41" customFormat="false" ht="16" hidden="false" customHeight="false" outlineLevel="0" collapsed="false">
      <c r="A41" s="0" t="s">
        <v>766</v>
      </c>
      <c r="C41" s="0" t="n">
        <v>3.672</v>
      </c>
      <c r="D41" s="0" t="n">
        <v>3.55725</v>
      </c>
      <c r="E41" s="0" t="n">
        <v>5.967</v>
      </c>
      <c r="F41" s="0" t="n">
        <v>8.60625</v>
      </c>
      <c r="G41" s="0" t="n">
        <v>11.58975</v>
      </c>
      <c r="H41" s="0" t="n">
        <v>3.4425</v>
      </c>
    </row>
    <row r="42" customFormat="false" ht="16" hidden="false" customHeight="false" outlineLevel="0" collapsed="false">
      <c r="A42" s="0" t="s">
        <v>767</v>
      </c>
      <c r="C42" s="0" t="n">
        <f aca="false">H15*$D$9/$D$8</f>
        <v>20.3629090909091</v>
      </c>
      <c r="D42" s="0" t="n">
        <f aca="false">I15*$D$9/$D$8</f>
        <v>19.7265681818182</v>
      </c>
      <c r="E42" s="0" t="n">
        <f aca="false">J15*$D$9/$D$8</f>
        <v>33.0897272727273</v>
      </c>
      <c r="F42" s="0" t="n">
        <f aca="false">K15*$D$9/$D$8</f>
        <v>47.7255681818182</v>
      </c>
      <c r="G42" s="0" t="n">
        <f aca="false">L15*$D$9/$D$8</f>
        <v>64.2704318181818</v>
      </c>
      <c r="H42" s="0" t="n">
        <f aca="false">M15*$D$9/$D$8</f>
        <v>19.0902272727273</v>
      </c>
    </row>
    <row r="43" customFormat="false" ht="16" hidden="false" customHeight="false" outlineLevel="0" collapsed="false">
      <c r="A43" s="0" t="s">
        <v>769</v>
      </c>
      <c r="C43" s="0" t="n">
        <f aca="false">H15*$D$10/$D$8</f>
        <v>0.333818181818182</v>
      </c>
      <c r="D43" s="0" t="n">
        <f aca="false">I15*$D$10/$D$8</f>
        <v>0.323386363636363</v>
      </c>
      <c r="E43" s="0" t="n">
        <f aca="false">J15*$D$10/$D$8</f>
        <v>0.542454545454545</v>
      </c>
      <c r="F43" s="0" t="n">
        <f aca="false">K15*$D$10/$D$8</f>
        <v>0.782386363636364</v>
      </c>
      <c r="G43" s="0" t="n">
        <f aca="false">L15*$D$10/$D$8</f>
        <v>1.05361363636364</v>
      </c>
      <c r="H43" s="0" t="n">
        <f aca="false">M15*$D$10/$D$8</f>
        <v>0.312954545454545</v>
      </c>
    </row>
    <row r="46" customFormat="false" ht="16" hidden="false" customHeight="false" outlineLevel="0" collapsed="false">
      <c r="A46" s="0" t="s">
        <v>770</v>
      </c>
      <c r="C46" s="0" t="n">
        <f aca="false">C35/100</f>
        <v>0.00667636363636364</v>
      </c>
      <c r="D46" s="0" t="n">
        <f aca="false">D35/100</f>
        <v>0.00646772727272727</v>
      </c>
      <c r="E46" s="0" t="n">
        <f aca="false">E35/100</f>
        <v>0.0108490909090909</v>
      </c>
      <c r="F46" s="0" t="n">
        <f aca="false">F35/100</f>
        <v>0.0156477272727273</v>
      </c>
      <c r="G46" s="0" t="n">
        <f aca="false">G35/100</f>
        <v>0.0210722727272727</v>
      </c>
      <c r="H46" s="0" t="n">
        <f aca="false">H35/100</f>
        <v>0.00625909090909091</v>
      </c>
    </row>
    <row r="47" customFormat="false" ht="16" hidden="false" customHeight="false" outlineLevel="0" collapsed="false">
      <c r="A47" s="0" t="s">
        <v>772</v>
      </c>
      <c r="C47" s="0" t="n">
        <f aca="false">C39/100</f>
        <v>0.0100145454545455</v>
      </c>
      <c r="D47" s="0" t="n">
        <f aca="false">D39/100</f>
        <v>0.00970159090909091</v>
      </c>
      <c r="E47" s="0" t="n">
        <f aca="false">E39/100</f>
        <v>0.0162736363636364</v>
      </c>
      <c r="F47" s="0" t="n">
        <f aca="false">F39/100</f>
        <v>0.0234715909090909</v>
      </c>
      <c r="G47" s="0" t="n">
        <f aca="false">G39/100</f>
        <v>0.0316084090909091</v>
      </c>
      <c r="H47" s="0" t="n">
        <f aca="false">H39/100</f>
        <v>0.00938863636363636</v>
      </c>
    </row>
    <row r="48" customFormat="false" ht="16" hidden="false" customHeight="false" outlineLevel="0" collapsed="false">
      <c r="A48" s="0" t="s">
        <v>774</v>
      </c>
      <c r="C48" s="0" t="n">
        <f aca="false">C40/2/100</f>
        <v>0.00500727272727275</v>
      </c>
      <c r="D48" s="0" t="n">
        <f aca="false">D40/2/100</f>
        <v>0.00485079545454545</v>
      </c>
      <c r="E48" s="0" t="n">
        <f aca="false">E40/2/100</f>
        <v>0.0081368181818182</v>
      </c>
      <c r="F48" s="0" t="n">
        <f aca="false">F40/2/100</f>
        <v>0.0117357954545455</v>
      </c>
      <c r="G48" s="0" t="n">
        <f aca="false">G40/2/100</f>
        <v>0.0158042045454545</v>
      </c>
      <c r="H48" s="0" t="n">
        <f aca="false">H40/2/100</f>
        <v>0.00469431818181818</v>
      </c>
    </row>
    <row r="49" customFormat="false" ht="16" hidden="false" customHeight="false" outlineLevel="0" collapsed="false">
      <c r="A49" s="0" t="s">
        <v>776</v>
      </c>
      <c r="C49" s="0" t="n">
        <v>0.00500727272727273</v>
      </c>
      <c r="D49" s="0" t="n">
        <v>0.00485079545454546</v>
      </c>
      <c r="E49" s="0" t="n">
        <v>0.00813681818181818</v>
      </c>
      <c r="F49" s="0" t="n">
        <v>0.0117357954545455</v>
      </c>
      <c r="G49" s="0" t="n">
        <v>0.0158042045454545</v>
      </c>
      <c r="H49" s="0" t="n">
        <v>0.00469431818181818</v>
      </c>
    </row>
    <row r="50" customFormat="false" ht="16" hidden="false" customHeight="false" outlineLevel="0" collapsed="false">
      <c r="A50" s="0" t="s">
        <v>778</v>
      </c>
      <c r="C50" s="0" t="n">
        <f aca="false">C41/100</f>
        <v>0.03672</v>
      </c>
      <c r="D50" s="0" t="n">
        <f aca="false">D41/100</f>
        <v>0.0355725</v>
      </c>
      <c r="E50" s="0" t="n">
        <f aca="false">E41/100</f>
        <v>0.05967</v>
      </c>
      <c r="F50" s="0" t="n">
        <f aca="false">F41/100</f>
        <v>0.0860625</v>
      </c>
      <c r="G50" s="0" t="n">
        <f aca="false">G41/100</f>
        <v>0.1158975</v>
      </c>
      <c r="H50" s="0" t="n">
        <f aca="false">H41/100</f>
        <v>0.034425</v>
      </c>
    </row>
    <row r="51" customFormat="false" ht="16" hidden="false" customHeight="false" outlineLevel="0" collapsed="false">
      <c r="A51" s="0" t="s">
        <v>780</v>
      </c>
      <c r="C51" s="0" t="n">
        <f aca="false">C42/100</f>
        <v>0.203629090909091</v>
      </c>
      <c r="D51" s="0" t="n">
        <f aca="false">D42/100</f>
        <v>0.197265681818182</v>
      </c>
      <c r="E51" s="0" t="n">
        <f aca="false">E42/100</f>
        <v>0.330897272727273</v>
      </c>
      <c r="F51" s="0" t="n">
        <f aca="false">F42/100</f>
        <v>0.477255681818182</v>
      </c>
      <c r="G51" s="0" t="n">
        <f aca="false">G42/100</f>
        <v>0.642704318181818</v>
      </c>
      <c r="H51" s="0" t="n">
        <f aca="false">H42/100</f>
        <v>0.190902272727273</v>
      </c>
    </row>
    <row r="52" customFormat="false" ht="16" hidden="false" customHeight="false" outlineLevel="0" collapsed="false">
      <c r="A52" s="0" t="s">
        <v>782</v>
      </c>
      <c r="C52" s="0" t="n">
        <f aca="false">C38/100</f>
        <v>0.0400581818181818</v>
      </c>
      <c r="D52" s="0" t="n">
        <f aca="false">D38/100</f>
        <v>0.0388063636363636</v>
      </c>
      <c r="E52" s="0" t="n">
        <f aca="false">E38/100</f>
        <v>0.0650945454545454</v>
      </c>
      <c r="F52" s="0" t="n">
        <f aca="false">F38/100</f>
        <v>0.0938863636363636</v>
      </c>
      <c r="G52" s="0" t="n">
        <f aca="false">G38/100</f>
        <v>0.126433636363636</v>
      </c>
      <c r="H52" s="0" t="n">
        <f aca="false">H38/100</f>
        <v>0.0375545454545454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7" activeCellId="0" sqref="F17"/>
    </sheetView>
  </sheetViews>
  <sheetFormatPr defaultRowHeight="16"/>
  <cols>
    <col collapsed="false" hidden="false" max="1" min="1" style="0" width="19.2074074074074"/>
    <col collapsed="false" hidden="false" max="6" min="2" style="0" width="10.6814814814815"/>
    <col collapsed="false" hidden="false" max="7" min="7" style="0" width="15.6777777777778"/>
    <col collapsed="false" hidden="false" max="1025" min="8" style="0" width="10.6814814814815"/>
  </cols>
  <sheetData>
    <row r="1" customFormat="false" ht="16" hidden="false" customHeight="false" outlineLevel="0" collapsed="false">
      <c r="B1" s="0" t="s">
        <v>785</v>
      </c>
      <c r="D1" s="0" t="s">
        <v>756</v>
      </c>
      <c r="E1" s="0" t="s">
        <v>29</v>
      </c>
      <c r="G1" s="0" t="s">
        <v>35</v>
      </c>
      <c r="H1" s="0" t="s">
        <v>36</v>
      </c>
      <c r="I1" s="0" t="s">
        <v>37</v>
      </c>
      <c r="J1" s="0" t="s">
        <v>38</v>
      </c>
      <c r="K1" s="0" t="s">
        <v>39</v>
      </c>
      <c r="L1" s="0" t="s">
        <v>40</v>
      </c>
      <c r="M1" s="0" t="s">
        <v>41</v>
      </c>
    </row>
    <row r="2" customFormat="false" ht="16" hidden="false" customHeight="false" outlineLevel="0" collapsed="false">
      <c r="A2" s="0" t="s">
        <v>786</v>
      </c>
      <c r="B2" s="0" t="n">
        <v>3.2</v>
      </c>
      <c r="D2" s="0" t="n">
        <f aca="false">B2/$B$21*100</f>
        <v>3.11890838206628</v>
      </c>
      <c r="E2" s="35" t="n">
        <v>181.191</v>
      </c>
      <c r="G2" s="0" t="s">
        <v>787</v>
      </c>
      <c r="H2" s="0" t="n">
        <v>8.09090909090909</v>
      </c>
      <c r="I2" s="0" t="n">
        <v>8.95454545454546</v>
      </c>
      <c r="J2" s="0" t="n">
        <v>10.25</v>
      </c>
      <c r="K2" s="0" t="n">
        <v>11.3181818181818</v>
      </c>
      <c r="L2" s="0" t="n">
        <v>10.2272727272727</v>
      </c>
      <c r="M2" s="0" t="n">
        <v>8.29545454545455</v>
      </c>
    </row>
    <row r="3" customFormat="false" ht="16" hidden="false" customHeight="false" outlineLevel="0" collapsed="false">
      <c r="A3" s="0" t="s">
        <v>788</v>
      </c>
      <c r="B3" s="0" t="n">
        <v>5.7</v>
      </c>
      <c r="D3" s="0" t="n">
        <f aca="false">B3/$B$21*100</f>
        <v>5.55555555555555</v>
      </c>
      <c r="E3" s="35" t="n">
        <v>165.192</v>
      </c>
    </row>
    <row r="4" customFormat="false" ht="16" hidden="false" customHeight="false" outlineLevel="0" collapsed="false">
      <c r="A4" s="0" t="s">
        <v>789</v>
      </c>
      <c r="B4" s="0" t="n">
        <v>5.1</v>
      </c>
      <c r="D4" s="0" t="n">
        <f aca="false">B4/$B$21*100</f>
        <v>4.97076023391813</v>
      </c>
      <c r="E4" s="35" t="n">
        <v>147.198</v>
      </c>
      <c r="G4" s="0" t="s">
        <v>27</v>
      </c>
    </row>
    <row r="5" customFormat="false" ht="16" hidden="false" customHeight="false" outlineLevel="0" collapsed="false">
      <c r="A5" s="0" t="s">
        <v>790</v>
      </c>
      <c r="B5" s="0" t="n">
        <v>0</v>
      </c>
      <c r="D5" s="0" t="n">
        <f aca="false">B5/$B$21*100</f>
        <v>0</v>
      </c>
      <c r="E5" s="35" t="n">
        <v>204.229</v>
      </c>
    </row>
    <row r="6" customFormat="false" ht="16" hidden="false" customHeight="false" outlineLevel="0" collapsed="false">
      <c r="A6" s="0" t="s">
        <v>791</v>
      </c>
      <c r="B6" s="0" t="n">
        <v>9.6</v>
      </c>
      <c r="D6" s="0" t="n">
        <f aca="false">B6/$B$21*100</f>
        <v>9.35672514619883</v>
      </c>
      <c r="E6" s="35" t="n">
        <v>175.212</v>
      </c>
    </row>
    <row r="7" customFormat="false" ht="16" hidden="false" customHeight="false" outlineLevel="0" collapsed="false">
      <c r="A7" s="0" t="s">
        <v>792</v>
      </c>
      <c r="B7" s="0" t="n">
        <v>10.8</v>
      </c>
      <c r="D7" s="0" t="n">
        <f aca="false">B7/$B$21*100</f>
        <v>10.5263157894737</v>
      </c>
      <c r="E7" s="35" t="n">
        <v>132.095</v>
      </c>
      <c r="G7" s="0" t="s">
        <v>30</v>
      </c>
      <c r="H7" s="0" t="n">
        <v>335.6</v>
      </c>
      <c r="I7" s="0" t="s">
        <v>31</v>
      </c>
    </row>
    <row r="8" customFormat="false" ht="16" hidden="false" customHeight="false" outlineLevel="0" collapsed="false">
      <c r="A8" s="0" t="s">
        <v>793</v>
      </c>
      <c r="B8" s="0" t="n">
        <v>13.4</v>
      </c>
      <c r="D8" s="0" t="n">
        <f aca="false">B8/$B$21*100</f>
        <v>13.0604288499025</v>
      </c>
      <c r="E8" s="35" t="n">
        <v>146.122</v>
      </c>
      <c r="G8" s="0" t="s">
        <v>794</v>
      </c>
      <c r="H8" s="0" t="n">
        <f aca="false">$H$7*H2</f>
        <v>2715.30909090909</v>
      </c>
      <c r="I8" s="0" t="n">
        <f aca="false">$H$7*I2</f>
        <v>3005.14545454546</v>
      </c>
      <c r="J8" s="0" t="n">
        <f aca="false">$H$7*J2</f>
        <v>3439.9</v>
      </c>
      <c r="K8" s="0" t="n">
        <f aca="false">$H$7*K2</f>
        <v>3798.38181818181</v>
      </c>
      <c r="L8" s="0" t="n">
        <f aca="false">$H$7*L2</f>
        <v>3432.27272727272</v>
      </c>
      <c r="M8" s="0" t="n">
        <f aca="false">$H$7*M2</f>
        <v>2783.95454545455</v>
      </c>
    </row>
    <row r="9" customFormat="false" ht="16" hidden="false" customHeight="false" outlineLevel="0" collapsed="false">
      <c r="A9" s="0" t="s">
        <v>795</v>
      </c>
      <c r="B9" s="0" t="n">
        <v>5.7</v>
      </c>
      <c r="D9" s="0" t="n">
        <f aca="false">B9/$B$21*100</f>
        <v>5.55555555555555</v>
      </c>
      <c r="E9" s="35" t="n">
        <v>119.12</v>
      </c>
      <c r="G9" s="0" t="s">
        <v>43</v>
      </c>
      <c r="H9" s="0" t="n">
        <f aca="false">H8*$E$21/10000</f>
        <v>37.1058150210101</v>
      </c>
      <c r="I9" s="0" t="n">
        <f aca="false">I8*$E$21/10000</f>
        <v>41.0665480850505</v>
      </c>
      <c r="J9" s="0" t="n">
        <f aca="false">J8*$E$21/10000</f>
        <v>47.0076476811111</v>
      </c>
      <c r="K9" s="0" t="n">
        <f aca="false">K8*$E$21/10000</f>
        <v>51.9064491024242</v>
      </c>
      <c r="L9" s="0" t="n">
        <f aca="false">L8*$E$21/10000</f>
        <v>46.9034178636362</v>
      </c>
      <c r="M9" s="0" t="n">
        <f aca="false">M8*$E$21/10000</f>
        <v>38.0438833782829</v>
      </c>
    </row>
    <row r="10" customFormat="false" ht="16" hidden="false" customHeight="false" outlineLevel="0" collapsed="false">
      <c r="A10" s="0" t="s">
        <v>796</v>
      </c>
      <c r="B10" s="0" t="n">
        <v>5.1</v>
      </c>
      <c r="D10" s="0" t="n">
        <f aca="false">B10/$B$21*100</f>
        <v>4.97076023391813</v>
      </c>
      <c r="E10" s="35" t="n">
        <v>105.093</v>
      </c>
    </row>
    <row r="11" customFormat="false" ht="16" hidden="false" customHeight="false" outlineLevel="0" collapsed="false">
      <c r="A11" s="0" t="s">
        <v>797</v>
      </c>
      <c r="B11" s="0" t="n">
        <v>4.4</v>
      </c>
      <c r="D11" s="0" t="n">
        <f aca="false">B11/$B$21*100</f>
        <v>4.28849902534113</v>
      </c>
      <c r="E11" s="35" t="n">
        <v>115.132</v>
      </c>
      <c r="G11" s="34" t="s">
        <v>798</v>
      </c>
      <c r="J11" s="0" t="s">
        <v>36</v>
      </c>
      <c r="K11" s="0" t="s">
        <v>37</v>
      </c>
      <c r="L11" s="0" t="s">
        <v>38</v>
      </c>
      <c r="M11" s="0" t="s">
        <v>39</v>
      </c>
      <c r="N11" s="0" t="s">
        <v>40</v>
      </c>
      <c r="O11" s="0" t="s">
        <v>41</v>
      </c>
    </row>
    <row r="12" customFormat="false" ht="16" hidden="false" customHeight="false" outlineLevel="0" collapsed="false">
      <c r="A12" s="0" t="s">
        <v>799</v>
      </c>
      <c r="B12" s="0" t="n">
        <v>8.3</v>
      </c>
      <c r="D12" s="0" t="n">
        <f aca="false">B12/$B$21*100</f>
        <v>8.0896686159844</v>
      </c>
      <c r="E12" s="35" t="n">
        <v>89.094</v>
      </c>
      <c r="G12" s="0" t="s">
        <v>786</v>
      </c>
      <c r="H12" s="0" t="s">
        <v>30</v>
      </c>
      <c r="J12" s="0" t="n">
        <f aca="false">$H$8*D2/100</f>
        <v>84.6880028353712</v>
      </c>
      <c r="K12" s="0" t="n">
        <f aca="false">$I$8*D2/100</f>
        <v>93.7277334751019</v>
      </c>
      <c r="L12" s="0" t="n">
        <f aca="false">$J$8*D2/100</f>
        <v>107.287329434698</v>
      </c>
      <c r="M12" s="0" t="n">
        <f aca="false">$K$8*D2/100</f>
        <v>118.468048910154</v>
      </c>
      <c r="N12" s="0" t="n">
        <f aca="false">$L$8*D2/100</f>
        <v>107.049441786284</v>
      </c>
      <c r="O12" s="0" t="n">
        <f aca="false">$M$8*D2/100</f>
        <v>86.828991671097</v>
      </c>
    </row>
    <row r="13" customFormat="false" ht="16" hidden="false" customHeight="false" outlineLevel="0" collapsed="false">
      <c r="A13" s="0" t="s">
        <v>800</v>
      </c>
      <c r="B13" s="0" t="n">
        <v>7</v>
      </c>
      <c r="D13" s="0" t="n">
        <f aca="false">B13/$B$21*100</f>
        <v>6.82261208576998</v>
      </c>
      <c r="E13" s="35" t="n">
        <v>75.067</v>
      </c>
      <c r="G13" s="0" t="s">
        <v>788</v>
      </c>
      <c r="H13" s="0" t="s">
        <v>30</v>
      </c>
      <c r="J13" s="0" t="n">
        <f aca="false">$H$8*D3/100</f>
        <v>150.850505050505</v>
      </c>
      <c r="K13" s="0" t="n">
        <f aca="false">$I$8*D3/100</f>
        <v>166.952525252525</v>
      </c>
      <c r="L13" s="0" t="n">
        <f aca="false">$J$8*D3/100</f>
        <v>191.105555555556</v>
      </c>
      <c r="M13" s="0" t="n">
        <f aca="false">$K$8*D3/100</f>
        <v>211.021212121212</v>
      </c>
      <c r="N13" s="0" t="n">
        <f aca="false">$L$8*D3/100</f>
        <v>190.681818181818</v>
      </c>
      <c r="O13" s="0" t="n">
        <f aca="false">$M$8*D3/100</f>
        <v>154.664141414141</v>
      </c>
    </row>
    <row r="14" customFormat="false" ht="16" hidden="false" customHeight="false" outlineLevel="0" collapsed="false">
      <c r="A14" s="0" t="s">
        <v>801</v>
      </c>
      <c r="B14" s="0" t="n">
        <v>6.4</v>
      </c>
      <c r="D14" s="0" t="n">
        <f aca="false">B14/$B$21*100</f>
        <v>6.23781676413255</v>
      </c>
      <c r="E14" s="35" t="n">
        <v>117.148</v>
      </c>
      <c r="G14" s="0" t="s">
        <v>789</v>
      </c>
      <c r="H14" s="0" t="s">
        <v>30</v>
      </c>
      <c r="J14" s="0" t="n">
        <f aca="false">$H$8*D4/100</f>
        <v>134.971504518873</v>
      </c>
      <c r="K14" s="0" t="n">
        <f aca="false">$I$8*D4/100</f>
        <v>149.378575225944</v>
      </c>
      <c r="L14" s="0" t="n">
        <f aca="false">$J$8*D4/100</f>
        <v>170.98918128655</v>
      </c>
      <c r="M14" s="0" t="n">
        <f aca="false">$K$8*D4/100</f>
        <v>188.808452950558</v>
      </c>
      <c r="N14" s="0" t="n">
        <f aca="false">$L$8*D4/100</f>
        <v>170.610047846889</v>
      </c>
      <c r="O14" s="0" t="n">
        <f aca="false">$M$8*D4/100</f>
        <v>138.383705475811</v>
      </c>
    </row>
    <row r="15" customFormat="false" ht="16" hidden="false" customHeight="false" outlineLevel="0" collapsed="false">
      <c r="A15" s="0" t="s">
        <v>802</v>
      </c>
      <c r="B15" s="0" t="n">
        <v>0.6</v>
      </c>
      <c r="D15" s="0" t="n">
        <f aca="false">B15/$B$21*100</f>
        <v>0.584795321637427</v>
      </c>
      <c r="E15" s="35" t="n">
        <v>121.16</v>
      </c>
      <c r="G15" s="0" t="s">
        <v>790</v>
      </c>
      <c r="H15" s="0" t="s">
        <v>30</v>
      </c>
      <c r="J15" s="0" t="n">
        <f aca="false">$H$8*D5/100</f>
        <v>0</v>
      </c>
      <c r="K15" s="0" t="n">
        <f aca="false">$I$8*D5/100</f>
        <v>0</v>
      </c>
      <c r="L15" s="0" t="n">
        <f aca="false">$J$8*D5/100</f>
        <v>0</v>
      </c>
      <c r="M15" s="0" t="n">
        <f aca="false">$K$8*D5/100</f>
        <v>0</v>
      </c>
      <c r="N15" s="0" t="n">
        <f aca="false">$L$8*D5/100</f>
        <v>0</v>
      </c>
      <c r="O15" s="0" t="n">
        <f aca="false">$M$8*D5/100</f>
        <v>0</v>
      </c>
    </row>
    <row r="16" customFormat="false" ht="16" hidden="false" customHeight="false" outlineLevel="0" collapsed="false">
      <c r="A16" s="0" t="s">
        <v>803</v>
      </c>
      <c r="B16" s="0" t="n">
        <v>1.9</v>
      </c>
      <c r="D16" s="0" t="n">
        <f aca="false">B16/$B$21*100</f>
        <v>1.85185185185185</v>
      </c>
      <c r="E16" s="35" t="n">
        <v>149.214</v>
      </c>
      <c r="G16" s="0" t="s">
        <v>791</v>
      </c>
      <c r="H16" s="0" t="s">
        <v>30</v>
      </c>
      <c r="J16" s="0" t="n">
        <f aca="false">$H$8*D6/100</f>
        <v>254.064008506114</v>
      </c>
      <c r="K16" s="0" t="n">
        <f aca="false">$I$8*D6/100</f>
        <v>281.183200425306</v>
      </c>
      <c r="L16" s="0" t="n">
        <f aca="false">$J$8*D6/100</f>
        <v>321.861988304094</v>
      </c>
      <c r="M16" s="0" t="n">
        <f aca="false">$K$8*D6/100</f>
        <v>355.404146730462</v>
      </c>
      <c r="N16" s="0" t="n">
        <f aca="false">$L$8*D6/100</f>
        <v>321.148325358851</v>
      </c>
      <c r="O16" s="0" t="n">
        <f aca="false">$M$8*D6/100</f>
        <v>260.486975013291</v>
      </c>
    </row>
    <row r="17" customFormat="false" ht="16" hidden="false" customHeight="false" outlineLevel="0" collapsed="false">
      <c r="A17" s="0" t="s">
        <v>804</v>
      </c>
      <c r="B17" s="0" t="n">
        <v>5.1</v>
      </c>
      <c r="D17" s="0" t="n">
        <f aca="false">B17/$B$21*100</f>
        <v>4.97076023391813</v>
      </c>
      <c r="E17" s="35" t="n">
        <v>131.175</v>
      </c>
      <c r="G17" s="0" t="s">
        <v>792</v>
      </c>
      <c r="H17" s="0" t="s">
        <v>30</v>
      </c>
      <c r="J17" s="0" t="n">
        <f aca="false">$H$8*D7/100</f>
        <v>285.822009569378</v>
      </c>
      <c r="K17" s="0" t="n">
        <f aca="false">$I$8*D7/100</f>
        <v>316.331100478469</v>
      </c>
      <c r="L17" s="0" t="n">
        <f aca="false">$J$8*D7/100</f>
        <v>362.094736842105</v>
      </c>
      <c r="M17" s="0" t="n">
        <f aca="false">$K$8*D7/100</f>
        <v>399.82966507177</v>
      </c>
      <c r="N17" s="0" t="n">
        <f aca="false">$L$8*D7/100</f>
        <v>361.291866028707</v>
      </c>
      <c r="O17" s="0" t="n">
        <f aca="false">$M$8*D7/100</f>
        <v>293.047846889952</v>
      </c>
    </row>
    <row r="18" customFormat="false" ht="16" hidden="false" customHeight="false" outlineLevel="0" collapsed="false">
      <c r="A18" s="0" t="s">
        <v>805</v>
      </c>
      <c r="B18" s="0" t="n">
        <v>8.9</v>
      </c>
      <c r="D18" s="0" t="n">
        <f aca="false">B18/$B$21*100</f>
        <v>8.67446393762183</v>
      </c>
      <c r="E18" s="35" t="n">
        <v>131.175</v>
      </c>
      <c r="G18" s="0" t="s">
        <v>793</v>
      </c>
      <c r="H18" s="0" t="s">
        <v>30</v>
      </c>
      <c r="J18" s="0" t="n">
        <f aca="false">$H$8*D8/100</f>
        <v>354.631011873117</v>
      </c>
      <c r="K18" s="0" t="n">
        <f aca="false">$I$8*D8/100</f>
        <v>392.484883926989</v>
      </c>
      <c r="L18" s="0" t="n">
        <f aca="false">$J$8*D8/100</f>
        <v>449.265692007797</v>
      </c>
      <c r="M18" s="0" t="n">
        <f aca="false">$K$8*D8/100</f>
        <v>496.08495481127</v>
      </c>
      <c r="N18" s="0" t="n">
        <f aca="false">$L$8*D8/100</f>
        <v>448.269537480063</v>
      </c>
      <c r="O18" s="0" t="n">
        <f aca="false">$M$8*D8/100</f>
        <v>363.596402622719</v>
      </c>
    </row>
    <row r="19" customFormat="false" ht="16" hidden="false" customHeight="false" outlineLevel="0" collapsed="false">
      <c r="A19" s="0" t="s">
        <v>806</v>
      </c>
      <c r="B19" s="0" t="n">
        <v>1.4</v>
      </c>
      <c r="D19" s="0" t="n">
        <f aca="false">B19/$B$21*100</f>
        <v>1.364522417154</v>
      </c>
      <c r="E19" s="35" t="n">
        <v>155.157</v>
      </c>
      <c r="G19" s="0" t="s">
        <v>795</v>
      </c>
      <c r="H19" s="0" t="s">
        <v>30</v>
      </c>
      <c r="J19" s="0" t="n">
        <f aca="false">$H$8*D9/100</f>
        <v>150.850505050505</v>
      </c>
      <c r="K19" s="0" t="n">
        <f aca="false">$I$8*D9/100</f>
        <v>166.952525252525</v>
      </c>
      <c r="L19" s="0" t="n">
        <f aca="false">$J$8*D9/100</f>
        <v>191.105555555556</v>
      </c>
      <c r="M19" s="0" t="n">
        <f aca="false">$K$8*D9/100</f>
        <v>211.021212121212</v>
      </c>
      <c r="N19" s="0" t="n">
        <f aca="false">$L$8*D9/100</f>
        <v>190.681818181818</v>
      </c>
      <c r="O19" s="0" t="n">
        <f aca="false">$M$8*D9/100</f>
        <v>154.664141414141</v>
      </c>
    </row>
    <row r="20" customFormat="false" ht="16" hidden="false" customHeight="false" outlineLevel="0" collapsed="false">
      <c r="G20" s="0" t="s">
        <v>796</v>
      </c>
      <c r="H20" s="0" t="s">
        <v>30</v>
      </c>
      <c r="J20" s="0" t="n">
        <f aca="false">$H$8*D10/100</f>
        <v>134.971504518873</v>
      </c>
      <c r="K20" s="0" t="n">
        <f aca="false">$I$8*D10/100</f>
        <v>149.378575225944</v>
      </c>
      <c r="L20" s="0" t="n">
        <f aca="false">$J$8*D10/100</f>
        <v>170.98918128655</v>
      </c>
      <c r="M20" s="0" t="n">
        <f aca="false">$K$8*D10/100</f>
        <v>188.808452950558</v>
      </c>
      <c r="N20" s="0" t="n">
        <f aca="false">$L$8*D10/100</f>
        <v>170.610047846889</v>
      </c>
      <c r="O20" s="0" t="n">
        <f aca="false">$M$8*D10/100</f>
        <v>138.383705475811</v>
      </c>
    </row>
    <row r="21" customFormat="false" ht="16" hidden="false" customHeight="false" outlineLevel="0" collapsed="false">
      <c r="B21" s="0" t="n">
        <f aca="false">SUM(B2:B19)</f>
        <v>102.6</v>
      </c>
      <c r="D21" s="0" t="n">
        <f aca="false">SUM(D2:D19)</f>
        <v>100</v>
      </c>
      <c r="E21" s="0" t="n">
        <f aca="false">AVERAGE(E2:E19)</f>
        <v>136.654111111111</v>
      </c>
      <c r="G21" s="0" t="s">
        <v>797</v>
      </c>
      <c r="H21" s="0" t="s">
        <v>30</v>
      </c>
      <c r="J21" s="0" t="n">
        <f aca="false">$H$8*D11/100</f>
        <v>116.446003898635</v>
      </c>
      <c r="K21" s="0" t="n">
        <f aca="false">$I$8*D11/100</f>
        <v>128.875633528265</v>
      </c>
      <c r="L21" s="0" t="n">
        <f aca="false">$J$8*D11/100</f>
        <v>147.52007797271</v>
      </c>
      <c r="M21" s="0" t="n">
        <f aca="false">$K$8*D11/100</f>
        <v>162.893567251462</v>
      </c>
      <c r="N21" s="0" t="n">
        <f aca="false">$L$8*D11/100</f>
        <v>147.19298245614</v>
      </c>
      <c r="O21" s="0" t="n">
        <f aca="false">$M$8*D11/100</f>
        <v>119.389863547758</v>
      </c>
    </row>
    <row r="22" customFormat="false" ht="16" hidden="false" customHeight="false" outlineLevel="0" collapsed="false">
      <c r="G22" s="0" t="s">
        <v>799</v>
      </c>
      <c r="H22" s="0" t="s">
        <v>30</v>
      </c>
      <c r="J22" s="0" t="n">
        <f aca="false">$H$8*D12/100</f>
        <v>219.659507354244</v>
      </c>
      <c r="K22" s="0" t="n">
        <f aca="false">$I$8*D12/100</f>
        <v>243.106308701046</v>
      </c>
      <c r="L22" s="0" t="n">
        <f aca="false">$J$8*D12/100</f>
        <v>278.276510721248</v>
      </c>
      <c r="M22" s="0" t="n">
        <f aca="false">$K$8*D12/100</f>
        <v>307.276501860712</v>
      </c>
      <c r="N22" s="0" t="n">
        <f aca="false">$L$8*D12/100</f>
        <v>277.659489633173</v>
      </c>
      <c r="O22" s="0" t="n">
        <f aca="false">$M$8*D12/100</f>
        <v>225.212697146908</v>
      </c>
    </row>
    <row r="23" customFormat="false" ht="16" hidden="false" customHeight="false" outlineLevel="0" collapsed="false">
      <c r="A23" s="36"/>
      <c r="G23" s="0" t="s">
        <v>800</v>
      </c>
      <c r="H23" s="0" t="s">
        <v>30</v>
      </c>
      <c r="J23" s="0" t="n">
        <f aca="false">$H$8*D13/100</f>
        <v>185.255006202375</v>
      </c>
      <c r="K23" s="0" t="n">
        <f aca="false">$I$8*D13/100</f>
        <v>205.029416976785</v>
      </c>
      <c r="L23" s="0" t="n">
        <f aca="false">$J$8*D13/100</f>
        <v>234.691033138402</v>
      </c>
      <c r="M23" s="0" t="n">
        <f aca="false">$K$8*D13/100</f>
        <v>259.148856990962</v>
      </c>
      <c r="N23" s="0" t="n">
        <f aca="false">$L$8*D13/100</f>
        <v>234.170653907495</v>
      </c>
      <c r="O23" s="0" t="n">
        <f aca="false">$M$8*D13/100</f>
        <v>189.938419280525</v>
      </c>
    </row>
    <row r="24" customFormat="false" ht="16" hidden="false" customHeight="false" outlineLevel="0" collapsed="false">
      <c r="G24" s="0" t="s">
        <v>801</v>
      </c>
      <c r="H24" s="0" t="s">
        <v>30</v>
      </c>
      <c r="J24" s="0" t="n">
        <f aca="false">$H$8*D14/100</f>
        <v>169.376005670742</v>
      </c>
      <c r="K24" s="0" t="n">
        <f aca="false">$I$8*D14/100</f>
        <v>187.455466950204</v>
      </c>
      <c r="L24" s="0" t="n">
        <f aca="false">$J$8*D14/100</f>
        <v>214.574658869396</v>
      </c>
      <c r="M24" s="0" t="n">
        <f aca="false">$K$8*D14/100</f>
        <v>236.936097820308</v>
      </c>
      <c r="N24" s="0" t="n">
        <f aca="false">$L$8*D14/100</f>
        <v>214.098883572567</v>
      </c>
      <c r="O24" s="0" t="n">
        <f aca="false">$M$8*D14/100</f>
        <v>173.657983342194</v>
      </c>
    </row>
    <row r="25" customFormat="false" ht="16" hidden="false" customHeight="false" outlineLevel="0" collapsed="false">
      <c r="A25" s="37" t="s">
        <v>807</v>
      </c>
      <c r="G25" s="0" t="s">
        <v>802</v>
      </c>
      <c r="H25" s="0" t="s">
        <v>30</v>
      </c>
      <c r="J25" s="0" t="n">
        <f aca="false">$H$8*D15/100</f>
        <v>15.8790005316321</v>
      </c>
      <c r="K25" s="0" t="n">
        <f aca="false">$I$8*D15/100</f>
        <v>17.5739500265816</v>
      </c>
      <c r="L25" s="0" t="n">
        <f aca="false">$J$8*D15/100</f>
        <v>20.1163742690058</v>
      </c>
      <c r="M25" s="0" t="n">
        <f aca="false">$K$8*D15/100</f>
        <v>22.2127591706539</v>
      </c>
      <c r="N25" s="0" t="n">
        <f aca="false">$L$8*D15/100</f>
        <v>20.0717703349282</v>
      </c>
      <c r="O25" s="0" t="n">
        <f aca="false">$M$8*D15/100</f>
        <v>16.2804359383307</v>
      </c>
    </row>
    <row r="26" customFormat="false" ht="16" hidden="false" customHeight="false" outlineLevel="0" collapsed="false">
      <c r="G26" s="0" t="s">
        <v>803</v>
      </c>
      <c r="H26" s="0" t="s">
        <v>30</v>
      </c>
      <c r="J26" s="0" t="n">
        <f aca="false">$H$8*D16/100</f>
        <v>50.2835016835017</v>
      </c>
      <c r="K26" s="0" t="n">
        <f aca="false">$I$8*D16/100</f>
        <v>55.6508417508418</v>
      </c>
      <c r="L26" s="0" t="n">
        <f aca="false">$J$8*D16/100</f>
        <v>63.7018518518518</v>
      </c>
      <c r="M26" s="0" t="n">
        <f aca="false">$K$8*D16/100</f>
        <v>70.3404040404039</v>
      </c>
      <c r="N26" s="0" t="n">
        <f aca="false">$L$8*D16/100</f>
        <v>63.5606060606059</v>
      </c>
      <c r="O26" s="0" t="n">
        <f aca="false">$M$8*D16/100</f>
        <v>51.5547138047138</v>
      </c>
    </row>
    <row r="27" customFormat="false" ht="16" hidden="false" customHeight="false" outlineLevel="0" collapsed="false">
      <c r="A27" s="5" t="s">
        <v>45</v>
      </c>
      <c r="B27" s="5" t="s">
        <v>44</v>
      </c>
      <c r="G27" s="0" t="s">
        <v>804</v>
      </c>
      <c r="H27" s="0" t="s">
        <v>30</v>
      </c>
      <c r="J27" s="0" t="n">
        <f aca="false">$H$8*D17/100</f>
        <v>134.971504518873</v>
      </c>
      <c r="K27" s="0" t="n">
        <f aca="false">$I$8*D17/100</f>
        <v>149.378575225944</v>
      </c>
      <c r="L27" s="0" t="n">
        <f aca="false">$J$8*D17/100</f>
        <v>170.98918128655</v>
      </c>
      <c r="M27" s="0" t="n">
        <f aca="false">$K$8*D17/100</f>
        <v>188.808452950558</v>
      </c>
      <c r="N27" s="0" t="n">
        <f aca="false">$L$8*D17/100</f>
        <v>170.610047846889</v>
      </c>
      <c r="O27" s="0" t="n">
        <f aca="false">$M$8*D17/100</f>
        <v>138.383705475811</v>
      </c>
    </row>
    <row r="28" customFormat="false" ht="16" hidden="false" customHeight="false" outlineLevel="0" collapsed="false">
      <c r="A28" s="0" t="s">
        <v>808</v>
      </c>
      <c r="B28" s="0" t="s">
        <v>809</v>
      </c>
      <c r="D28" s="0" t="n">
        <f aca="false">$D$12/100/3</f>
        <v>0.0269655620532813</v>
      </c>
      <c r="G28" s="0" t="s">
        <v>805</v>
      </c>
      <c r="H28" s="0" t="s">
        <v>30</v>
      </c>
      <c r="J28" s="0" t="n">
        <f aca="false">$H$8*D18/100</f>
        <v>235.538507885876</v>
      </c>
      <c r="K28" s="0" t="n">
        <f aca="false">$I$8*D18/100</f>
        <v>260.680258727627</v>
      </c>
      <c r="L28" s="0" t="n">
        <f aca="false">$J$8*D18/100</f>
        <v>298.392884990253</v>
      </c>
      <c r="M28" s="0" t="n">
        <f aca="false">$K$8*D18/100</f>
        <v>329.489261031366</v>
      </c>
      <c r="N28" s="0" t="n">
        <f aca="false">$L$8*D18/100</f>
        <v>297.731259968101</v>
      </c>
      <c r="O28" s="0" t="n">
        <f aca="false">$M$8*D18/100</f>
        <v>241.493133085238</v>
      </c>
    </row>
    <row r="29" customFormat="false" ht="16" hidden="false" customHeight="false" outlineLevel="0" collapsed="false">
      <c r="A29" s="0" t="s">
        <v>810</v>
      </c>
      <c r="B29" s="0" t="s">
        <v>811</v>
      </c>
      <c r="D29" s="0" t="n">
        <f aca="false">$D$12/100/3</f>
        <v>0.0269655620532813</v>
      </c>
      <c r="G29" s="0" t="s">
        <v>806</v>
      </c>
      <c r="H29" s="0" t="s">
        <v>30</v>
      </c>
      <c r="J29" s="0" t="n">
        <f aca="false">$H$8*D19/100</f>
        <v>37.0510012404749</v>
      </c>
      <c r="K29" s="0" t="n">
        <f aca="false">$I$8*D19/100</f>
        <v>41.0058833953571</v>
      </c>
      <c r="L29" s="0" t="n">
        <f aca="false">$J$8*D19/100</f>
        <v>46.9382066276803</v>
      </c>
      <c r="M29" s="0" t="n">
        <f aca="false">$K$8*D19/100</f>
        <v>51.8297713981923</v>
      </c>
      <c r="N29" s="0" t="n">
        <f aca="false">$L$8*D19/100</f>
        <v>46.8341307814991</v>
      </c>
      <c r="O29" s="0" t="n">
        <f aca="false">$M$8*D19/100</f>
        <v>37.9876838561049</v>
      </c>
    </row>
    <row r="30" customFormat="false" ht="16" hidden="false" customHeight="false" outlineLevel="0" collapsed="false">
      <c r="A30" s="0" t="s">
        <v>812</v>
      </c>
      <c r="B30" s="0" t="s">
        <v>809</v>
      </c>
      <c r="D30" s="0" t="n">
        <f aca="false">$D$12/100/3</f>
        <v>0.0269655620532813</v>
      </c>
    </row>
    <row r="31" customFormat="false" ht="16" hidden="false" customHeight="false" outlineLevel="0" collapsed="false">
      <c r="A31" s="0" t="s">
        <v>813</v>
      </c>
      <c r="B31" s="0" t="s">
        <v>814</v>
      </c>
      <c r="D31" s="0" t="n">
        <f aca="false">D6/100</f>
        <v>0.0935672514619883</v>
      </c>
    </row>
    <row r="32" customFormat="false" ht="16" hidden="false" customHeight="false" outlineLevel="0" collapsed="false">
      <c r="A32" s="0" t="s">
        <v>815</v>
      </c>
      <c r="B32" s="0" t="s">
        <v>816</v>
      </c>
      <c r="D32" s="0" t="n">
        <v>0</v>
      </c>
      <c r="G32" s="6" t="s">
        <v>817</v>
      </c>
      <c r="H32" s="7"/>
      <c r="I32" s="7"/>
      <c r="J32" s="7" t="s">
        <v>36</v>
      </c>
      <c r="K32" s="7" t="s">
        <v>37</v>
      </c>
      <c r="L32" s="7" t="s">
        <v>38</v>
      </c>
      <c r="M32" s="7" t="s">
        <v>39</v>
      </c>
      <c r="N32" s="7" t="s">
        <v>40</v>
      </c>
      <c r="O32" s="38" t="s">
        <v>41</v>
      </c>
    </row>
    <row r="33" customFormat="false" ht="16" hidden="false" customHeight="false" outlineLevel="0" collapsed="false">
      <c r="A33" s="0" t="s">
        <v>818</v>
      </c>
      <c r="B33" s="0" t="s">
        <v>816</v>
      </c>
      <c r="D33" s="0" t="n">
        <v>0</v>
      </c>
      <c r="G33" s="39" t="s">
        <v>786</v>
      </c>
      <c r="H33" s="9" t="s">
        <v>819</v>
      </c>
      <c r="I33" s="9"/>
      <c r="J33" s="9" t="n">
        <f aca="false">H9*$D$2/$D$21</f>
        <v>1.15729637492429</v>
      </c>
      <c r="K33" s="9" t="n">
        <f aca="false">I9*$D$2/$D$21</f>
        <v>1.28082801044992</v>
      </c>
      <c r="L33" s="9" t="n">
        <f aca="false">J9*$D$2/$D$21</f>
        <v>1.46612546373836</v>
      </c>
      <c r="M33" s="9" t="n">
        <f aca="false">K9*$D$2/$D$21</f>
        <v>1.61891459188847</v>
      </c>
      <c r="N33" s="9" t="n">
        <f aca="false">L9*$D$2/$D$21</f>
        <v>1.46287463122452</v>
      </c>
      <c r="O33" s="40" t="n">
        <f aca="false">M9*$D$2/$D$21</f>
        <v>1.18655386754878</v>
      </c>
    </row>
    <row r="34" customFormat="false" ht="16" hidden="false" customHeight="false" outlineLevel="0" collapsed="false">
      <c r="A34" s="0" t="s">
        <v>820</v>
      </c>
      <c r="B34" s="0" t="s">
        <v>821</v>
      </c>
      <c r="D34" s="0" t="n">
        <f aca="false">$D$7/100/2</f>
        <v>0.0526315789473684</v>
      </c>
      <c r="G34" s="39" t="s">
        <v>788</v>
      </c>
      <c r="H34" s="9"/>
      <c r="I34" s="9"/>
      <c r="J34" s="9" t="n">
        <f aca="false">H9*$D$3/100</f>
        <v>2.06143416783389</v>
      </c>
      <c r="K34" s="9" t="n">
        <f aca="false">I9*$D$3/100</f>
        <v>2.28147489361392</v>
      </c>
      <c r="L34" s="9" t="n">
        <f aca="false">J9*$D$3/100</f>
        <v>2.61153598228395</v>
      </c>
      <c r="M34" s="9" t="n">
        <f aca="false">K9*$D$3/100</f>
        <v>2.88369161680134</v>
      </c>
      <c r="N34" s="9" t="n">
        <f aca="false">L9*$D$3/100</f>
        <v>2.60574543686868</v>
      </c>
      <c r="O34" s="40" t="n">
        <f aca="false">M9*$D$3/100</f>
        <v>2.11354907657127</v>
      </c>
    </row>
    <row r="35" customFormat="false" ht="16" hidden="false" customHeight="false" outlineLevel="0" collapsed="false">
      <c r="A35" s="0" t="s">
        <v>822</v>
      </c>
      <c r="B35" s="0" t="s">
        <v>821</v>
      </c>
      <c r="D35" s="0" t="n">
        <f aca="false">$D$7/100/2</f>
        <v>0.0526315789473684</v>
      </c>
      <c r="G35" s="39" t="s">
        <v>789</v>
      </c>
      <c r="H35" s="9"/>
      <c r="I35" s="9"/>
      <c r="J35" s="9" t="n">
        <f aca="false">H9*$D$4/100</f>
        <v>1.84444109753559</v>
      </c>
      <c r="K35" s="9" t="n">
        <f aca="false">I9*$D$4/100</f>
        <v>2.04131964165456</v>
      </c>
      <c r="L35" s="9" t="n">
        <f aca="false">J9*$D$4/100</f>
        <v>2.33663745783301</v>
      </c>
      <c r="M35" s="9" t="n">
        <f aca="false">K9*$D$4/100</f>
        <v>2.58014513082225</v>
      </c>
      <c r="N35" s="9" t="n">
        <f aca="false">L9*$D$4/100</f>
        <v>2.33145644351408</v>
      </c>
      <c r="O35" s="40" t="n">
        <f aca="false">M9*$D$4/100</f>
        <v>1.89107022640587</v>
      </c>
    </row>
    <row r="36" customFormat="false" ht="16" hidden="false" customHeight="false" outlineLevel="0" collapsed="false">
      <c r="A36" s="0" t="s">
        <v>823</v>
      </c>
      <c r="B36" s="0" t="s">
        <v>824</v>
      </c>
      <c r="D36" s="0" t="n">
        <f aca="false">$D$15/100/2</f>
        <v>0.00292397660818713</v>
      </c>
      <c r="G36" s="39" t="s">
        <v>790</v>
      </c>
      <c r="H36" s="9"/>
      <c r="I36" s="9"/>
      <c r="J36" s="9" t="n">
        <f aca="false">H9*$D$5/100</f>
        <v>0</v>
      </c>
      <c r="K36" s="9" t="n">
        <f aca="false">I9*$D$5/100</f>
        <v>0</v>
      </c>
      <c r="L36" s="9" t="n">
        <f aca="false">J9*$D$5/100</f>
        <v>0</v>
      </c>
      <c r="M36" s="9" t="n">
        <f aca="false">K9*$D$5/100</f>
        <v>0</v>
      </c>
      <c r="N36" s="9" t="n">
        <f aca="false">L9*$D$5/100</f>
        <v>0</v>
      </c>
      <c r="O36" s="40" t="n">
        <f aca="false">M9*$D$5/100</f>
        <v>0</v>
      </c>
    </row>
    <row r="37" customFormat="false" ht="16" hidden="false" customHeight="false" outlineLevel="0" collapsed="false">
      <c r="A37" s="0" t="s">
        <v>825</v>
      </c>
      <c r="B37" s="0" t="s">
        <v>824</v>
      </c>
      <c r="D37" s="0" t="n">
        <f aca="false">$D$15/100/2</f>
        <v>0.00292397660818713</v>
      </c>
      <c r="G37" s="39" t="s">
        <v>791</v>
      </c>
      <c r="H37" s="9"/>
      <c r="I37" s="9"/>
      <c r="J37" s="9" t="n">
        <f aca="false">H9*$D$6/100</f>
        <v>3.47188912477287</v>
      </c>
      <c r="K37" s="9" t="n">
        <f aca="false">I9*$D$6/100</f>
        <v>3.84248403134976</v>
      </c>
      <c r="L37" s="9" t="n">
        <f aca="false">J9*$D$6/100</f>
        <v>4.39837639121507</v>
      </c>
      <c r="M37" s="9" t="n">
        <f aca="false">K9*$D$6/100</f>
        <v>4.85674377566542</v>
      </c>
      <c r="N37" s="9" t="n">
        <f aca="false">L9*$D$6/100</f>
        <v>4.38862389367357</v>
      </c>
      <c r="O37" s="40" t="n">
        <f aca="false">M9*$D$6/100</f>
        <v>3.55966160264635</v>
      </c>
    </row>
    <row r="38" customFormat="false" ht="16" hidden="false" customHeight="false" outlineLevel="0" collapsed="false">
      <c r="A38" s="0" t="s">
        <v>826</v>
      </c>
      <c r="B38" s="0" t="s">
        <v>827</v>
      </c>
      <c r="D38" s="0" t="n">
        <v>0</v>
      </c>
      <c r="G38" s="39" t="s">
        <v>792</v>
      </c>
      <c r="H38" s="9"/>
      <c r="I38" s="9"/>
      <c r="J38" s="9" t="n">
        <f aca="false">$H$9*D7/100</f>
        <v>3.90587526536948</v>
      </c>
      <c r="K38" s="9" t="n">
        <f aca="false">I9*$D$7/100</f>
        <v>4.32279453526848</v>
      </c>
      <c r="L38" s="9" t="n">
        <f aca="false">J9*$D$7/100</f>
        <v>4.94817344011696</v>
      </c>
      <c r="M38" s="9" t="n">
        <f aca="false">K9*$D$7/100</f>
        <v>5.4638367476236</v>
      </c>
      <c r="N38" s="9" t="n">
        <f aca="false">L9*$D$7/100</f>
        <v>4.93720188038276</v>
      </c>
      <c r="O38" s="40" t="n">
        <f aca="false">M9*$D$7/100</f>
        <v>4.00461930297714</v>
      </c>
    </row>
    <row r="39" customFormat="false" ht="16" hidden="false" customHeight="false" outlineLevel="0" collapsed="false">
      <c r="A39" s="0" t="s">
        <v>828</v>
      </c>
      <c r="B39" s="0" t="s">
        <v>827</v>
      </c>
      <c r="D39" s="0" t="n">
        <v>0</v>
      </c>
      <c r="G39" s="39" t="s">
        <v>793</v>
      </c>
      <c r="H39" s="9"/>
      <c r="I39" s="9"/>
      <c r="J39" s="9" t="n">
        <f aca="false">$H$9*D8/100</f>
        <v>4.84617856999547</v>
      </c>
      <c r="K39" s="9" t="n">
        <f aca="false">$I$9*D8/100</f>
        <v>5.36346729375904</v>
      </c>
      <c r="L39" s="9" t="n">
        <f aca="false">$J$9*D8/100</f>
        <v>6.13940037940437</v>
      </c>
      <c r="M39" s="9" t="n">
        <f aca="false">$K$9*D8/100</f>
        <v>6.77920485353298</v>
      </c>
      <c r="N39" s="9" t="n">
        <f aca="false">$L$9*D8/100</f>
        <v>6.12578751825268</v>
      </c>
      <c r="O39" s="40" t="n">
        <f aca="false">$M$9*D8/100</f>
        <v>4.96869432036053</v>
      </c>
    </row>
    <row r="40" customFormat="false" ht="16" hidden="false" customHeight="false" outlineLevel="0" collapsed="false">
      <c r="A40" s="0" t="s">
        <v>829</v>
      </c>
      <c r="B40" s="0" t="s">
        <v>830</v>
      </c>
      <c r="D40" s="0" t="n">
        <f aca="false">$D$8/100/2</f>
        <v>0.0653021442495127</v>
      </c>
      <c r="G40" s="39" t="s">
        <v>795</v>
      </c>
      <c r="H40" s="9"/>
      <c r="I40" s="9"/>
      <c r="J40" s="9" t="n">
        <f aca="false">$H$9*D9/100</f>
        <v>2.06143416783389</v>
      </c>
      <c r="K40" s="9" t="n">
        <f aca="false">$I$9*D9/100</f>
        <v>2.28147489361392</v>
      </c>
      <c r="L40" s="9" t="n">
        <f aca="false">$J$9*D9/100</f>
        <v>2.61153598228395</v>
      </c>
      <c r="M40" s="9" t="n">
        <f aca="false">$K$9*D9/100</f>
        <v>2.88369161680134</v>
      </c>
      <c r="N40" s="9" t="n">
        <f aca="false">$L$9*D9/100</f>
        <v>2.60574543686868</v>
      </c>
      <c r="O40" s="40" t="n">
        <f aca="false">$M$9*D9/100</f>
        <v>2.11354907657127</v>
      </c>
    </row>
    <row r="41" customFormat="false" ht="16" hidden="false" customHeight="false" outlineLevel="0" collapsed="false">
      <c r="A41" s="0" t="s">
        <v>831</v>
      </c>
      <c r="B41" s="0" t="s">
        <v>830</v>
      </c>
      <c r="D41" s="0" t="n">
        <f aca="false">$D$8/100/2</f>
        <v>0.0653021442495127</v>
      </c>
      <c r="G41" s="39" t="s">
        <v>796</v>
      </c>
      <c r="H41" s="9"/>
      <c r="I41" s="9"/>
      <c r="J41" s="9" t="n">
        <f aca="false">$H$9*D10/100</f>
        <v>1.84444109753559</v>
      </c>
      <c r="K41" s="9" t="n">
        <f aca="false">$I$9*D10/100</f>
        <v>2.04131964165456</v>
      </c>
      <c r="L41" s="9" t="n">
        <f aca="false">$J$9*D10/100</f>
        <v>2.33663745783301</v>
      </c>
      <c r="M41" s="9" t="n">
        <f aca="false">$K$9*D10/100</f>
        <v>2.58014513082225</v>
      </c>
      <c r="N41" s="9" t="n">
        <f aca="false">$L$9*D10/100</f>
        <v>2.33145644351408</v>
      </c>
      <c r="O41" s="40" t="n">
        <f aca="false">$M$9*D10/100</f>
        <v>1.89107022640587</v>
      </c>
    </row>
    <row r="42" customFormat="false" ht="15" hidden="false" customHeight="false" outlineLevel="0" collapsed="false">
      <c r="A42" s="0" t="s">
        <v>832</v>
      </c>
      <c r="B42" s="0" t="s">
        <v>800</v>
      </c>
      <c r="D42" s="0" t="n">
        <f aca="false">$D$13/100/2</f>
        <v>0.0341130604288499</v>
      </c>
      <c r="G42" s="39" t="s">
        <v>797</v>
      </c>
      <c r="H42" s="9"/>
      <c r="I42" s="9"/>
      <c r="J42" s="9" t="n">
        <f aca="false">$H$9*D11/100</f>
        <v>1.5912825155209</v>
      </c>
      <c r="K42" s="9" t="n">
        <f aca="false">$I$9*D11/100</f>
        <v>1.76113851436864</v>
      </c>
      <c r="L42" s="9" t="n">
        <f aca="false">$J$9*D11/100</f>
        <v>2.01592251264024</v>
      </c>
      <c r="M42" s="9" t="n">
        <f aca="false">$K$9*D11/100</f>
        <v>2.22600756384665</v>
      </c>
      <c r="N42" s="9" t="n">
        <f aca="false">$L$9*D11/100</f>
        <v>2.01145261793372</v>
      </c>
      <c r="O42" s="40" t="n">
        <f aca="false">$M$9*D11/100</f>
        <v>1.63151156787958</v>
      </c>
    </row>
    <row r="43" customFormat="false" ht="16" hidden="false" customHeight="false" outlineLevel="0" collapsed="false">
      <c r="A43" s="0" t="s">
        <v>833</v>
      </c>
      <c r="B43" s="0" t="s">
        <v>800</v>
      </c>
      <c r="D43" s="0" t="n">
        <f aca="false">$D$13/100/2</f>
        <v>0.0341130604288499</v>
      </c>
      <c r="G43" s="39" t="s">
        <v>799</v>
      </c>
      <c r="H43" s="9"/>
      <c r="I43" s="9"/>
      <c r="J43" s="9" t="n">
        <f aca="false">$H$9*D12/100</f>
        <v>3.00173747245988</v>
      </c>
      <c r="K43" s="9" t="n">
        <f aca="false">$I$9*D12/100</f>
        <v>3.32214765210448</v>
      </c>
      <c r="L43" s="9" t="n">
        <f aca="false">$J$9*D12/100</f>
        <v>3.80276292157137</v>
      </c>
      <c r="M43" s="9" t="n">
        <f aca="false">$K$9*D12/100</f>
        <v>4.19905972271073</v>
      </c>
      <c r="N43" s="9" t="n">
        <f aca="false">$L$9*D12/100</f>
        <v>3.7943310747386</v>
      </c>
      <c r="O43" s="40" t="n">
        <f aca="false">$M$9*D12/100</f>
        <v>3.07762409395466</v>
      </c>
    </row>
    <row r="44" customFormat="false" ht="16" hidden="false" customHeight="false" outlineLevel="0" collapsed="false">
      <c r="A44" s="0" t="s">
        <v>834</v>
      </c>
      <c r="B44" s="0" t="s">
        <v>835</v>
      </c>
      <c r="D44" s="0" t="n">
        <f aca="false">$D$19/100/2</f>
        <v>0.00682261208576998</v>
      </c>
      <c r="G44" s="39" t="s">
        <v>800</v>
      </c>
      <c r="H44" s="9"/>
      <c r="I44" s="9"/>
      <c r="J44" s="9" t="n">
        <f aca="false">$H$9*D13/100</f>
        <v>2.53158582014689</v>
      </c>
      <c r="K44" s="9" t="n">
        <f aca="false">$I$9*D13/100</f>
        <v>2.8018112728592</v>
      </c>
      <c r="L44" s="9" t="n">
        <f aca="false">$J$9*D13/100</f>
        <v>3.20714945192766</v>
      </c>
      <c r="M44" s="9" t="n">
        <f aca="false">$K$9*D13/100</f>
        <v>3.54137566975603</v>
      </c>
      <c r="N44" s="9" t="n">
        <f aca="false">$L$9*D13/100</f>
        <v>3.20003825580364</v>
      </c>
      <c r="O44" s="40" t="n">
        <f aca="false">$M$9*D13/100</f>
        <v>2.59558658526296</v>
      </c>
    </row>
    <row r="45" customFormat="false" ht="16" hidden="false" customHeight="false" outlineLevel="0" collapsed="false">
      <c r="A45" s="0" t="s">
        <v>836</v>
      </c>
      <c r="B45" s="0" t="s">
        <v>835</v>
      </c>
      <c r="D45" s="0" t="n">
        <f aca="false">$D$19/100/2</f>
        <v>0.00682261208576998</v>
      </c>
      <c r="G45" s="39" t="s">
        <v>801</v>
      </c>
      <c r="H45" s="9"/>
      <c r="I45" s="9"/>
      <c r="J45" s="9" t="n">
        <f aca="false">$H$9*D14/100</f>
        <v>2.31459274984858</v>
      </c>
      <c r="K45" s="9" t="n">
        <f aca="false">$I$9*D14/100</f>
        <v>2.56165602089984</v>
      </c>
      <c r="L45" s="9" t="n">
        <f aca="false">$J$9*D14/100</f>
        <v>2.93225092747672</v>
      </c>
      <c r="M45" s="9" t="n">
        <f aca="false">$K$9*D14/100</f>
        <v>3.23782918377695</v>
      </c>
      <c r="N45" s="9" t="n">
        <f aca="false">$L$9*D14/100</f>
        <v>2.92574926244904</v>
      </c>
      <c r="O45" s="40" t="n">
        <f aca="false">$M$9*D14/100</f>
        <v>2.37310773509757</v>
      </c>
    </row>
    <row r="46" customFormat="false" ht="16" hidden="false" customHeight="false" outlineLevel="0" collapsed="false">
      <c r="A46" s="0" t="s">
        <v>837</v>
      </c>
      <c r="B46" s="0" t="s">
        <v>838</v>
      </c>
      <c r="D46" s="0" t="n">
        <f aca="false">$D$17/100/2</f>
        <v>0.0248538011695906</v>
      </c>
      <c r="G46" s="39" t="s">
        <v>802</v>
      </c>
      <c r="H46" s="9"/>
      <c r="I46" s="9"/>
      <c r="J46" s="9" t="n">
        <f aca="false">$H$9*D15/100</f>
        <v>0.216993070298305</v>
      </c>
      <c r="K46" s="9" t="n">
        <f aca="false">$I$9*D15/100</f>
        <v>0.24015525195936</v>
      </c>
      <c r="L46" s="9" t="n">
        <f aca="false">$J$9*D15/100</f>
        <v>0.274898524450942</v>
      </c>
      <c r="M46" s="9" t="n">
        <f aca="false">$K$9*D15/100</f>
        <v>0.303546485979089</v>
      </c>
      <c r="N46" s="9" t="n">
        <f aca="false">$L$9*D15/100</f>
        <v>0.274288993354598</v>
      </c>
      <c r="O46" s="40" t="n">
        <f aca="false">$M$9*D15/100</f>
        <v>0.222478850165397</v>
      </c>
    </row>
    <row r="47" customFormat="false" ht="16" hidden="false" customHeight="false" outlineLevel="0" collapsed="false">
      <c r="A47" s="0" t="s">
        <v>839</v>
      </c>
      <c r="B47" s="0" t="s">
        <v>838</v>
      </c>
      <c r="D47" s="0" t="n">
        <f aca="false">$D$17/100/2</f>
        <v>0.0248538011695906</v>
      </c>
      <c r="G47" s="39" t="s">
        <v>803</v>
      </c>
      <c r="H47" s="9"/>
      <c r="I47" s="9"/>
      <c r="J47" s="9" t="n">
        <f aca="false">$H$9*D16/100</f>
        <v>0.687144722611298</v>
      </c>
      <c r="K47" s="9" t="n">
        <f aca="false">$I$9*D16/100</f>
        <v>0.760491631204639</v>
      </c>
      <c r="L47" s="9" t="n">
        <f aca="false">$J$9*D16/100</f>
        <v>0.87051199409465</v>
      </c>
      <c r="M47" s="9" t="n">
        <f aca="false">$K$9*D16/100</f>
        <v>0.961230538933781</v>
      </c>
      <c r="N47" s="9" t="n">
        <f aca="false">$L$9*D16/100</f>
        <v>0.86858181228956</v>
      </c>
      <c r="O47" s="40" t="n">
        <f aca="false">$M$9*D16/100</f>
        <v>0.70451635885709</v>
      </c>
    </row>
    <row r="48" customFormat="false" ht="16" hidden="false" customHeight="false" outlineLevel="0" collapsed="false">
      <c r="A48" s="0" t="s">
        <v>840</v>
      </c>
      <c r="B48" s="0" t="s">
        <v>841</v>
      </c>
      <c r="D48" s="0" t="n">
        <f aca="false">$D$18/100/2</f>
        <v>0.0433723196881092</v>
      </c>
      <c r="G48" s="39" t="s">
        <v>804</v>
      </c>
      <c r="H48" s="9"/>
      <c r="I48" s="9"/>
      <c r="J48" s="9" t="n">
        <f aca="false">$H$9*D17/100</f>
        <v>1.84444109753559</v>
      </c>
      <c r="K48" s="9" t="n">
        <f aca="false">$I$9*D17/100</f>
        <v>2.04131964165456</v>
      </c>
      <c r="L48" s="9" t="n">
        <f aca="false">$J$9*D17/100</f>
        <v>2.33663745783301</v>
      </c>
      <c r="M48" s="9" t="n">
        <f aca="false">$K$9*D17/100</f>
        <v>2.58014513082225</v>
      </c>
      <c r="N48" s="9" t="n">
        <f aca="false">$L$9*D17/100</f>
        <v>2.33145644351408</v>
      </c>
      <c r="O48" s="40" t="n">
        <f aca="false">$M$9*D17/100</f>
        <v>1.89107022640587</v>
      </c>
    </row>
    <row r="49" customFormat="false" ht="16" hidden="false" customHeight="false" outlineLevel="0" collapsed="false">
      <c r="A49" s="0" t="s">
        <v>842</v>
      </c>
      <c r="B49" s="0" t="s">
        <v>841</v>
      </c>
      <c r="D49" s="0" t="n">
        <f aca="false">$D$18/100/2</f>
        <v>0.0433723196881092</v>
      </c>
      <c r="G49" s="39" t="s">
        <v>805</v>
      </c>
      <c r="H49" s="9"/>
      <c r="I49" s="9"/>
      <c r="J49" s="9" t="n">
        <f aca="false">$H$9*D18/100</f>
        <v>3.21873054275818</v>
      </c>
      <c r="K49" s="9" t="n">
        <f aca="false">$I$9*D18/100</f>
        <v>3.56230290406384</v>
      </c>
      <c r="L49" s="9" t="n">
        <f aca="false">$J$9*D18/100</f>
        <v>4.07766144602231</v>
      </c>
      <c r="M49" s="9" t="n">
        <f aca="false">$K$9*D18/100</f>
        <v>4.50260620868982</v>
      </c>
      <c r="N49" s="9" t="n">
        <f aca="false">$L$9*D18/100</f>
        <v>4.0686200680932</v>
      </c>
      <c r="O49" s="40" t="n">
        <f aca="false">$M$9*D18/100</f>
        <v>3.30010294412005</v>
      </c>
    </row>
    <row r="50" customFormat="false" ht="16" hidden="false" customHeight="false" outlineLevel="0" collapsed="false">
      <c r="A50" s="0" t="s">
        <v>843</v>
      </c>
      <c r="B50" s="0" t="s">
        <v>844</v>
      </c>
      <c r="D50" s="0" t="n">
        <f aca="false">$D$4/100/2</f>
        <v>0.0248538011695906</v>
      </c>
      <c r="G50" s="41" t="s">
        <v>806</v>
      </c>
      <c r="H50" s="17"/>
      <c r="I50" s="17"/>
      <c r="J50" s="17" t="n">
        <f aca="false">$H$9*D19/100</f>
        <v>0.506317164029377</v>
      </c>
      <c r="K50" s="17" t="n">
        <f aca="false">$I$9*D19/100</f>
        <v>0.560362254571839</v>
      </c>
      <c r="L50" s="17" t="n">
        <f aca="false">$J$9*D19/100</f>
        <v>0.641429890385532</v>
      </c>
      <c r="M50" s="17" t="n">
        <f aca="false">$K$9*D19/100</f>
        <v>0.708275133951207</v>
      </c>
      <c r="N50" s="17" t="n">
        <f aca="false">$L$9*D19/100</f>
        <v>0.640007651160728</v>
      </c>
      <c r="O50" s="42" t="n">
        <f aca="false">$M$9*D19/100</f>
        <v>0.519117317052592</v>
      </c>
    </row>
    <row r="51" customFormat="false" ht="16" hidden="false" customHeight="false" outlineLevel="0" collapsed="false">
      <c r="A51" s="0" t="s">
        <v>845</v>
      </c>
      <c r="B51" s="0" t="s">
        <v>844</v>
      </c>
      <c r="D51" s="0" t="n">
        <f aca="false">$D$4/100/2</f>
        <v>0.0248538011695906</v>
      </c>
    </row>
    <row r="52" customFormat="false" ht="15" hidden="false" customHeight="false" outlineLevel="0" collapsed="false">
      <c r="A52" s="0" t="s">
        <v>846</v>
      </c>
      <c r="B52" s="0" t="s">
        <v>847</v>
      </c>
      <c r="D52" s="0" t="n">
        <f aca="false">$D$16/100/2</f>
        <v>0.00925925925925926</v>
      </c>
      <c r="G52" s="0" t="s">
        <v>808</v>
      </c>
      <c r="J52" s="0" t="n">
        <f aca="false">J43/100/3</f>
        <v>0.0100057915748663</v>
      </c>
      <c r="K52" s="0" t="n">
        <f aca="false">K43/100/3</f>
        <v>0.0110738255070149</v>
      </c>
      <c r="L52" s="0" t="n">
        <f aca="false">L43/100/3</f>
        <v>0.0126758764052379</v>
      </c>
      <c r="M52" s="0" t="n">
        <f aca="false">M43/100/3</f>
        <v>0.0139968657423691</v>
      </c>
      <c r="N52" s="0" t="n">
        <f aca="false">N43/100/3</f>
        <v>0.0126477702491287</v>
      </c>
      <c r="O52" s="0" t="n">
        <f aca="false">O43/100/3</f>
        <v>0.0102587469798489</v>
      </c>
    </row>
    <row r="53" customFormat="false" ht="15" hidden="false" customHeight="false" outlineLevel="0" collapsed="false">
      <c r="A53" s="0" t="s">
        <v>848</v>
      </c>
      <c r="B53" s="0" t="s">
        <v>847</v>
      </c>
      <c r="D53" s="0" t="n">
        <f aca="false">$D$16/100/2</f>
        <v>0.00925925925925926</v>
      </c>
      <c r="G53" s="0" t="s">
        <v>810</v>
      </c>
      <c r="J53" s="0" t="n">
        <v>0.0100057915748663</v>
      </c>
      <c r="K53" s="0" t="n">
        <v>0.0110738255070149</v>
      </c>
      <c r="L53" s="0" t="n">
        <v>0.0126758764052379</v>
      </c>
      <c r="M53" s="0" t="n">
        <v>0.0139968657423691</v>
      </c>
      <c r="N53" s="0" t="n">
        <v>0.0126477702491287</v>
      </c>
      <c r="O53" s="0" t="n">
        <v>0.0102587469798488</v>
      </c>
    </row>
    <row r="54" customFormat="false" ht="15" hidden="false" customHeight="false" outlineLevel="0" collapsed="false">
      <c r="A54" s="0" t="s">
        <v>849</v>
      </c>
      <c r="B54" s="0" t="s">
        <v>850</v>
      </c>
      <c r="D54" s="0" t="n">
        <f aca="false">$D$3/100/2</f>
        <v>0.0277777777777778</v>
      </c>
      <c r="G54" s="0" t="s">
        <v>812</v>
      </c>
      <c r="J54" s="0" t="n">
        <v>0.0100057915748663</v>
      </c>
      <c r="K54" s="0" t="n">
        <v>0.0110738255070149</v>
      </c>
      <c r="L54" s="0" t="n">
        <v>0.0126758764052379</v>
      </c>
      <c r="M54" s="0" t="n">
        <v>0.0139968657423691</v>
      </c>
      <c r="N54" s="0" t="n">
        <v>0.0126477702491287</v>
      </c>
      <c r="O54" s="0" t="n">
        <v>0.0102587469798488</v>
      </c>
    </row>
    <row r="55" customFormat="false" ht="15" hidden="false" customHeight="false" outlineLevel="0" collapsed="false">
      <c r="A55" s="0" t="s">
        <v>851</v>
      </c>
      <c r="B55" s="0" t="s">
        <v>850</v>
      </c>
      <c r="D55" s="0" t="n">
        <f aca="false">$D$3/100/2</f>
        <v>0.0277777777777778</v>
      </c>
      <c r="G55" s="0" t="s">
        <v>813</v>
      </c>
      <c r="J55" s="0" t="n">
        <f aca="false">J37/1/100</f>
        <v>0.0347188912477287</v>
      </c>
      <c r="K55" s="0" t="n">
        <f aca="false">K37/1/100</f>
        <v>0.0384248403134976</v>
      </c>
      <c r="L55" s="0" t="n">
        <f aca="false">L37/1/100</f>
        <v>0.0439837639121507</v>
      </c>
      <c r="M55" s="0" t="n">
        <f aca="false">M37/1/100</f>
        <v>0.0485674377566542</v>
      </c>
      <c r="N55" s="0" t="n">
        <f aca="false">N37/1/100</f>
        <v>0.0438862389367357</v>
      </c>
      <c r="O55" s="0" t="n">
        <f aca="false">O37/1/100</f>
        <v>0.0355966160264635</v>
      </c>
    </row>
    <row r="56" customFormat="false" ht="15" hidden="false" customHeight="false" outlineLevel="0" collapsed="false">
      <c r="A56" s="0" t="s">
        <v>852</v>
      </c>
      <c r="B56" s="0" t="s">
        <v>853</v>
      </c>
      <c r="D56" s="0" t="n">
        <f aca="false">D11/100</f>
        <v>0.0428849902534113</v>
      </c>
      <c r="G56" s="0" t="s">
        <v>815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</row>
    <row r="57" customFormat="false" ht="15" hidden="false" customHeight="false" outlineLevel="0" collapsed="false">
      <c r="A57" s="0" t="s">
        <v>854</v>
      </c>
      <c r="B57" s="0" t="s">
        <v>855</v>
      </c>
      <c r="D57" s="0" t="n">
        <f aca="false">$D$10/100/2</f>
        <v>0.0248538011695906</v>
      </c>
      <c r="G57" s="0" t="s">
        <v>818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</row>
    <row r="58" customFormat="false" ht="15" hidden="false" customHeight="false" outlineLevel="0" collapsed="false">
      <c r="A58" s="0" t="s">
        <v>856</v>
      </c>
      <c r="B58" s="0" t="s">
        <v>855</v>
      </c>
      <c r="D58" s="0" t="n">
        <f aca="false">$D$10/100/2</f>
        <v>0.0248538011695906</v>
      </c>
      <c r="G58" s="0" t="s">
        <v>820</v>
      </c>
      <c r="J58" s="0" t="n">
        <f aca="false">J38/2/100</f>
        <v>0.0195293763268474</v>
      </c>
      <c r="K58" s="0" t="n">
        <f aca="false">K38/2/100</f>
        <v>0.0216139726763424</v>
      </c>
      <c r="L58" s="0" t="n">
        <f aca="false">L38/2/100</f>
        <v>0.0247408672005848</v>
      </c>
      <c r="M58" s="0" t="n">
        <f aca="false">M38/2/100</f>
        <v>0.027319183738118</v>
      </c>
      <c r="N58" s="0" t="n">
        <f aca="false">N38/2/100</f>
        <v>0.0246860094019138</v>
      </c>
      <c r="O58" s="0" t="n">
        <f aca="false">O38/2/100</f>
        <v>0.0200230965148857</v>
      </c>
    </row>
    <row r="59" customFormat="false" ht="15" hidden="false" customHeight="false" outlineLevel="0" collapsed="false">
      <c r="A59" s="0" t="s">
        <v>857</v>
      </c>
      <c r="B59" s="0" t="s">
        <v>858</v>
      </c>
      <c r="D59" s="0" t="n">
        <f aca="false">$D$9/100/2</f>
        <v>0.0277777777777778</v>
      </c>
      <c r="G59" s="0" t="s">
        <v>822</v>
      </c>
      <c r="J59" s="0" t="n">
        <v>0.0195293763268474</v>
      </c>
      <c r="K59" s="0" t="n">
        <v>0.0216139726763424</v>
      </c>
      <c r="L59" s="0" t="n">
        <v>0.0247408672005848</v>
      </c>
      <c r="M59" s="0" t="n">
        <v>0.027319183738118</v>
      </c>
      <c r="N59" s="0" t="n">
        <v>0.0246860094019139</v>
      </c>
      <c r="O59" s="0" t="n">
        <v>0.0200230965148857</v>
      </c>
    </row>
    <row r="60" customFormat="false" ht="15" hidden="false" customHeight="false" outlineLevel="0" collapsed="false">
      <c r="A60" s="0" t="s">
        <v>859</v>
      </c>
      <c r="B60" s="0" t="s">
        <v>858</v>
      </c>
      <c r="D60" s="0" t="n">
        <f aca="false">$D$9/100/2</f>
        <v>0.0277777777777778</v>
      </c>
      <c r="G60" s="0" t="s">
        <v>823</v>
      </c>
      <c r="J60" s="0" t="n">
        <f aca="false">J46/2/100</f>
        <v>0.00108496535149152</v>
      </c>
      <c r="K60" s="0" t="n">
        <f aca="false">K46/2/100</f>
        <v>0.0012007762597968</v>
      </c>
      <c r="L60" s="0" t="n">
        <f aca="false">L46/2/100</f>
        <v>0.00137449262225471</v>
      </c>
      <c r="M60" s="0" t="n">
        <f aca="false">M46/2/100</f>
        <v>0.00151773242989544</v>
      </c>
      <c r="N60" s="0" t="n">
        <f aca="false">N46/2/100</f>
        <v>0.00137144496677299</v>
      </c>
      <c r="O60" s="0" t="n">
        <f aca="false">O46/2/100</f>
        <v>0.00111239425082698</v>
      </c>
    </row>
    <row r="61" customFormat="false" ht="15" hidden="false" customHeight="false" outlineLevel="0" collapsed="false">
      <c r="A61" s="0" t="s">
        <v>860</v>
      </c>
      <c r="B61" s="0" t="s">
        <v>861</v>
      </c>
      <c r="D61" s="0" t="n">
        <f aca="false">$D$5/100/2</f>
        <v>0</v>
      </c>
      <c r="G61" s="0" t="s">
        <v>825</v>
      </c>
      <c r="J61" s="0" t="n">
        <v>0.00108496535149152</v>
      </c>
      <c r="K61" s="0" t="n">
        <v>0.0012007762597968</v>
      </c>
      <c r="L61" s="0" t="n">
        <v>0.00137449262225471</v>
      </c>
      <c r="M61" s="0" t="n">
        <v>0.00151773242989545</v>
      </c>
      <c r="N61" s="0" t="n">
        <v>0.00137144496677299</v>
      </c>
      <c r="O61" s="0" t="n">
        <v>0.00111239425082698</v>
      </c>
    </row>
    <row r="62" customFormat="false" ht="15" hidden="false" customHeight="false" outlineLevel="0" collapsed="false">
      <c r="A62" s="0" t="s">
        <v>862</v>
      </c>
      <c r="B62" s="0" t="s">
        <v>861</v>
      </c>
      <c r="D62" s="0" t="n">
        <f aca="false">$D$5/100/2</f>
        <v>0</v>
      </c>
      <c r="G62" s="0" t="s">
        <v>826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</row>
    <row r="63" customFormat="false" ht="15" hidden="false" customHeight="false" outlineLevel="0" collapsed="false">
      <c r="A63" s="0" t="s">
        <v>863</v>
      </c>
      <c r="B63" s="0" t="s">
        <v>864</v>
      </c>
      <c r="D63" s="0" t="n">
        <f aca="false">$D$2/100/2</f>
        <v>0.0155945419103314</v>
      </c>
      <c r="G63" s="0" t="s">
        <v>828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</row>
    <row r="64" customFormat="false" ht="15" hidden="false" customHeight="false" outlineLevel="0" collapsed="false">
      <c r="A64" s="0" t="s">
        <v>865</v>
      </c>
      <c r="B64" s="0" t="s">
        <v>864</v>
      </c>
      <c r="D64" s="0" t="n">
        <f aca="false">$D$2/100/2</f>
        <v>0.0155945419103314</v>
      </c>
      <c r="G64" s="0" t="s">
        <v>829</v>
      </c>
      <c r="J64" s="0" t="n">
        <f aca="false">J39/2/100</f>
        <v>0.0242308928499773</v>
      </c>
      <c r="K64" s="0" t="n">
        <f aca="false">K39/2/100</f>
        <v>0.0268173364687952</v>
      </c>
      <c r="L64" s="0" t="n">
        <f aca="false">L39/2/100</f>
        <v>0.0306970018970219</v>
      </c>
      <c r="M64" s="0" t="n">
        <f aca="false">M39/2/100</f>
        <v>0.0338960242676649</v>
      </c>
      <c r="N64" s="0" t="n">
        <f aca="false">N39/2/100</f>
        <v>0.0306289375912634</v>
      </c>
      <c r="O64" s="0" t="n">
        <f aca="false">O39/2/100</f>
        <v>0.0248434716018026</v>
      </c>
    </row>
    <row r="65" customFormat="false" ht="15" hidden="false" customHeight="false" outlineLevel="0" collapsed="false">
      <c r="A65" s="0" t="s">
        <v>866</v>
      </c>
      <c r="B65" s="0" t="s">
        <v>867</v>
      </c>
      <c r="D65" s="0" t="n">
        <f aca="false">$D$14/100/2</f>
        <v>0.0311890838206628</v>
      </c>
      <c r="G65" s="0" t="s">
        <v>831</v>
      </c>
      <c r="J65" s="0" t="n">
        <v>0.0242308928499774</v>
      </c>
      <c r="K65" s="0" t="n">
        <v>0.0268173364687952</v>
      </c>
      <c r="L65" s="0" t="n">
        <v>0.0306970018970219</v>
      </c>
      <c r="M65" s="0" t="n">
        <v>0.0338960242676649</v>
      </c>
      <c r="N65" s="0" t="n">
        <v>0.0306289375912635</v>
      </c>
      <c r="O65" s="0" t="n">
        <v>0.0248434716018026</v>
      </c>
    </row>
    <row r="66" customFormat="false" ht="15" hidden="false" customHeight="false" outlineLevel="0" collapsed="false">
      <c r="A66" s="0" t="s">
        <v>868</v>
      </c>
      <c r="B66" s="0" t="s">
        <v>867</v>
      </c>
      <c r="D66" s="0" t="n">
        <f aca="false">$D$14/100/2</f>
        <v>0.0311890838206628</v>
      </c>
      <c r="G66" s="0" t="s">
        <v>832</v>
      </c>
      <c r="J66" s="0" t="n">
        <f aca="false">J44/2/100</f>
        <v>0.0126579291007344</v>
      </c>
      <c r="K66" s="0" t="n">
        <f aca="false">K44/2/100</f>
        <v>0.014009056364296</v>
      </c>
      <c r="L66" s="0" t="n">
        <f aca="false">L44/2/100</f>
        <v>0.0160357472596383</v>
      </c>
      <c r="M66" s="0" t="n">
        <f aca="false">M44/2/100</f>
        <v>0.0177068783487802</v>
      </c>
      <c r="N66" s="0" t="n">
        <f aca="false">N44/2/100</f>
        <v>0.0160001912790182</v>
      </c>
      <c r="O66" s="0" t="n">
        <f aca="false">O44/2/100</f>
        <v>0.0129779329263148</v>
      </c>
    </row>
    <row r="67" customFormat="false" ht="15" hidden="false" customHeight="false" outlineLevel="0" collapsed="false">
      <c r="G67" s="0" t="s">
        <v>833</v>
      </c>
      <c r="J67" s="0" t="n">
        <v>0.0126579291007344</v>
      </c>
      <c r="K67" s="0" t="n">
        <v>0.014009056364296</v>
      </c>
      <c r="L67" s="0" t="n">
        <v>0.0160357472596383</v>
      </c>
      <c r="M67" s="0" t="n">
        <v>0.0177068783487802</v>
      </c>
      <c r="N67" s="0" t="n">
        <v>0.0160001912790183</v>
      </c>
      <c r="O67" s="0" t="n">
        <v>0.0129779329263148</v>
      </c>
    </row>
    <row r="68" customFormat="false" ht="15" hidden="false" customHeight="false" outlineLevel="0" collapsed="false">
      <c r="G68" s="0" t="s">
        <v>834</v>
      </c>
      <c r="J68" s="0" t="n">
        <f aca="false">J50/2/100</f>
        <v>0.00253158582014689</v>
      </c>
      <c r="K68" s="0" t="n">
        <f aca="false">K50/2/100</f>
        <v>0.0028018112728592</v>
      </c>
      <c r="L68" s="0" t="n">
        <f aca="false">L50/2/100</f>
        <v>0.00320714945192766</v>
      </c>
      <c r="M68" s="0" t="n">
        <f aca="false">M50/2/100</f>
        <v>0.00354137566975603</v>
      </c>
      <c r="N68" s="0" t="n">
        <f aca="false">N50/2/100</f>
        <v>0.00320003825580364</v>
      </c>
      <c r="O68" s="0" t="n">
        <f aca="false">O50/2/100</f>
        <v>0.00259558658526296</v>
      </c>
    </row>
    <row r="69" customFormat="false" ht="15" hidden="false" customHeight="false" outlineLevel="0" collapsed="false">
      <c r="G69" s="0" t="s">
        <v>836</v>
      </c>
      <c r="J69" s="0" t="n">
        <v>0.00253158582014689</v>
      </c>
      <c r="K69" s="0" t="n">
        <v>0.0028018112728592</v>
      </c>
      <c r="L69" s="0" t="n">
        <v>0.00320714945192766</v>
      </c>
      <c r="M69" s="0" t="n">
        <v>0.00354137566975604</v>
      </c>
      <c r="N69" s="0" t="n">
        <v>0.00320003825580365</v>
      </c>
      <c r="O69" s="0" t="n">
        <v>0.00259558658526296</v>
      </c>
    </row>
    <row r="70" customFormat="false" ht="15" hidden="false" customHeight="false" outlineLevel="0" collapsed="false">
      <c r="G70" s="0" t="s">
        <v>837</v>
      </c>
      <c r="J70" s="0" t="n">
        <f aca="false">J48/2/100</f>
        <v>0.00922220548767794</v>
      </c>
      <c r="K70" s="0" t="n">
        <f aca="false">K48/2/100</f>
        <v>0.0102065982082728</v>
      </c>
      <c r="L70" s="0" t="n">
        <f aca="false">L48/2/100</f>
        <v>0.011683187289165</v>
      </c>
      <c r="M70" s="0" t="n">
        <f aca="false">M48/2/100</f>
        <v>0.0129007256541113</v>
      </c>
      <c r="N70" s="0" t="n">
        <f aca="false">N48/2/100</f>
        <v>0.0116572822175704</v>
      </c>
      <c r="O70" s="0" t="n">
        <f aca="false">O48/2/100</f>
        <v>0.00945535113202936</v>
      </c>
    </row>
    <row r="71" customFormat="false" ht="15" hidden="false" customHeight="false" outlineLevel="0" collapsed="false">
      <c r="G71" s="0" t="s">
        <v>839</v>
      </c>
      <c r="J71" s="0" t="n">
        <v>0.00922220548767795</v>
      </c>
      <c r="K71" s="0" t="n">
        <v>0.0102065982082728</v>
      </c>
      <c r="L71" s="0" t="n">
        <v>0.011683187289165</v>
      </c>
      <c r="M71" s="0" t="n">
        <v>0.0129007256541113</v>
      </c>
      <c r="N71" s="0" t="n">
        <v>0.0116572822175704</v>
      </c>
      <c r="O71" s="0" t="n">
        <v>0.00945535113202936</v>
      </c>
    </row>
    <row r="72" customFormat="false" ht="15" hidden="false" customHeight="false" outlineLevel="0" collapsed="false">
      <c r="G72" s="0" t="s">
        <v>840</v>
      </c>
      <c r="J72" s="0" t="n">
        <f aca="false">J49/2/100</f>
        <v>0.0160936527137909</v>
      </c>
      <c r="K72" s="0" t="n">
        <f aca="false">K49/2/100</f>
        <v>0.0178115145203192</v>
      </c>
      <c r="L72" s="0" t="n">
        <f aca="false">L49/2/100</f>
        <v>0.0203883072301115</v>
      </c>
      <c r="M72" s="0" t="n">
        <f aca="false">M49/2/100</f>
        <v>0.0225130310434491</v>
      </c>
      <c r="N72" s="0" t="n">
        <f aca="false">N49/2/100</f>
        <v>0.020343100340466</v>
      </c>
      <c r="O72" s="0" t="n">
        <f aca="false">O49/2/100</f>
        <v>0.0165005147206003</v>
      </c>
    </row>
    <row r="73" customFormat="false" ht="15" hidden="false" customHeight="false" outlineLevel="0" collapsed="false">
      <c r="G73" s="0" t="s">
        <v>842</v>
      </c>
      <c r="J73" s="0" t="n">
        <v>0.0160936527137909</v>
      </c>
      <c r="K73" s="0" t="n">
        <v>0.0178115145203192</v>
      </c>
      <c r="L73" s="0" t="n">
        <v>0.0203883072301115</v>
      </c>
      <c r="M73" s="0" t="n">
        <v>0.0225130310434491</v>
      </c>
      <c r="N73" s="0" t="n">
        <v>0.0203431003404661</v>
      </c>
      <c r="O73" s="0" t="n">
        <v>0.0165005147206002</v>
      </c>
    </row>
    <row r="74" customFormat="false" ht="15" hidden="false" customHeight="false" outlineLevel="0" collapsed="false">
      <c r="G74" s="0" t="s">
        <v>843</v>
      </c>
      <c r="J74" s="0" t="n">
        <f aca="false">J34/2/100</f>
        <v>0.0103071708391695</v>
      </c>
      <c r="K74" s="0" t="n">
        <f aca="false">K35/2/100</f>
        <v>0.0102065982082728</v>
      </c>
      <c r="L74" s="0" t="n">
        <f aca="false">L35/2/100</f>
        <v>0.011683187289165</v>
      </c>
      <c r="M74" s="0" t="n">
        <f aca="false">M35/2/100</f>
        <v>0.0129007256541113</v>
      </c>
      <c r="N74" s="0" t="n">
        <f aca="false">N35/2/100</f>
        <v>0.0116572822175704</v>
      </c>
      <c r="O74" s="0" t="n">
        <f aca="false">O35/2/100</f>
        <v>0.00945535113202936</v>
      </c>
    </row>
    <row r="75" customFormat="false" ht="15" hidden="false" customHeight="false" outlineLevel="0" collapsed="false">
      <c r="G75" s="0" t="s">
        <v>845</v>
      </c>
      <c r="J75" s="0" t="n">
        <v>0.0103071708391695</v>
      </c>
      <c r="K75" s="0" t="n">
        <v>0.0102065982082728</v>
      </c>
      <c r="L75" s="0" t="n">
        <v>0.011683187289165</v>
      </c>
      <c r="M75" s="0" t="n">
        <v>0.0129007256541113</v>
      </c>
      <c r="N75" s="0" t="n">
        <v>0.0116572822175704</v>
      </c>
      <c r="O75" s="0" t="n">
        <v>0.00945535113202936</v>
      </c>
    </row>
    <row r="76" customFormat="false" ht="15" hidden="false" customHeight="false" outlineLevel="0" collapsed="false">
      <c r="G76" s="0" t="s">
        <v>846</v>
      </c>
      <c r="J76" s="0" t="n">
        <f aca="false">J47/2/100</f>
        <v>0.00343572361305649</v>
      </c>
      <c r="K76" s="0" t="n">
        <f aca="false">K47/2/100</f>
        <v>0.0038024581560232</v>
      </c>
      <c r="L76" s="0" t="n">
        <f aca="false">L47/2/100</f>
        <v>0.00435255997047325</v>
      </c>
      <c r="M76" s="0" t="n">
        <f aca="false">M47/2/100</f>
        <v>0.0048061526946689</v>
      </c>
      <c r="N76" s="0" t="n">
        <f aca="false">N47/2/100</f>
        <v>0.0043429090614478</v>
      </c>
      <c r="O76" s="0" t="n">
        <f aca="false">O47/2/100</f>
        <v>0.00352258179428545</v>
      </c>
    </row>
    <row r="77" customFormat="false" ht="15" hidden="false" customHeight="false" outlineLevel="0" collapsed="false">
      <c r="G77" s="0" t="s">
        <v>848</v>
      </c>
      <c r="J77" s="0" t="n">
        <v>0.00343572361305649</v>
      </c>
      <c r="K77" s="0" t="n">
        <v>0.00380245815602319</v>
      </c>
      <c r="L77" s="0" t="n">
        <v>0.00435255997047325</v>
      </c>
      <c r="M77" s="0" t="n">
        <v>0.00480615269466891</v>
      </c>
      <c r="N77" s="0" t="n">
        <v>0.00434290906144781</v>
      </c>
      <c r="O77" s="0" t="n">
        <v>0.00352258179428545</v>
      </c>
    </row>
    <row r="78" customFormat="false" ht="15" hidden="false" customHeight="false" outlineLevel="0" collapsed="false">
      <c r="G78" s="0" t="s">
        <v>849</v>
      </c>
      <c r="J78" s="0" t="n">
        <f aca="false">J34/2/100</f>
        <v>0.0103071708391695</v>
      </c>
      <c r="K78" s="0" t="n">
        <f aca="false">K34/2/100</f>
        <v>0.0114073744680696</v>
      </c>
      <c r="L78" s="0" t="n">
        <f aca="false">L34/2/100</f>
        <v>0.0130576799114198</v>
      </c>
      <c r="M78" s="0" t="n">
        <f aca="false">M34/2/100</f>
        <v>0.0144184580840067</v>
      </c>
      <c r="N78" s="0" t="n">
        <f aca="false">N34/2/100</f>
        <v>0.0130287271843434</v>
      </c>
      <c r="O78" s="0" t="n">
        <f aca="false">O34/2/100</f>
        <v>0.0105677453828563</v>
      </c>
    </row>
    <row r="79" customFormat="false" ht="15" hidden="false" customHeight="false" outlineLevel="0" collapsed="false">
      <c r="G79" s="0" t="s">
        <v>851</v>
      </c>
      <c r="J79" s="0" t="n">
        <v>0.0103071708391695</v>
      </c>
      <c r="K79" s="0" t="n">
        <v>0.0114073744680696</v>
      </c>
      <c r="L79" s="0" t="n">
        <v>0.0130576799114198</v>
      </c>
      <c r="M79" s="0" t="n">
        <v>0.0144184580840067</v>
      </c>
      <c r="N79" s="0" t="n">
        <v>0.0130287271843434</v>
      </c>
      <c r="O79" s="0" t="n">
        <v>0.0105677453828563</v>
      </c>
    </row>
    <row r="80" customFormat="false" ht="15" hidden="false" customHeight="false" outlineLevel="0" collapsed="false">
      <c r="G80" s="0" t="s">
        <v>852</v>
      </c>
      <c r="J80" s="0" t="n">
        <f aca="false">J42/1/100</f>
        <v>0.015912825155209</v>
      </c>
      <c r="K80" s="0" t="n">
        <f aca="false">K42/1/100</f>
        <v>0.0176113851436864</v>
      </c>
      <c r="L80" s="0" t="n">
        <f aca="false">L42/1/100</f>
        <v>0.0201592251264024</v>
      </c>
      <c r="M80" s="0" t="n">
        <f aca="false">M42/1/100</f>
        <v>0.0222600756384665</v>
      </c>
      <c r="N80" s="0" t="n">
        <f aca="false">N42/1/100</f>
        <v>0.0201145261793372</v>
      </c>
      <c r="O80" s="0" t="n">
        <f aca="false">O42/1/100</f>
        <v>0.0163151156787958</v>
      </c>
    </row>
    <row r="81" customFormat="false" ht="15" hidden="false" customHeight="false" outlineLevel="0" collapsed="false">
      <c r="G81" s="0" t="s">
        <v>854</v>
      </c>
      <c r="J81" s="0" t="n">
        <f aca="false">J41/2/100</f>
        <v>0.00922220548767794</v>
      </c>
      <c r="K81" s="0" t="n">
        <f aca="false">K41/2/100</f>
        <v>0.0102065982082728</v>
      </c>
      <c r="L81" s="0" t="n">
        <f aca="false">L41/2/100</f>
        <v>0.011683187289165</v>
      </c>
      <c r="M81" s="0" t="n">
        <f aca="false">M41/2/100</f>
        <v>0.0129007256541113</v>
      </c>
      <c r="N81" s="0" t="n">
        <f aca="false">N41/2/100</f>
        <v>0.0116572822175704</v>
      </c>
      <c r="O81" s="0" t="n">
        <f aca="false">O41/2/100</f>
        <v>0.00945535113202936</v>
      </c>
    </row>
    <row r="82" customFormat="false" ht="15" hidden="false" customHeight="false" outlineLevel="0" collapsed="false">
      <c r="G82" s="0" t="s">
        <v>856</v>
      </c>
      <c r="J82" s="0" t="n">
        <v>0.00922220548767795</v>
      </c>
      <c r="K82" s="0" t="n">
        <v>0.0102065982082728</v>
      </c>
      <c r="L82" s="0" t="n">
        <v>0.011683187289165</v>
      </c>
      <c r="M82" s="0" t="n">
        <v>0.0129007256541113</v>
      </c>
      <c r="N82" s="0" t="n">
        <v>0.0116572822175704</v>
      </c>
      <c r="O82" s="0" t="n">
        <v>0.00945535113202936</v>
      </c>
    </row>
    <row r="83" customFormat="false" ht="15" hidden="false" customHeight="false" outlineLevel="0" collapsed="false">
      <c r="G83" s="0" t="s">
        <v>857</v>
      </c>
      <c r="J83" s="0" t="n">
        <f aca="false">J40/2/100</f>
        <v>0.0103071708391695</v>
      </c>
      <c r="K83" s="0" t="n">
        <f aca="false">K40/2/100</f>
        <v>0.0114073744680696</v>
      </c>
      <c r="L83" s="0" t="n">
        <f aca="false">L40/2/100</f>
        <v>0.0130576799114198</v>
      </c>
      <c r="M83" s="0" t="n">
        <f aca="false">M40/2/100</f>
        <v>0.0144184580840067</v>
      </c>
      <c r="N83" s="0" t="n">
        <f aca="false">N40/2/100</f>
        <v>0.0130287271843434</v>
      </c>
      <c r="O83" s="0" t="n">
        <f aca="false">O40/2/100</f>
        <v>0.0105677453828563</v>
      </c>
    </row>
    <row r="84" customFormat="false" ht="15" hidden="false" customHeight="false" outlineLevel="0" collapsed="false">
      <c r="G84" s="0" t="s">
        <v>859</v>
      </c>
      <c r="J84" s="0" t="n">
        <v>0.0103071708391695</v>
      </c>
      <c r="K84" s="0" t="n">
        <v>0.0114073744680696</v>
      </c>
      <c r="L84" s="0" t="n">
        <v>0.0130576799114198</v>
      </c>
      <c r="M84" s="0" t="n">
        <v>0.0144184580840067</v>
      </c>
      <c r="N84" s="0" t="n">
        <v>0.0130287271843434</v>
      </c>
      <c r="O84" s="0" t="n">
        <v>0.0105677453828563</v>
      </c>
    </row>
    <row r="85" customFormat="false" ht="15" hidden="false" customHeight="false" outlineLevel="0" collapsed="false">
      <c r="G85" s="0" t="s">
        <v>860</v>
      </c>
      <c r="J85" s="0" t="n">
        <f aca="false">J36/2/100</f>
        <v>0</v>
      </c>
      <c r="K85" s="0" t="n">
        <f aca="false">K36/2/100</f>
        <v>0</v>
      </c>
      <c r="L85" s="0" t="n">
        <f aca="false">L36/2/100</f>
        <v>0</v>
      </c>
      <c r="M85" s="0" t="n">
        <f aca="false">M36/2/100</f>
        <v>0</v>
      </c>
      <c r="N85" s="0" t="n">
        <f aca="false">N36/2/100</f>
        <v>0</v>
      </c>
      <c r="O85" s="0" t="n">
        <f aca="false">O36/2/100</f>
        <v>0</v>
      </c>
    </row>
    <row r="86" customFormat="false" ht="15" hidden="false" customHeight="false" outlineLevel="0" collapsed="false">
      <c r="G86" s="0" t="s">
        <v>862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</row>
    <row r="87" customFormat="false" ht="15" hidden="false" customHeight="false" outlineLevel="0" collapsed="false">
      <c r="G87" s="0" t="s">
        <v>863</v>
      </c>
      <c r="J87" s="0" t="n">
        <f aca="false">J33/2/100</f>
        <v>0.00578648187462146</v>
      </c>
      <c r="K87" s="0" t="n">
        <f aca="false">K33/2/100</f>
        <v>0.0064041400522496</v>
      </c>
      <c r="L87" s="0" t="n">
        <f aca="false">L33/2/100</f>
        <v>0.00733062731869179</v>
      </c>
      <c r="M87" s="0" t="n">
        <f aca="false">M33/2/100</f>
        <v>0.00809457295944237</v>
      </c>
      <c r="N87" s="0" t="n">
        <f aca="false">N33/2/100</f>
        <v>0.00731437315612261</v>
      </c>
      <c r="O87" s="0" t="n">
        <f aca="false">O33/2/100</f>
        <v>0.00593276933774392</v>
      </c>
    </row>
    <row r="88" customFormat="false" ht="15" hidden="false" customHeight="false" outlineLevel="0" collapsed="false">
      <c r="G88" s="0" t="s">
        <v>865</v>
      </c>
      <c r="J88" s="0" t="n">
        <v>0.00578648187462146</v>
      </c>
      <c r="K88" s="0" t="n">
        <v>0.0064041400522496</v>
      </c>
      <c r="L88" s="0" t="n">
        <v>0.00733062731869179</v>
      </c>
      <c r="M88" s="0" t="n">
        <v>0.00809457295944238</v>
      </c>
      <c r="N88" s="0" t="n">
        <v>0.00731437315612263</v>
      </c>
      <c r="O88" s="0" t="n">
        <v>0.00593276933774391</v>
      </c>
    </row>
    <row r="89" customFormat="false" ht="15" hidden="false" customHeight="false" outlineLevel="0" collapsed="false">
      <c r="G89" s="0" t="s">
        <v>866</v>
      </c>
      <c r="J89" s="0" t="n">
        <f aca="false">J45/2/100</f>
        <v>0.0115729637492429</v>
      </c>
      <c r="K89" s="0" t="n">
        <f aca="false">K45/2/100</f>
        <v>0.0128082801044992</v>
      </c>
      <c r="L89" s="0" t="n">
        <f aca="false">L45/2/100</f>
        <v>0.0146612546373836</v>
      </c>
      <c r="M89" s="0" t="n">
        <f aca="false">M45/2/100</f>
        <v>0.0161891459188847</v>
      </c>
      <c r="N89" s="0" t="n">
        <f aca="false">N45/2/100</f>
        <v>0.0146287463122452</v>
      </c>
      <c r="O89" s="0" t="n">
        <f aca="false">O45/2/100</f>
        <v>0.0118655386754878</v>
      </c>
    </row>
    <row r="90" customFormat="false" ht="15" hidden="false" customHeight="false" outlineLevel="0" collapsed="false">
      <c r="G90" s="0" t="s">
        <v>868</v>
      </c>
      <c r="J90" s="0" t="n">
        <v>0.0115729637492429</v>
      </c>
      <c r="K90" s="0" t="n">
        <v>0.0128082801044992</v>
      </c>
      <c r="L90" s="0" t="n">
        <v>0.0146612546373836</v>
      </c>
      <c r="M90" s="0" t="n">
        <v>0.0161891459188848</v>
      </c>
      <c r="N90" s="0" t="n">
        <v>0.0146287463122453</v>
      </c>
      <c r="O90" s="0" t="n">
        <v>0.0118655386754878</v>
      </c>
    </row>
    <row r="9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8" activeCellId="0" sqref="A28"/>
    </sheetView>
  </sheetViews>
  <sheetFormatPr defaultRowHeight="16"/>
  <cols>
    <col collapsed="false" hidden="false" max="1025" min="1" style="0" width="10.6814814814815"/>
  </cols>
  <sheetData>
    <row r="2" customFormat="false" ht="16" hidden="false" customHeight="false" outlineLevel="0" collapsed="false">
      <c r="A2" s="43" t="s">
        <v>869</v>
      </c>
      <c r="D2" s="0" t="s">
        <v>870</v>
      </c>
      <c r="E2" s="0" t="s">
        <v>40</v>
      </c>
      <c r="F2" s="0" t="s">
        <v>41</v>
      </c>
      <c r="G2" s="0" t="s">
        <v>871</v>
      </c>
      <c r="H2" s="0" t="s">
        <v>872</v>
      </c>
      <c r="J2" s="0" t="s">
        <v>873</v>
      </c>
    </row>
    <row r="3" customFormat="false" ht="16" hidden="false" customHeight="false" outlineLevel="0" collapsed="false">
      <c r="A3" s="0" t="s">
        <v>874</v>
      </c>
      <c r="B3" s="0" t="s">
        <v>875</v>
      </c>
      <c r="C3" s="0" t="s">
        <v>35</v>
      </c>
      <c r="D3" s="0" t="n">
        <v>0.1</v>
      </c>
      <c r="E3" s="0" t="n">
        <v>0.2</v>
      </c>
      <c r="F3" s="0" t="n">
        <v>0.16</v>
      </c>
      <c r="G3" s="0" t="n">
        <v>0.25</v>
      </c>
      <c r="H3" s="0" t="n">
        <v>0.2</v>
      </c>
      <c r="J3" s="0" t="n">
        <v>893.51</v>
      </c>
    </row>
    <row r="4" customFormat="false" ht="16" hidden="false" customHeight="false" outlineLevel="0" collapsed="false">
      <c r="A4" s="0" t="s">
        <v>876</v>
      </c>
      <c r="B4" s="0" t="s">
        <v>877</v>
      </c>
      <c r="C4" s="0" t="s">
        <v>35</v>
      </c>
      <c r="J4" s="0" t="n">
        <v>610.94</v>
      </c>
    </row>
    <row r="5" customFormat="false" ht="16" hidden="false" customHeight="false" outlineLevel="0" collapsed="false">
      <c r="A5" s="0" t="s">
        <v>878</v>
      </c>
      <c r="B5" s="0" t="s">
        <v>879</v>
      </c>
      <c r="C5" s="0" t="s">
        <v>35</v>
      </c>
      <c r="D5" s="0" t="n">
        <v>0.025</v>
      </c>
      <c r="E5" s="0" t="n">
        <v>0.04</v>
      </c>
      <c r="F5" s="0" t="n">
        <v>0.025</v>
      </c>
      <c r="G5" s="0" t="n">
        <v>0.04</v>
      </c>
      <c r="H5" s="0" t="n">
        <v>0.035</v>
      </c>
      <c r="J5" s="0" t="n">
        <v>608.93</v>
      </c>
    </row>
    <row r="6" customFormat="false" ht="16" hidden="false" customHeight="false" outlineLevel="0" collapsed="false">
      <c r="A6" s="0" t="s">
        <v>880</v>
      </c>
      <c r="B6" s="0" t="s">
        <v>881</v>
      </c>
      <c r="C6" s="0" t="s">
        <v>35</v>
      </c>
      <c r="D6" s="0" t="n">
        <v>0.004</v>
      </c>
      <c r="E6" s="0" t="n">
        <v>0.01</v>
      </c>
      <c r="F6" s="0" t="n">
        <v>0.0075</v>
      </c>
      <c r="G6" s="0" t="n">
        <v>0.0125</v>
      </c>
      <c r="H6" s="0" t="n">
        <v>0.0125</v>
      </c>
      <c r="J6" s="0" t="n">
        <v>536.87</v>
      </c>
    </row>
    <row r="7" customFormat="false" ht="16" hidden="false" customHeight="false" outlineLevel="0" collapsed="false">
      <c r="A7" s="0" t="s">
        <v>882</v>
      </c>
      <c r="B7" s="0" t="s">
        <v>883</v>
      </c>
      <c r="C7" s="0" t="s">
        <v>35</v>
      </c>
      <c r="D7" s="0" t="n">
        <v>0.1</v>
      </c>
      <c r="E7" s="0" t="n">
        <v>0.15</v>
      </c>
      <c r="F7" s="0" t="n">
        <v>0.11</v>
      </c>
      <c r="G7" s="0" t="n">
        <v>0.16</v>
      </c>
      <c r="H7" s="0" t="n">
        <v>0.14</v>
      </c>
      <c r="J7" s="0" t="n">
        <v>658.91</v>
      </c>
    </row>
    <row r="8" customFormat="false" ht="16" hidden="false" customHeight="false" outlineLevel="0" collapsed="false">
      <c r="A8" s="0" t="s">
        <v>884</v>
      </c>
      <c r="B8" s="0" t="s">
        <v>885</v>
      </c>
      <c r="C8" s="0" t="s">
        <v>35</v>
      </c>
      <c r="D8" s="0" t="n">
        <v>0.025</v>
      </c>
      <c r="E8" s="0" t="n">
        <v>0.03</v>
      </c>
      <c r="F8" s="0" t="n">
        <v>0.02</v>
      </c>
      <c r="G8" s="0" t="n">
        <v>0.3</v>
      </c>
      <c r="H8" s="0" t="n">
        <v>0.025</v>
      </c>
      <c r="J8" s="0" t="n">
        <v>582.87</v>
      </c>
    </row>
    <row r="11" customFormat="false" ht="16" hidden="false" customHeight="false" outlineLevel="0" collapsed="false">
      <c r="A11" s="0" t="s">
        <v>874</v>
      </c>
      <c r="B11" s="0" t="s">
        <v>875</v>
      </c>
      <c r="C11" s="0" t="s">
        <v>30</v>
      </c>
      <c r="D11" s="0" t="n">
        <f aca="false">D3*4.6*10^7/$J$3/1000</f>
        <v>5.14823561012188</v>
      </c>
      <c r="E11" s="0" t="n">
        <f aca="false">E3*4.6*10^7/$J$3/1000</f>
        <v>10.2964712202438</v>
      </c>
      <c r="F11" s="0" t="n">
        <f aca="false">F3*4.6*10^7/$J$3/1000</f>
        <v>8.23717697619501</v>
      </c>
      <c r="G11" s="0" t="n">
        <f aca="false">G3*4.6*10^7/$J$3/1000</f>
        <v>12.8705890253047</v>
      </c>
      <c r="H11" s="0" t="n">
        <f aca="false">H3*4.6*10^7/$J$3/1000</f>
        <v>10.2964712202438</v>
      </c>
    </row>
    <row r="12" customFormat="false" ht="16" hidden="false" customHeight="false" outlineLevel="0" collapsed="false">
      <c r="A12" s="0" t="s">
        <v>876</v>
      </c>
      <c r="B12" s="0" t="s">
        <v>877</v>
      </c>
      <c r="C12" s="0" t="s">
        <v>30</v>
      </c>
    </row>
    <row r="13" customFormat="false" ht="16" hidden="false" customHeight="false" outlineLevel="0" collapsed="false">
      <c r="A13" s="0" t="s">
        <v>878</v>
      </c>
      <c r="B13" s="0" t="s">
        <v>879</v>
      </c>
      <c r="C13" s="0" t="s">
        <v>30</v>
      </c>
      <c r="D13" s="0" t="n">
        <f aca="false">D5*4.6*10^7/$J$5/1000</f>
        <v>1.88855861921732</v>
      </c>
      <c r="E13" s="0" t="n">
        <f aca="false">E5*4.6*10^7/$J$5/1000</f>
        <v>3.02169379074771</v>
      </c>
      <c r="F13" s="0" t="n">
        <f aca="false">F5*4.6*10^7/$J$5/1000</f>
        <v>1.88855861921732</v>
      </c>
      <c r="G13" s="0" t="n">
        <f aca="false">G5*4.6*10^7/$J$5/1000</f>
        <v>3.02169379074771</v>
      </c>
      <c r="H13" s="0" t="n">
        <f aca="false">H5*4.6*10^7/$J$5/1000</f>
        <v>2.64398206690424</v>
      </c>
    </row>
    <row r="14" customFormat="false" ht="16" hidden="false" customHeight="false" outlineLevel="0" collapsed="false">
      <c r="A14" s="0" t="s">
        <v>880</v>
      </c>
      <c r="B14" s="0" t="s">
        <v>881</v>
      </c>
      <c r="C14" s="0" t="s">
        <v>30</v>
      </c>
      <c r="D14" s="0" t="n">
        <f aca="false">D6*4.6*10^7/$J$6/1000</f>
        <v>0.342727289660439</v>
      </c>
      <c r="E14" s="0" t="n">
        <f aca="false">E6*4.6*10^7/$J$6/1000</f>
        <v>0.856818224151098</v>
      </c>
      <c r="F14" s="0" t="n">
        <f aca="false">F6*4.6*10^7/$J$6/1000</f>
        <v>0.642613668113324</v>
      </c>
      <c r="G14" s="0" t="n">
        <f aca="false">G6*4.6*10^7/$J$6/1000</f>
        <v>1.07102278018887</v>
      </c>
      <c r="H14" s="0" t="n">
        <f aca="false">H6*4.6*10^7/$J$6/1000</f>
        <v>1.07102278018887</v>
      </c>
    </row>
    <row r="15" customFormat="false" ht="16" hidden="false" customHeight="false" outlineLevel="0" collapsed="false">
      <c r="A15" s="0" t="s">
        <v>882</v>
      </c>
      <c r="B15" s="0" t="s">
        <v>883</v>
      </c>
      <c r="C15" s="0" t="s">
        <v>30</v>
      </c>
      <c r="D15" s="0" t="n">
        <f aca="false">D7*4.6*10^7/$J$7/1000</f>
        <v>6.98122657115539</v>
      </c>
      <c r="E15" s="0" t="n">
        <f aca="false">E7*4.6*10^7/$J$7/1000</f>
        <v>10.4718398567331</v>
      </c>
      <c r="F15" s="0" t="n">
        <f aca="false">F7*4.6*10^7/$J$7/1000</f>
        <v>7.67934922827093</v>
      </c>
      <c r="G15" s="0" t="n">
        <f aca="false">G7*4.6*10^7/$J$7/1000</f>
        <v>11.1699625138486</v>
      </c>
      <c r="H15" s="0" t="n">
        <f aca="false">H7*4.6*10^7/$J$7/1000</f>
        <v>9.77371719961755</v>
      </c>
    </row>
    <row r="16" customFormat="false" ht="16" hidden="false" customHeight="false" outlineLevel="0" collapsed="false">
      <c r="A16" s="0" t="s">
        <v>884</v>
      </c>
      <c r="B16" s="0" t="s">
        <v>885</v>
      </c>
      <c r="C16" s="0" t="s">
        <v>30</v>
      </c>
      <c r="D16" s="0" t="n">
        <f aca="false">D8*4.6*10^7/$J$8/1000</f>
        <v>1.97299569372244</v>
      </c>
      <c r="E16" s="0" t="n">
        <f aca="false">E8*4.6*10^7/$J$8/1000</f>
        <v>2.36759483246693</v>
      </c>
      <c r="F16" s="0" t="n">
        <f aca="false">F8*4.6*10^7/$J$8/1000</f>
        <v>1.57839655497795</v>
      </c>
      <c r="G16" s="0" t="n">
        <f aca="false">G8*4.6*10^7/$J$8/1000</f>
        <v>23.6759483246693</v>
      </c>
      <c r="H16" s="0" t="n">
        <f aca="false">H8*4.6*10^7/$J$8/1000</f>
        <v>1.97299569372244</v>
      </c>
    </row>
    <row r="18" customFormat="false" ht="16" hidden="false" customHeight="false" outlineLevel="0" collapsed="false">
      <c r="C18" s="0" t="s">
        <v>886</v>
      </c>
      <c r="D18" s="0" t="n">
        <f aca="false">D11*$J$3/10000</f>
        <v>0.46</v>
      </c>
      <c r="E18" s="0" t="n">
        <f aca="false">E11*$J$3/10000</f>
        <v>0.92</v>
      </c>
      <c r="F18" s="0" t="n">
        <f aca="false">F11*$J$3/10000</f>
        <v>0.736</v>
      </c>
      <c r="G18" s="0" t="n">
        <f aca="false">G11*$J$3/10000</f>
        <v>1.15</v>
      </c>
      <c r="H18" s="0" t="n">
        <f aca="false">H11*$J$3/10000</f>
        <v>0.92</v>
      </c>
      <c r="J18" s="0" t="n">
        <f aca="false">D18/100</f>
        <v>0.0046</v>
      </c>
      <c r="K18" s="0" t="n">
        <f aca="false">E18/100</f>
        <v>0.0092</v>
      </c>
      <c r="L18" s="0" t="n">
        <f aca="false">F18/100</f>
        <v>0.00736</v>
      </c>
      <c r="M18" s="0" t="n">
        <f aca="false">G18/100</f>
        <v>0.0115</v>
      </c>
      <c r="N18" s="0" t="n">
        <f aca="false">H18/100</f>
        <v>0.0092</v>
      </c>
    </row>
    <row r="19" customFormat="false" ht="16" hidden="false" customHeight="false" outlineLevel="0" collapsed="false">
      <c r="C19" s="0" t="s">
        <v>886</v>
      </c>
    </row>
    <row r="20" customFormat="false" ht="16" hidden="false" customHeight="false" outlineLevel="0" collapsed="false">
      <c r="C20" s="0" t="s">
        <v>886</v>
      </c>
      <c r="D20" s="0" t="n">
        <f aca="false">D13*$J$5/10000</f>
        <v>0.115</v>
      </c>
      <c r="E20" s="0" t="n">
        <f aca="false">E13*$J$5/10000</f>
        <v>0.184</v>
      </c>
      <c r="F20" s="0" t="n">
        <f aca="false">F13*$J$5/10000</f>
        <v>0.115</v>
      </c>
      <c r="G20" s="0" t="n">
        <f aca="false">G13*$J$5/10000</f>
        <v>0.184</v>
      </c>
      <c r="H20" s="0" t="n">
        <f aca="false">H13*$J$5/10000</f>
        <v>0.161</v>
      </c>
      <c r="J20" s="0" t="n">
        <f aca="false">D20/100</f>
        <v>0.00115</v>
      </c>
      <c r="K20" s="0" t="n">
        <f aca="false">E20/100</f>
        <v>0.00184</v>
      </c>
      <c r="L20" s="0" t="n">
        <f aca="false">F20/100</f>
        <v>0.00115</v>
      </c>
      <c r="M20" s="0" t="n">
        <f aca="false">G20/100</f>
        <v>0.00184</v>
      </c>
      <c r="N20" s="0" t="n">
        <f aca="false">H20/100</f>
        <v>0.00161</v>
      </c>
    </row>
    <row r="21" customFormat="false" ht="16" hidden="false" customHeight="false" outlineLevel="0" collapsed="false">
      <c r="C21" s="0" t="s">
        <v>886</v>
      </c>
      <c r="D21" s="0" t="n">
        <f aca="false">D14*$J$6/10000</f>
        <v>0.0184</v>
      </c>
      <c r="E21" s="0" t="n">
        <f aca="false">E14*$J$6/10000</f>
        <v>0.046</v>
      </c>
      <c r="F21" s="0" t="n">
        <f aca="false">F14*$J$6/10000</f>
        <v>0.0345</v>
      </c>
      <c r="G21" s="0" t="n">
        <f aca="false">G14*$J$6/10000</f>
        <v>0.0575</v>
      </c>
      <c r="H21" s="0" t="n">
        <f aca="false">H14*$J$6/10000</f>
        <v>0.0575</v>
      </c>
      <c r="J21" s="0" t="n">
        <f aca="false">D21/100</f>
        <v>0.000184</v>
      </c>
      <c r="K21" s="0" t="n">
        <f aca="false">E21/100</f>
        <v>0.00046</v>
      </c>
      <c r="L21" s="0" t="n">
        <f aca="false">F21/100</f>
        <v>0.000345</v>
      </c>
      <c r="M21" s="0" t="n">
        <f aca="false">G21/100</f>
        <v>0.000575</v>
      </c>
      <c r="N21" s="0" t="n">
        <f aca="false">H21/100</f>
        <v>0.000575</v>
      </c>
    </row>
    <row r="22" customFormat="false" ht="16" hidden="false" customHeight="false" outlineLevel="0" collapsed="false">
      <c r="C22" s="0" t="s">
        <v>886</v>
      </c>
      <c r="D22" s="0" t="n">
        <f aca="false">D15*$J$7/10000</f>
        <v>0.46</v>
      </c>
      <c r="E22" s="0" t="n">
        <f aca="false">E15*$J$7/10000</f>
        <v>0.69</v>
      </c>
      <c r="F22" s="0" t="n">
        <f aca="false">F15*$J$7/10000</f>
        <v>0.506</v>
      </c>
      <c r="G22" s="0" t="n">
        <f aca="false">G15*$J$7/10000</f>
        <v>0.736</v>
      </c>
      <c r="H22" s="0" t="n">
        <f aca="false">H15*$J$7/10000</f>
        <v>0.644</v>
      </c>
      <c r="J22" s="0" t="n">
        <f aca="false">D22/100</f>
        <v>0.0046</v>
      </c>
      <c r="K22" s="0" t="n">
        <f aca="false">E22/100</f>
        <v>0.0069</v>
      </c>
      <c r="L22" s="0" t="n">
        <f aca="false">F22/100</f>
        <v>0.00506</v>
      </c>
      <c r="M22" s="0" t="n">
        <f aca="false">G22/100</f>
        <v>0.00736</v>
      </c>
      <c r="N22" s="0" t="n">
        <f aca="false">H22/100</f>
        <v>0.00644</v>
      </c>
    </row>
    <row r="23" customFormat="false" ht="16" hidden="false" customHeight="false" outlineLevel="0" collapsed="false">
      <c r="C23" s="0" t="s">
        <v>886</v>
      </c>
      <c r="D23" s="0" t="n">
        <f aca="false">D16*$J$8/10000</f>
        <v>0.115</v>
      </c>
      <c r="E23" s="0" t="n">
        <f aca="false">E16*$J$8/10000</f>
        <v>0.138</v>
      </c>
      <c r="F23" s="0" t="n">
        <f aca="false">F16*$J$8/10000</f>
        <v>0.092</v>
      </c>
      <c r="G23" s="0" t="n">
        <f aca="false">G16*$J$8/10000</f>
        <v>1.38</v>
      </c>
      <c r="H23" s="0" t="n">
        <f aca="false">H16*$J$8/10000</f>
        <v>0.115</v>
      </c>
      <c r="J23" s="0" t="n">
        <f aca="false">D23/100</f>
        <v>0.00115</v>
      </c>
      <c r="K23" s="0" t="n">
        <f aca="false">E23/100</f>
        <v>0.00138</v>
      </c>
      <c r="L23" s="0" t="n">
        <f aca="false">F23/100</f>
        <v>0.00092</v>
      </c>
      <c r="M23" s="0" t="n">
        <f aca="false">G23/100</f>
        <v>0.0138</v>
      </c>
      <c r="N23" s="0" t="n">
        <f aca="false">H23/100</f>
        <v>0.00115</v>
      </c>
    </row>
    <row r="27" customFormat="false" ht="16" hidden="false" customHeight="false" outlineLevel="0" collapsed="false">
      <c r="A27" s="44" t="s">
        <v>887</v>
      </c>
    </row>
    <row r="28" customFormat="false" ht="16" hidden="false" customHeight="false" outlineLevel="0" collapsed="false">
      <c r="A28" s="0" t="s">
        <v>888</v>
      </c>
      <c r="B28" s="0" t="s">
        <v>889</v>
      </c>
    </row>
    <row r="29" customFormat="false" ht="16" hidden="false" customHeight="false" outlineLevel="0" collapsed="false">
      <c r="A29" s="0" t="s">
        <v>890</v>
      </c>
      <c r="B29" s="0" t="s">
        <v>891</v>
      </c>
    </row>
    <row r="30" customFormat="false" ht="16" hidden="false" customHeight="false" outlineLevel="0" collapsed="false">
      <c r="A30" s="0" t="s">
        <v>892</v>
      </c>
      <c r="B30" s="0" t="s">
        <v>893</v>
      </c>
    </row>
    <row r="31" customFormat="false" ht="16" hidden="false" customHeight="false" outlineLevel="0" collapsed="false">
      <c r="A31" s="0" t="s">
        <v>894</v>
      </c>
      <c r="B31" s="0" t="s">
        <v>895</v>
      </c>
    </row>
    <row r="32" customFormat="false" ht="16" hidden="false" customHeight="false" outlineLevel="0" collapsed="false">
      <c r="A32" s="0" t="s">
        <v>896</v>
      </c>
      <c r="B32" s="0" t="s">
        <v>897</v>
      </c>
    </row>
    <row r="33" customFormat="false" ht="16" hidden="false" customHeight="false" outlineLevel="0" collapsed="false">
      <c r="A33" s="0" t="s">
        <v>898</v>
      </c>
      <c r="B33" s="0" t="s">
        <v>899</v>
      </c>
    </row>
    <row r="34" customFormat="false" ht="16" hidden="false" customHeight="false" outlineLevel="0" collapsed="false">
      <c r="A34" s="0" t="s">
        <v>900</v>
      </c>
      <c r="B34" s="0" t="s">
        <v>901</v>
      </c>
    </row>
    <row r="35" customFormat="false" ht="16" hidden="false" customHeight="false" outlineLevel="0" collapsed="false">
      <c r="A35" s="0" t="s">
        <v>902</v>
      </c>
      <c r="B35" s="0" t="s">
        <v>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K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2" activeCellId="0" sqref="C42"/>
    </sheetView>
  </sheetViews>
  <sheetFormatPr defaultRowHeight="16"/>
  <cols>
    <col collapsed="false" hidden="false" max="1" min="1" style="0" width="19.4037037037037"/>
    <col collapsed="false" hidden="false" max="2" min="2" style="0" width="16.8555555555556"/>
    <col collapsed="false" hidden="false" max="1025" min="3" style="0" width="10.6814814814815"/>
  </cols>
  <sheetData>
    <row r="4" customFormat="false" ht="23" hidden="false" customHeight="false" outlineLevel="0" collapsed="false">
      <c r="A4" s="34" t="s">
        <v>904</v>
      </c>
      <c r="C4" s="0" t="s">
        <v>905</v>
      </c>
      <c r="D4" s="0" t="s">
        <v>906</v>
      </c>
      <c r="E4" s="45"/>
      <c r="F4" s="46"/>
      <c r="G4" s="46"/>
      <c r="H4" s="46"/>
      <c r="I4" s="46"/>
      <c r="J4" s="46"/>
      <c r="K4" s="46"/>
    </row>
    <row r="5" customFormat="false" ht="16" hidden="false" customHeight="false" outlineLevel="0" collapsed="false">
      <c r="A5" s="0" t="s">
        <v>907</v>
      </c>
      <c r="C5" s="0" t="n">
        <v>33</v>
      </c>
      <c r="F5" s="46"/>
      <c r="G5" s="46"/>
      <c r="H5" s="46"/>
      <c r="I5" s="46"/>
      <c r="J5" s="46"/>
      <c r="K5" s="46"/>
    </row>
    <row r="6" customFormat="false" ht="16" hidden="false" customHeight="false" outlineLevel="0" collapsed="false">
      <c r="A6" s="0" t="s">
        <v>908</v>
      </c>
      <c r="C6" s="0" t="n">
        <v>6.6</v>
      </c>
      <c r="F6" s="46"/>
      <c r="G6" s="46"/>
      <c r="H6" s="46"/>
      <c r="I6" s="46"/>
      <c r="J6" s="46"/>
      <c r="K6" s="46"/>
    </row>
    <row r="7" customFormat="false" ht="16" hidden="false" customHeight="false" outlineLevel="0" collapsed="false">
      <c r="A7" s="0" t="s">
        <v>909</v>
      </c>
      <c r="C7" s="0" t="n">
        <v>24</v>
      </c>
      <c r="F7" s="46"/>
      <c r="G7" s="46"/>
      <c r="H7" s="46"/>
      <c r="I7" s="46"/>
      <c r="J7" s="46"/>
      <c r="K7" s="46"/>
    </row>
    <row r="8" customFormat="false" ht="16" hidden="false" customHeight="false" outlineLevel="0" collapsed="false">
      <c r="A8" s="0" t="s">
        <v>869</v>
      </c>
      <c r="C8" s="0" t="n">
        <v>2.9</v>
      </c>
    </row>
    <row r="11" customFormat="false" ht="16" hidden="false" customHeight="false" outlineLevel="0" collapsed="false">
      <c r="A11" s="34" t="s">
        <v>886</v>
      </c>
      <c r="F11" s="47"/>
      <c r="G11" s="47"/>
      <c r="H11" s="47"/>
      <c r="I11" s="47"/>
      <c r="J11" s="47"/>
      <c r="K11" s="47"/>
    </row>
    <row r="12" customFormat="false" ht="16" hidden="false" customHeight="false" outlineLevel="0" collapsed="false">
      <c r="A12" s="47"/>
      <c r="B12" s="0" t="s">
        <v>910</v>
      </c>
      <c r="C12" s="0" t="s">
        <v>911</v>
      </c>
      <c r="D12" s="0" t="s">
        <v>912</v>
      </c>
      <c r="E12" s="0" t="s">
        <v>913</v>
      </c>
      <c r="F12" s="47"/>
      <c r="G12" s="47"/>
      <c r="H12" s="47"/>
      <c r="I12" s="47"/>
      <c r="J12" s="47"/>
      <c r="K12" s="47"/>
    </row>
    <row r="13" customFormat="false" ht="16" hidden="false" customHeight="false" outlineLevel="0" collapsed="false">
      <c r="A13" s="0" t="s">
        <v>11</v>
      </c>
      <c r="B13" s="0" t="n">
        <v>5.8</v>
      </c>
      <c r="C13" s="0" t="n">
        <v>5.3</v>
      </c>
      <c r="D13" s="0" t="n">
        <v>5.7</v>
      </c>
      <c r="E13" s="0" t="n">
        <v>6.3</v>
      </c>
      <c r="F13" s="47"/>
      <c r="G13" s="47"/>
    </row>
    <row r="14" customFormat="false" ht="16" hidden="false" customHeight="false" outlineLevel="0" collapsed="false">
      <c r="A14" s="0" t="s">
        <v>12</v>
      </c>
      <c r="B14" s="0" t="n">
        <v>23</v>
      </c>
      <c r="C14" s="0" t="n">
        <v>15.5</v>
      </c>
      <c r="D14" s="0" t="n">
        <v>18.7</v>
      </c>
      <c r="E14" s="0" t="n">
        <v>31.5</v>
      </c>
      <c r="F14" s="47"/>
      <c r="G14" s="47"/>
    </row>
    <row r="15" customFormat="false" ht="16" hidden="false" customHeight="false" outlineLevel="0" collapsed="false">
      <c r="A15" s="0" t="s">
        <v>13</v>
      </c>
      <c r="B15" s="0" t="n">
        <v>24.2</v>
      </c>
      <c r="C15" s="0" t="n">
        <v>24.1</v>
      </c>
      <c r="D15" s="0" t="n">
        <v>32.7</v>
      </c>
      <c r="E15" s="0" t="n">
        <v>43</v>
      </c>
      <c r="F15" s="47"/>
      <c r="G15" s="47"/>
    </row>
    <row r="16" customFormat="false" ht="16" hidden="false" customHeight="false" outlineLevel="0" collapsed="false">
      <c r="A16" s="0" t="s">
        <v>14</v>
      </c>
      <c r="B16" s="0" t="n">
        <v>5.8</v>
      </c>
      <c r="C16" s="0" t="n">
        <v>11.7</v>
      </c>
      <c r="D16" s="0" t="n">
        <v>12.2</v>
      </c>
      <c r="E16" s="0" t="n">
        <v>4.5</v>
      </c>
      <c r="F16" s="47"/>
      <c r="G16" s="47"/>
    </row>
    <row r="17" customFormat="false" ht="16" hidden="false" customHeight="false" outlineLevel="0" collapsed="false">
      <c r="A17" s="0" t="s">
        <v>15</v>
      </c>
      <c r="B17" s="0" t="n">
        <v>3.8</v>
      </c>
      <c r="C17" s="0" t="n">
        <v>0.4</v>
      </c>
      <c r="D17" s="0" t="n">
        <v>1.3</v>
      </c>
      <c r="E17" s="0" t="n">
        <v>0.4</v>
      </c>
      <c r="F17" s="47"/>
      <c r="G17" s="47"/>
    </row>
    <row r="18" customFormat="false" ht="16" hidden="false" customHeight="false" outlineLevel="0" collapsed="false">
      <c r="A18" s="0" t="s">
        <v>16</v>
      </c>
      <c r="B18" s="0" t="n">
        <v>1.4</v>
      </c>
      <c r="C18" s="0" t="n">
        <v>0.6</v>
      </c>
      <c r="D18" s="0" t="n">
        <v>0.7</v>
      </c>
      <c r="E18" s="0" t="n">
        <v>2.1</v>
      </c>
      <c r="F18" s="47"/>
      <c r="G18" s="47"/>
    </row>
    <row r="19" customFormat="false" ht="16" hidden="false" customHeight="false" outlineLevel="0" collapsed="false">
      <c r="A19" s="0" t="s">
        <v>17</v>
      </c>
      <c r="B19" s="0" t="n">
        <v>1.2</v>
      </c>
      <c r="C19" s="0" t="n">
        <v>1</v>
      </c>
      <c r="D19" s="0" t="n">
        <v>0.6</v>
      </c>
      <c r="E19" s="0" t="n">
        <v>0.5</v>
      </c>
      <c r="F19" s="47"/>
      <c r="G19" s="47"/>
    </row>
    <row r="20" customFormat="false" ht="16" hidden="false" customHeight="false" outlineLevel="0" collapsed="false">
      <c r="A20" s="0" t="s">
        <v>18</v>
      </c>
      <c r="B20" s="0" t="n">
        <v>0</v>
      </c>
      <c r="C20" s="0" t="n">
        <v>0.3</v>
      </c>
      <c r="D20" s="0" t="n">
        <v>0.3</v>
      </c>
      <c r="E20" s="0" t="n">
        <v>0</v>
      </c>
      <c r="F20" s="47"/>
      <c r="G20" s="47"/>
    </row>
    <row r="21" customFormat="false" ht="16" hidden="false" customHeight="false" outlineLevel="0" collapsed="false">
      <c r="A21" s="0" t="s">
        <v>19</v>
      </c>
      <c r="B21" s="0" t="n">
        <v>0.8</v>
      </c>
      <c r="C21" s="0" t="n">
        <v>2.2</v>
      </c>
      <c r="D21" s="0" t="n">
        <v>2.1</v>
      </c>
      <c r="E21" s="0" t="n">
        <v>0</v>
      </c>
    </row>
    <row r="22" customFormat="false" ht="16" hidden="false" customHeight="false" outlineLevel="0" collapsed="false">
      <c r="A22" s="0" t="s">
        <v>20</v>
      </c>
      <c r="B22" s="0" t="n">
        <v>0</v>
      </c>
      <c r="C22" s="0" t="n">
        <v>0</v>
      </c>
      <c r="D22" s="0" t="n">
        <v>0</v>
      </c>
      <c r="E22" s="0" t="n">
        <v>0</v>
      </c>
    </row>
    <row r="23" customFormat="false" ht="16" hidden="false" customHeight="false" outlineLevel="0" collapsed="false">
      <c r="A23" s="0" t="s">
        <v>22</v>
      </c>
      <c r="B23" s="0" t="n">
        <v>10</v>
      </c>
      <c r="C23" s="0" t="n">
        <v>21.3</v>
      </c>
      <c r="D23" s="0" t="n">
        <v>14.3</v>
      </c>
      <c r="E23" s="0" t="n">
        <v>4</v>
      </c>
    </row>
    <row r="24" customFormat="false" ht="16" hidden="false" customHeight="false" outlineLevel="0" collapsed="false">
      <c r="A24" s="0" t="s">
        <v>24</v>
      </c>
      <c r="B24" s="0" t="n">
        <v>0.3</v>
      </c>
      <c r="C24" s="0" t="n">
        <v>0.9</v>
      </c>
      <c r="D24" s="0" t="n">
        <v>0.3</v>
      </c>
      <c r="E24" s="0" t="n">
        <v>0</v>
      </c>
    </row>
    <row r="25" customFormat="false" ht="16" hidden="false" customHeight="false" outlineLevel="0" collapsed="false">
      <c r="A25" s="0" t="s">
        <v>25</v>
      </c>
      <c r="B25" s="0" t="n">
        <v>0</v>
      </c>
      <c r="C25" s="0" t="n">
        <v>0</v>
      </c>
      <c r="D25" s="0" t="n">
        <v>0</v>
      </c>
      <c r="E25" s="0" t="n">
        <v>0</v>
      </c>
    </row>
    <row r="27" customFormat="false" ht="16" hidden="false" customHeight="false" outlineLevel="0" collapsed="false">
      <c r="A27" s="44" t="s">
        <v>784</v>
      </c>
    </row>
    <row r="28" customFormat="false" ht="16" hidden="false" customHeight="false" outlineLevel="0" collapsed="false">
      <c r="D28" s="0" t="s">
        <v>36</v>
      </c>
      <c r="E28" s="0" t="s">
        <v>37</v>
      </c>
      <c r="F28" s="0" t="s">
        <v>38</v>
      </c>
      <c r="G28" s="0" t="s">
        <v>39</v>
      </c>
      <c r="H28" s="0" t="s">
        <v>40</v>
      </c>
      <c r="I28" s="0" t="s">
        <v>41</v>
      </c>
    </row>
    <row r="29" customFormat="false" ht="16" hidden="false" customHeight="false" outlineLevel="0" collapsed="false">
      <c r="A29" s="0" t="s">
        <v>757</v>
      </c>
      <c r="B29" s="0" t="s">
        <v>30</v>
      </c>
      <c r="D29" s="0" t="n">
        <v>37.0909090909091</v>
      </c>
      <c r="E29" s="0" t="n">
        <v>35.9318181818182</v>
      </c>
      <c r="F29" s="0" t="n">
        <v>60.2727272727273</v>
      </c>
      <c r="G29" s="0" t="n">
        <v>86.9318181818182</v>
      </c>
      <c r="H29" s="0" t="n">
        <v>117.068181818182</v>
      </c>
      <c r="I29" s="0" t="n">
        <v>34.7727272727273</v>
      </c>
    </row>
    <row r="30" customFormat="false" ht="16" hidden="false" customHeight="false" outlineLevel="0" collapsed="false">
      <c r="A30" s="0" t="s">
        <v>759</v>
      </c>
      <c r="B30" s="0" t="s">
        <v>30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6" hidden="false" customHeight="false" outlineLevel="0" collapsed="false">
      <c r="A31" s="0" t="s">
        <v>760</v>
      </c>
      <c r="B31" s="0" t="s">
        <v>30</v>
      </c>
      <c r="D31" s="0" t="n">
        <v>37.0909090909091</v>
      </c>
      <c r="E31" s="0" t="n">
        <v>35.9318181818182</v>
      </c>
      <c r="F31" s="0" t="n">
        <v>60.2727272727273</v>
      </c>
      <c r="G31" s="0" t="n">
        <v>86.9318181818182</v>
      </c>
      <c r="H31" s="0" t="n">
        <v>117.068181818182</v>
      </c>
      <c r="I31" s="0" t="n">
        <v>34.7727272727273</v>
      </c>
    </row>
    <row r="32" customFormat="false" ht="16" hidden="false" customHeight="false" outlineLevel="0" collapsed="false">
      <c r="A32" s="0" t="s">
        <v>762</v>
      </c>
      <c r="B32" s="0" t="s">
        <v>30</v>
      </c>
      <c r="D32" s="0" t="n">
        <v>222.545454545455</v>
      </c>
      <c r="E32" s="0" t="n">
        <v>215.590909090909</v>
      </c>
      <c r="F32" s="0" t="n">
        <v>361.636363636364</v>
      </c>
      <c r="G32" s="0" t="n">
        <v>521.590909090909</v>
      </c>
      <c r="H32" s="0" t="n">
        <v>702.409090909091</v>
      </c>
      <c r="I32" s="0" t="n">
        <v>208.636363636364</v>
      </c>
    </row>
    <row r="33" customFormat="false" ht="16" hidden="false" customHeight="false" outlineLevel="0" collapsed="false">
      <c r="A33" s="0" t="s">
        <v>764</v>
      </c>
      <c r="B33" s="0" t="s">
        <v>30</v>
      </c>
      <c r="D33" s="0" t="n">
        <v>55.6363636363636</v>
      </c>
      <c r="E33" s="0" t="n">
        <v>53.8977272727273</v>
      </c>
      <c r="F33" s="0" t="n">
        <v>90.4090909090909</v>
      </c>
      <c r="G33" s="0" t="n">
        <v>130.397727272727</v>
      </c>
      <c r="H33" s="0" t="n">
        <v>175.602272727273</v>
      </c>
      <c r="I33" s="0" t="n">
        <v>52.1590909090909</v>
      </c>
    </row>
    <row r="34" customFormat="false" ht="16" hidden="false" customHeight="false" outlineLevel="0" collapsed="false">
      <c r="A34" s="0" t="s">
        <v>765</v>
      </c>
      <c r="B34" s="0" t="s">
        <v>30</v>
      </c>
      <c r="D34" s="0" t="n">
        <v>55.6363636363636</v>
      </c>
      <c r="E34" s="0" t="n">
        <v>53.8977272727273</v>
      </c>
      <c r="F34" s="0" t="n">
        <v>90.4090909090909</v>
      </c>
      <c r="G34" s="0" t="n">
        <v>130.397727272727</v>
      </c>
      <c r="H34" s="0" t="n">
        <v>175.602272727273</v>
      </c>
      <c r="I34" s="0" t="n">
        <v>52.1590909090909</v>
      </c>
    </row>
    <row r="35" customFormat="false" ht="16" hidden="false" customHeight="false" outlineLevel="0" collapsed="false">
      <c r="A35" s="0" t="s">
        <v>766</v>
      </c>
      <c r="B35" s="0" t="s">
        <v>30</v>
      </c>
      <c r="D35" s="0" t="n">
        <v>204</v>
      </c>
      <c r="E35" s="0" t="n">
        <v>197.625</v>
      </c>
      <c r="F35" s="0" t="n">
        <v>331.5</v>
      </c>
      <c r="G35" s="0" t="n">
        <v>478.125</v>
      </c>
      <c r="H35" s="0" t="n">
        <v>643.875</v>
      </c>
      <c r="I35" s="0" t="n">
        <v>191.25</v>
      </c>
    </row>
    <row r="36" customFormat="false" ht="16" hidden="false" customHeight="false" outlineLevel="0" collapsed="false">
      <c r="A36" s="0" t="s">
        <v>767</v>
      </c>
      <c r="B36" s="0" t="s">
        <v>30</v>
      </c>
      <c r="D36" s="0" t="n">
        <v>1131.27272727273</v>
      </c>
      <c r="E36" s="0" t="n">
        <v>1095.92045454545</v>
      </c>
      <c r="F36" s="0" t="n">
        <v>1838.31818181818</v>
      </c>
      <c r="G36" s="0" t="n">
        <v>2651.42045454545</v>
      </c>
      <c r="H36" s="0" t="n">
        <v>3570.57954545455</v>
      </c>
      <c r="I36" s="0" t="n">
        <v>1060.56818181818</v>
      </c>
    </row>
    <row r="37" customFormat="false" ht="16" hidden="false" customHeight="false" outlineLevel="0" collapsed="false">
      <c r="A37" s="0" t="s">
        <v>769</v>
      </c>
      <c r="B37" s="0" t="s">
        <v>30</v>
      </c>
      <c r="D37" s="0" t="n">
        <v>18.5454545454545</v>
      </c>
      <c r="E37" s="0" t="n">
        <v>17.9659090909091</v>
      </c>
      <c r="F37" s="0" t="n">
        <v>30.1363636363636</v>
      </c>
      <c r="G37" s="0" t="n">
        <v>43.4659090909091</v>
      </c>
      <c r="H37" s="0" t="n">
        <v>58.5340909090909</v>
      </c>
      <c r="I37" s="0" t="n">
        <v>17.3863636363636</v>
      </c>
    </row>
    <row r="40" customFormat="false" ht="16" hidden="false" customHeight="false" outlineLevel="0" collapsed="false">
      <c r="A40" s="44" t="s">
        <v>798</v>
      </c>
      <c r="D40" s="0" t="s">
        <v>36</v>
      </c>
      <c r="E40" s="0" t="s">
        <v>37</v>
      </c>
      <c r="F40" s="0" t="s">
        <v>38</v>
      </c>
      <c r="G40" s="0" t="s">
        <v>39</v>
      </c>
      <c r="H40" s="0" t="s">
        <v>40</v>
      </c>
      <c r="I40" s="0" t="s">
        <v>41</v>
      </c>
    </row>
    <row r="41" customFormat="false" ht="16" hidden="false" customHeight="false" outlineLevel="0" collapsed="false">
      <c r="A41" s="0" t="s">
        <v>786</v>
      </c>
      <c r="B41" s="0" t="s">
        <v>30</v>
      </c>
      <c r="D41" s="0" t="n">
        <v>84.6880028353713</v>
      </c>
      <c r="E41" s="0" t="n">
        <v>93.7277334751019</v>
      </c>
      <c r="F41" s="0" t="n">
        <v>107.287329434698</v>
      </c>
      <c r="G41" s="0" t="n">
        <v>118.468048910154</v>
      </c>
      <c r="H41" s="0" t="n">
        <v>107.049441786284</v>
      </c>
      <c r="I41" s="0" t="n">
        <v>86.8289916710969</v>
      </c>
    </row>
    <row r="42" customFormat="false" ht="16" hidden="false" customHeight="false" outlineLevel="0" collapsed="false">
      <c r="A42" s="0" t="s">
        <v>788</v>
      </c>
      <c r="B42" s="0" t="s">
        <v>30</v>
      </c>
      <c r="D42" s="0" t="n">
        <v>150.850505050505</v>
      </c>
      <c r="E42" s="0" t="n">
        <v>166.952525252525</v>
      </c>
      <c r="F42" s="0" t="n">
        <v>191.105555555556</v>
      </c>
      <c r="G42" s="0" t="n">
        <v>211.021212121212</v>
      </c>
      <c r="H42" s="0" t="n">
        <v>190.681818181818</v>
      </c>
      <c r="I42" s="0" t="n">
        <v>154.664141414141</v>
      </c>
    </row>
    <row r="43" customFormat="false" ht="16" hidden="false" customHeight="false" outlineLevel="0" collapsed="false">
      <c r="A43" s="0" t="s">
        <v>789</v>
      </c>
      <c r="B43" s="0" t="s">
        <v>30</v>
      </c>
      <c r="D43" s="0" t="n">
        <v>134.971504518873</v>
      </c>
      <c r="E43" s="0" t="n">
        <v>149.378575225944</v>
      </c>
      <c r="F43" s="0" t="n">
        <v>170.98918128655</v>
      </c>
      <c r="G43" s="0" t="n">
        <v>188.808452950558</v>
      </c>
      <c r="H43" s="0" t="n">
        <v>170.61004784689</v>
      </c>
      <c r="I43" s="0" t="n">
        <v>138.383705475811</v>
      </c>
    </row>
    <row r="44" customFormat="false" ht="16" hidden="false" customHeight="false" outlineLevel="0" collapsed="false">
      <c r="A44" s="0" t="s">
        <v>790</v>
      </c>
      <c r="B44" s="0" t="s">
        <v>30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</row>
    <row r="45" customFormat="false" ht="16" hidden="false" customHeight="false" outlineLevel="0" collapsed="false">
      <c r="A45" s="0" t="s">
        <v>791</v>
      </c>
      <c r="B45" s="0" t="s">
        <v>30</v>
      </c>
      <c r="D45" s="0" t="n">
        <v>254.064008506114</v>
      </c>
      <c r="E45" s="0" t="n">
        <v>281.183200425306</v>
      </c>
      <c r="F45" s="0" t="n">
        <v>321.861988304094</v>
      </c>
      <c r="G45" s="0" t="n">
        <v>355.404146730462</v>
      </c>
      <c r="H45" s="0" t="n">
        <v>321.148325358852</v>
      </c>
      <c r="I45" s="0" t="n">
        <v>260.486975013291</v>
      </c>
    </row>
    <row r="46" customFormat="false" ht="16" hidden="false" customHeight="false" outlineLevel="0" collapsed="false">
      <c r="A46" s="0" t="s">
        <v>792</v>
      </c>
      <c r="B46" s="0" t="s">
        <v>30</v>
      </c>
      <c r="D46" s="0" t="n">
        <v>285.822009569378</v>
      </c>
      <c r="E46" s="0" t="n">
        <v>316.331100478469</v>
      </c>
      <c r="F46" s="0" t="n">
        <v>362.094736842105</v>
      </c>
      <c r="G46" s="0" t="n">
        <v>399.82966507177</v>
      </c>
      <c r="H46" s="0" t="n">
        <v>361.291866028708</v>
      </c>
      <c r="I46" s="0" t="n">
        <v>293.047846889952</v>
      </c>
    </row>
    <row r="47" customFormat="false" ht="16" hidden="false" customHeight="false" outlineLevel="0" collapsed="false">
      <c r="A47" s="0" t="s">
        <v>793</v>
      </c>
      <c r="B47" s="0" t="s">
        <v>30</v>
      </c>
      <c r="D47" s="0" t="n">
        <v>354.631011873117</v>
      </c>
      <c r="E47" s="0" t="n">
        <v>392.484883926989</v>
      </c>
      <c r="F47" s="0" t="n">
        <v>449.265692007797</v>
      </c>
      <c r="G47" s="0" t="n">
        <v>496.084954811271</v>
      </c>
      <c r="H47" s="0" t="n">
        <v>448.269537480064</v>
      </c>
      <c r="I47" s="0" t="n">
        <v>363.596402622718</v>
      </c>
    </row>
    <row r="48" customFormat="false" ht="16" hidden="false" customHeight="false" outlineLevel="0" collapsed="false">
      <c r="A48" s="0" t="s">
        <v>795</v>
      </c>
      <c r="B48" s="0" t="s">
        <v>30</v>
      </c>
      <c r="D48" s="0" t="n">
        <v>150.850505050505</v>
      </c>
      <c r="E48" s="0" t="n">
        <v>166.952525252525</v>
      </c>
      <c r="F48" s="0" t="n">
        <v>191.105555555556</v>
      </c>
      <c r="G48" s="0" t="n">
        <v>211.021212121212</v>
      </c>
      <c r="H48" s="0" t="n">
        <v>190.681818181818</v>
      </c>
      <c r="I48" s="0" t="n">
        <v>154.664141414141</v>
      </c>
    </row>
    <row r="49" customFormat="false" ht="16" hidden="false" customHeight="false" outlineLevel="0" collapsed="false">
      <c r="A49" s="0" t="s">
        <v>796</v>
      </c>
      <c r="B49" s="0" t="s">
        <v>30</v>
      </c>
      <c r="D49" s="0" t="n">
        <v>134.971504518873</v>
      </c>
      <c r="E49" s="0" t="n">
        <v>149.378575225944</v>
      </c>
      <c r="F49" s="0" t="n">
        <v>170.98918128655</v>
      </c>
      <c r="G49" s="0" t="n">
        <v>188.808452950558</v>
      </c>
      <c r="H49" s="0" t="n">
        <v>170.61004784689</v>
      </c>
      <c r="I49" s="0" t="n">
        <v>138.383705475811</v>
      </c>
    </row>
    <row r="50" customFormat="false" ht="16" hidden="false" customHeight="false" outlineLevel="0" collapsed="false">
      <c r="A50" s="0" t="s">
        <v>797</v>
      </c>
      <c r="B50" s="0" t="s">
        <v>30</v>
      </c>
      <c r="D50" s="0" t="n">
        <v>116.446003898635</v>
      </c>
      <c r="E50" s="0" t="n">
        <v>128.875633528265</v>
      </c>
      <c r="F50" s="0" t="n">
        <v>147.52007797271</v>
      </c>
      <c r="G50" s="0" t="n">
        <v>162.893567251462</v>
      </c>
      <c r="H50" s="0" t="n">
        <v>147.19298245614</v>
      </c>
      <c r="I50" s="0" t="n">
        <v>119.389863547758</v>
      </c>
    </row>
    <row r="51" customFormat="false" ht="16" hidden="false" customHeight="false" outlineLevel="0" collapsed="false">
      <c r="A51" s="0" t="s">
        <v>799</v>
      </c>
      <c r="B51" s="0" t="s">
        <v>30</v>
      </c>
      <c r="D51" s="0" t="n">
        <v>219.659507354244</v>
      </c>
      <c r="E51" s="0" t="n">
        <v>243.106308701046</v>
      </c>
      <c r="F51" s="0" t="n">
        <v>278.276510721248</v>
      </c>
      <c r="G51" s="0" t="n">
        <v>307.276501860712</v>
      </c>
      <c r="H51" s="0" t="n">
        <v>277.659489633174</v>
      </c>
      <c r="I51" s="0" t="n">
        <v>225.212697146908</v>
      </c>
    </row>
    <row r="52" customFormat="false" ht="16" hidden="false" customHeight="false" outlineLevel="0" collapsed="false">
      <c r="A52" s="0" t="s">
        <v>800</v>
      </c>
      <c r="B52" s="0" t="s">
        <v>30</v>
      </c>
      <c r="D52" s="0" t="n">
        <v>185.255006202375</v>
      </c>
      <c r="E52" s="0" t="n">
        <v>205.029416976785</v>
      </c>
      <c r="F52" s="0" t="n">
        <v>234.691033138402</v>
      </c>
      <c r="G52" s="0" t="n">
        <v>259.148856990962</v>
      </c>
      <c r="H52" s="0" t="n">
        <v>234.170653907496</v>
      </c>
      <c r="I52" s="0" t="n">
        <v>189.938419280525</v>
      </c>
    </row>
    <row r="53" customFormat="false" ht="16" hidden="false" customHeight="false" outlineLevel="0" collapsed="false">
      <c r="A53" s="0" t="s">
        <v>801</v>
      </c>
      <c r="B53" s="0" t="s">
        <v>30</v>
      </c>
      <c r="D53" s="0" t="n">
        <v>169.376005670743</v>
      </c>
      <c r="E53" s="0" t="n">
        <v>187.455466950204</v>
      </c>
      <c r="F53" s="0" t="n">
        <v>214.574658869396</v>
      </c>
      <c r="G53" s="0" t="n">
        <v>236.936097820308</v>
      </c>
      <c r="H53" s="0" t="n">
        <v>214.098883572568</v>
      </c>
      <c r="I53" s="0" t="n">
        <v>173.657983342194</v>
      </c>
    </row>
    <row r="54" customFormat="false" ht="16" hidden="false" customHeight="false" outlineLevel="0" collapsed="false">
      <c r="A54" s="0" t="s">
        <v>802</v>
      </c>
      <c r="B54" s="0" t="s">
        <v>30</v>
      </c>
      <c r="D54" s="0" t="n">
        <v>15.8790005316321</v>
      </c>
      <c r="E54" s="0" t="n">
        <v>17.5739500265816</v>
      </c>
      <c r="F54" s="0" t="n">
        <v>20.1163742690058</v>
      </c>
      <c r="G54" s="0" t="n">
        <v>22.2127591706539</v>
      </c>
      <c r="H54" s="0" t="n">
        <v>20.0717703349282</v>
      </c>
      <c r="I54" s="0" t="n">
        <v>16.2804359383307</v>
      </c>
    </row>
    <row r="55" customFormat="false" ht="16" hidden="false" customHeight="false" outlineLevel="0" collapsed="false">
      <c r="A55" s="0" t="s">
        <v>803</v>
      </c>
      <c r="B55" s="0" t="s">
        <v>30</v>
      </c>
      <c r="D55" s="0" t="n">
        <v>50.2835016835017</v>
      </c>
      <c r="E55" s="0" t="n">
        <v>55.6508417508418</v>
      </c>
      <c r="F55" s="0" t="n">
        <v>63.7018518518518</v>
      </c>
      <c r="G55" s="0" t="n">
        <v>70.340404040404</v>
      </c>
      <c r="H55" s="0" t="n">
        <v>63.560606060606</v>
      </c>
      <c r="I55" s="0" t="n">
        <v>51.5547138047138</v>
      </c>
    </row>
    <row r="56" customFormat="false" ht="16" hidden="false" customHeight="false" outlineLevel="0" collapsed="false">
      <c r="A56" s="0" t="s">
        <v>804</v>
      </c>
      <c r="B56" s="0" t="s">
        <v>30</v>
      </c>
      <c r="D56" s="0" t="n">
        <v>134.971504518873</v>
      </c>
      <c r="E56" s="0" t="n">
        <v>149.378575225944</v>
      </c>
      <c r="F56" s="0" t="n">
        <v>170.98918128655</v>
      </c>
      <c r="G56" s="0" t="n">
        <v>188.808452950558</v>
      </c>
      <c r="H56" s="0" t="n">
        <v>170.61004784689</v>
      </c>
      <c r="I56" s="0" t="n">
        <v>138.383705475811</v>
      </c>
    </row>
    <row r="57" customFormat="false" ht="16" hidden="false" customHeight="false" outlineLevel="0" collapsed="false">
      <c r="A57" s="0" t="s">
        <v>805</v>
      </c>
      <c r="B57" s="0" t="s">
        <v>30</v>
      </c>
      <c r="D57" s="0" t="n">
        <v>235.538507885876</v>
      </c>
      <c r="E57" s="0" t="n">
        <v>260.680258727627</v>
      </c>
      <c r="F57" s="0" t="n">
        <v>298.392884990253</v>
      </c>
      <c r="G57" s="0" t="n">
        <v>329.489261031366</v>
      </c>
      <c r="H57" s="0" t="n">
        <v>297.731259968102</v>
      </c>
      <c r="I57" s="0" t="n">
        <v>241.493133085238</v>
      </c>
    </row>
    <row r="58" customFormat="false" ht="16" hidden="false" customHeight="false" outlineLevel="0" collapsed="false">
      <c r="A58" s="0" t="s">
        <v>806</v>
      </c>
      <c r="B58" s="0" t="s">
        <v>30</v>
      </c>
      <c r="D58" s="0" t="n">
        <v>37.0510012404749</v>
      </c>
      <c r="E58" s="0" t="n">
        <v>41.0058833953571</v>
      </c>
      <c r="F58" s="0" t="n">
        <v>46.9382066276803</v>
      </c>
      <c r="G58" s="0" t="n">
        <v>51.8297713981924</v>
      </c>
      <c r="H58" s="0" t="n">
        <v>46.8341307814992</v>
      </c>
      <c r="I58" s="0" t="n">
        <v>37.9876838561049</v>
      </c>
    </row>
    <row r="59" customFormat="false" ht="16" hidden="false" customHeight="false" outlineLevel="0" collapsed="false">
      <c r="D59" s="43"/>
    </row>
    <row r="60" customFormat="false" ht="16" hidden="false" customHeight="false" outlineLevel="0" collapsed="false">
      <c r="A60" s="48" t="s">
        <v>869</v>
      </c>
      <c r="D60" s="0" t="s">
        <v>870</v>
      </c>
      <c r="E60" s="0" t="s">
        <v>40</v>
      </c>
      <c r="F60" s="0" t="s">
        <v>41</v>
      </c>
      <c r="G60" s="0" t="s">
        <v>871</v>
      </c>
      <c r="H60" s="0" t="s">
        <v>872</v>
      </c>
    </row>
    <row r="61" customFormat="false" ht="16" hidden="false" customHeight="false" outlineLevel="0" collapsed="false">
      <c r="A61" s="0" t="s">
        <v>875</v>
      </c>
      <c r="B61" s="0" t="s">
        <v>30</v>
      </c>
      <c r="D61" s="0" t="n">
        <v>5.14823561012188</v>
      </c>
      <c r="E61" s="0" t="n">
        <v>10.2964712202438</v>
      </c>
      <c r="F61" s="0" t="n">
        <v>8.23717697619501</v>
      </c>
      <c r="G61" s="0" t="n">
        <v>12.8705890253047</v>
      </c>
      <c r="H61" s="0" t="n">
        <v>10.2964712202438</v>
      </c>
    </row>
    <row r="62" customFormat="false" ht="16" hidden="false" customHeight="false" outlineLevel="0" collapsed="false">
      <c r="A62" s="0" t="s">
        <v>877</v>
      </c>
      <c r="B62" s="0" t="s">
        <v>30</v>
      </c>
    </row>
    <row r="63" customFormat="false" ht="16" hidden="false" customHeight="false" outlineLevel="0" collapsed="false">
      <c r="A63" s="0" t="s">
        <v>879</v>
      </c>
      <c r="B63" s="0" t="s">
        <v>30</v>
      </c>
      <c r="D63" s="0" t="n">
        <v>1.88855861921732</v>
      </c>
      <c r="E63" s="0" t="n">
        <v>3.02169379074771</v>
      </c>
      <c r="F63" s="0" t="n">
        <v>1.88855861921732</v>
      </c>
      <c r="G63" s="0" t="n">
        <v>3.02169379074771</v>
      </c>
      <c r="H63" s="0" t="n">
        <v>2.64398206690424</v>
      </c>
    </row>
    <row r="64" customFormat="false" ht="16" hidden="false" customHeight="false" outlineLevel="0" collapsed="false">
      <c r="A64" s="0" t="s">
        <v>881</v>
      </c>
      <c r="B64" s="0" t="s">
        <v>30</v>
      </c>
      <c r="D64" s="0" t="n">
        <v>0.342727289660439</v>
      </c>
      <c r="E64" s="0" t="n">
        <v>0.856818224151098</v>
      </c>
      <c r="F64" s="0" t="n">
        <v>0.642613668113323</v>
      </c>
      <c r="G64" s="0" t="n">
        <v>1.07102278018887</v>
      </c>
      <c r="H64" s="0" t="n">
        <v>1.07102278018887</v>
      </c>
    </row>
    <row r="65" customFormat="false" ht="16" hidden="false" customHeight="false" outlineLevel="0" collapsed="false">
      <c r="A65" s="0" t="s">
        <v>883</v>
      </c>
      <c r="B65" s="0" t="s">
        <v>30</v>
      </c>
      <c r="D65" s="0" t="n">
        <v>6.98122657115539</v>
      </c>
      <c r="E65" s="0" t="n">
        <v>10.4718398567331</v>
      </c>
      <c r="F65" s="0" t="n">
        <v>7.67934922827093</v>
      </c>
      <c r="G65" s="0" t="n">
        <v>11.1699625138486</v>
      </c>
      <c r="H65" s="0" t="n">
        <v>9.77371719961755</v>
      </c>
    </row>
    <row r="66" customFormat="false" ht="16" hidden="false" customHeight="false" outlineLevel="0" collapsed="false">
      <c r="A66" s="0" t="s">
        <v>885</v>
      </c>
      <c r="B66" s="0" t="s">
        <v>30</v>
      </c>
      <c r="D66" s="0" t="n">
        <v>1.97299569372244</v>
      </c>
      <c r="E66" s="0" t="n">
        <v>2.36759483246693</v>
      </c>
      <c r="F66" s="0" t="n">
        <v>1.57839655497795</v>
      </c>
      <c r="G66" s="0" t="n">
        <v>23.6759483246693</v>
      </c>
      <c r="H66" s="0" t="n">
        <v>1.97299569372244</v>
      </c>
    </row>
    <row r="68" customFormat="false" ht="16" hidden="false" customHeight="false" outlineLevel="0" collapsed="false">
      <c r="A68" s="48" t="s">
        <v>887</v>
      </c>
    </row>
    <row r="69" customFormat="false" ht="16" hidden="false" customHeight="false" outlineLevel="0" collapsed="false">
      <c r="A69" s="0" t="s">
        <v>888</v>
      </c>
    </row>
    <row r="70" customFormat="false" ht="16" hidden="false" customHeight="false" outlineLevel="0" collapsed="false">
      <c r="A70" s="0" t="s">
        <v>890</v>
      </c>
    </row>
    <row r="71" customFormat="false" ht="16" hidden="false" customHeight="false" outlineLevel="0" collapsed="false">
      <c r="A71" s="0" t="s">
        <v>892</v>
      </c>
    </row>
    <row r="72" customFormat="false" ht="16" hidden="false" customHeight="false" outlineLevel="0" collapsed="false">
      <c r="A72" s="0" t="s">
        <v>894</v>
      </c>
    </row>
    <row r="73" customFormat="false" ht="16" hidden="false" customHeight="false" outlineLevel="0" collapsed="false">
      <c r="A73" s="0" t="s">
        <v>896</v>
      </c>
    </row>
    <row r="74" customFormat="false" ht="16" hidden="false" customHeight="false" outlineLevel="0" collapsed="false">
      <c r="A74" s="0" t="s">
        <v>898</v>
      </c>
    </row>
    <row r="75" customFormat="false" ht="16" hidden="false" customHeight="false" outlineLevel="0" collapsed="false">
      <c r="A75" s="0" t="s">
        <v>900</v>
      </c>
    </row>
    <row r="76" customFormat="false" ht="16" hidden="false" customHeight="false" outlineLevel="0" collapsed="false">
      <c r="A76" s="0" t="s">
        <v>902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21.4592592592593"/>
    <col collapsed="false" hidden="false" max="1025" min="2" style="0" width="10.6814814814815"/>
  </cols>
  <sheetData>
    <row r="1" customFormat="false" ht="15" hidden="false" customHeight="false" outlineLevel="0" collapsed="false">
      <c r="A1" s="0" t="s">
        <v>914</v>
      </c>
      <c r="B1" s="0" t="n">
        <v>1</v>
      </c>
      <c r="C1" s="0" t="n">
        <v>1.5</v>
      </c>
      <c r="D1" s="0" t="n">
        <v>2</v>
      </c>
      <c r="E1" s="0" t="n">
        <v>3</v>
      </c>
      <c r="F1" s="0" t="n">
        <v>5</v>
      </c>
      <c r="G1" s="0" t="n">
        <v>12</v>
      </c>
      <c r="H1" s="0" t="n">
        <v>17</v>
      </c>
    </row>
    <row r="2" customFormat="false" ht="16" hidden="false" customHeight="false" outlineLevel="0" collapsed="false">
      <c r="A2" s="49" t="s">
        <v>808</v>
      </c>
      <c r="B2" s="0" t="n">
        <v>0.0102587469798488</v>
      </c>
      <c r="C2" s="0" t="n">
        <v>0.011574</v>
      </c>
      <c r="D2" s="0" t="n">
        <v>0.011484</v>
      </c>
      <c r="E2" s="0" t="n">
        <v>0.011304</v>
      </c>
      <c r="F2" s="0" t="n">
        <v>0.010945</v>
      </c>
      <c r="G2" s="0" t="n">
        <v>0.0096854</v>
      </c>
      <c r="H2" s="0" t="n">
        <v>0.008786</v>
      </c>
    </row>
    <row r="3" customFormat="false" ht="16" hidden="false" customHeight="false" outlineLevel="0" collapsed="false">
      <c r="A3" s="49" t="s">
        <v>810</v>
      </c>
      <c r="B3" s="0" t="n">
        <v>0.0102587469798488</v>
      </c>
      <c r="C3" s="0" t="n">
        <v>0.011574</v>
      </c>
      <c r="D3" s="0" t="n">
        <v>0.011484</v>
      </c>
      <c r="E3" s="0" t="n">
        <v>0.011304</v>
      </c>
      <c r="F3" s="0" t="n">
        <v>0.010945</v>
      </c>
      <c r="G3" s="0" t="n">
        <v>0.0096854</v>
      </c>
      <c r="H3" s="0" t="n">
        <v>0.008786</v>
      </c>
    </row>
    <row r="4" customFormat="false" ht="16" hidden="false" customHeight="false" outlineLevel="0" collapsed="false">
      <c r="A4" s="49" t="s">
        <v>812</v>
      </c>
      <c r="B4" s="0" t="n">
        <v>0.0102587469798488</v>
      </c>
      <c r="C4" s="0" t="n">
        <v>0.011574</v>
      </c>
      <c r="D4" s="0" t="n">
        <v>0.011484</v>
      </c>
      <c r="E4" s="0" t="n">
        <v>0.011304</v>
      </c>
      <c r="F4" s="0" t="n">
        <v>0.010945</v>
      </c>
      <c r="G4" s="0" t="n">
        <v>0.0096854</v>
      </c>
      <c r="H4" s="0" t="n">
        <v>0.008786</v>
      </c>
    </row>
    <row r="5" customFormat="false" ht="16" hidden="false" customHeight="false" outlineLevel="0" collapsed="false">
      <c r="A5" s="49" t="s">
        <v>813</v>
      </c>
      <c r="B5" s="0" t="n">
        <v>0.0355966160264635</v>
      </c>
      <c r="C5" s="0" t="n">
        <v>0.040161</v>
      </c>
      <c r="D5" s="0" t="n">
        <v>0.039849</v>
      </c>
      <c r="E5" s="0" t="n">
        <v>0.039225</v>
      </c>
      <c r="F5" s="0" t="n">
        <v>0.037976</v>
      </c>
      <c r="G5" s="0" t="n">
        <v>0.033607</v>
      </c>
      <c r="H5" s="0" t="n">
        <v>0.030486</v>
      </c>
    </row>
    <row r="6" customFormat="false" ht="16" hidden="false" customHeight="false" outlineLevel="0" collapsed="false">
      <c r="A6" s="49" t="s">
        <v>815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6" hidden="false" customHeight="false" outlineLevel="0" collapsed="false">
      <c r="A7" s="49" t="s">
        <v>818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6" hidden="false" customHeight="false" outlineLevel="0" collapsed="false">
      <c r="A8" s="49" t="s">
        <v>820</v>
      </c>
      <c r="B8" s="0" t="n">
        <v>0.0200230965148857</v>
      </c>
      <c r="C8" s="0" t="n">
        <v>0.02259</v>
      </c>
      <c r="D8" s="0" t="n">
        <v>0.022415</v>
      </c>
      <c r="E8" s="0" t="n">
        <v>0.022064</v>
      </c>
      <c r="F8" s="0" t="n">
        <v>0.021362</v>
      </c>
      <c r="G8" s="0" t="n">
        <v>0.018904</v>
      </c>
      <c r="H8" s="0" t="n">
        <v>0.017149</v>
      </c>
    </row>
    <row r="9" customFormat="false" ht="15" hidden="false" customHeight="false" outlineLevel="0" collapsed="false">
      <c r="A9" s="49" t="s">
        <v>822</v>
      </c>
      <c r="B9" s="0" t="n">
        <v>0.0200230965148857</v>
      </c>
      <c r="C9" s="0" t="n">
        <v>0.02259</v>
      </c>
      <c r="D9" s="0" t="n">
        <v>0.022415</v>
      </c>
      <c r="E9" s="0" t="n">
        <v>0.022064</v>
      </c>
      <c r="F9" s="0" t="n">
        <v>0.021362</v>
      </c>
      <c r="G9" s="0" t="n">
        <v>0.018904</v>
      </c>
      <c r="H9" s="0" t="n">
        <v>0.017149</v>
      </c>
    </row>
    <row r="10" customFormat="false" ht="16" hidden="false" customHeight="false" outlineLevel="0" collapsed="false">
      <c r="A10" s="49" t="s">
        <v>823</v>
      </c>
      <c r="B10" s="0" t="n">
        <v>0.00111239425082698</v>
      </c>
      <c r="C10" s="0" t="n">
        <v>0.001255</v>
      </c>
      <c r="D10" s="0" t="n">
        <v>0.0012453</v>
      </c>
      <c r="E10" s="0" t="n">
        <v>0.0012258</v>
      </c>
      <c r="F10" s="0" t="n">
        <v>0.0011868</v>
      </c>
      <c r="G10" s="0" t="n">
        <v>0.0010502</v>
      </c>
      <c r="H10" s="0" t="n">
        <v>0.0009526971</v>
      </c>
    </row>
    <row r="11" customFormat="false" ht="16" hidden="false" customHeight="false" outlineLevel="0" collapsed="false">
      <c r="A11" s="49" t="s">
        <v>825</v>
      </c>
      <c r="B11" s="0" t="n">
        <v>0.00111239425082698</v>
      </c>
      <c r="C11" s="0" t="n">
        <v>0.001255</v>
      </c>
      <c r="D11" s="0" t="n">
        <v>0.0012453</v>
      </c>
      <c r="E11" s="0" t="n">
        <v>0.0012258</v>
      </c>
      <c r="F11" s="0" t="n">
        <v>0.0011868</v>
      </c>
      <c r="G11" s="0" t="n">
        <v>0.0010502</v>
      </c>
      <c r="H11" s="0" t="n">
        <v>0.0009526971</v>
      </c>
    </row>
    <row r="12" customFormat="false" ht="16" hidden="false" customHeight="false" outlineLevel="0" collapsed="false">
      <c r="A12" s="49" t="s">
        <v>826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6" hidden="false" customHeight="false" outlineLevel="0" collapsed="false">
      <c r="A13" s="49" t="s">
        <v>828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6" hidden="false" customHeight="false" outlineLevel="0" collapsed="false">
      <c r="A14" s="49" t="s">
        <v>829</v>
      </c>
      <c r="B14" s="0" t="n">
        <v>0.0248434716018026</v>
      </c>
      <c r="C14" s="0" t="n">
        <v>0.028029</v>
      </c>
      <c r="D14" s="0" t="n">
        <v>0.027811</v>
      </c>
      <c r="E14" s="0" t="n">
        <v>0.027375</v>
      </c>
      <c r="F14" s="0" t="n">
        <v>0.026504</v>
      </c>
      <c r="G14" s="0" t="n">
        <v>0.023455</v>
      </c>
      <c r="H14" s="0" t="n">
        <v>0.021277</v>
      </c>
    </row>
    <row r="15" customFormat="false" ht="16" hidden="false" customHeight="false" outlineLevel="0" collapsed="false">
      <c r="A15" s="49" t="s">
        <v>831</v>
      </c>
      <c r="B15" s="0" t="n">
        <v>0.0248434716018026</v>
      </c>
      <c r="C15" s="0" t="n">
        <v>0.028029</v>
      </c>
      <c r="D15" s="0" t="n">
        <v>0.027811</v>
      </c>
      <c r="E15" s="0" t="n">
        <v>0.027375</v>
      </c>
      <c r="F15" s="0" t="n">
        <v>0.026504</v>
      </c>
      <c r="G15" s="0" t="n">
        <v>0.023455</v>
      </c>
      <c r="H15" s="0" t="n">
        <v>0.021277</v>
      </c>
    </row>
    <row r="16" customFormat="false" ht="16" hidden="false" customHeight="false" outlineLevel="0" collapsed="false">
      <c r="A16" s="49" t="s">
        <v>832</v>
      </c>
      <c r="B16" s="0" t="n">
        <v>0.0129779329263148</v>
      </c>
      <c r="C16" s="0" t="n">
        <v>0.014642</v>
      </c>
      <c r="D16" s="0" t="n">
        <v>0.014528</v>
      </c>
      <c r="E16" s="0" t="n">
        <v>0.014301</v>
      </c>
      <c r="F16" s="0" t="n">
        <v>0.012992</v>
      </c>
      <c r="G16" s="0" t="n">
        <v>0.012253</v>
      </c>
      <c r="H16" s="0" t="n">
        <v>0.011115</v>
      </c>
    </row>
    <row r="17" customFormat="false" ht="16" hidden="false" customHeight="false" outlineLevel="0" collapsed="false">
      <c r="A17" s="49" t="s">
        <v>833</v>
      </c>
      <c r="B17" s="0" t="n">
        <v>0.0129779329263148</v>
      </c>
      <c r="C17" s="0" t="n">
        <v>0.014642</v>
      </c>
      <c r="D17" s="0" t="n">
        <v>0.014528</v>
      </c>
      <c r="E17" s="0" t="n">
        <v>0.014301</v>
      </c>
      <c r="F17" s="0" t="n">
        <v>0.012992</v>
      </c>
      <c r="G17" s="0" t="n">
        <v>0.012253</v>
      </c>
      <c r="H17" s="0" t="n">
        <v>0.011115</v>
      </c>
    </row>
    <row r="18" customFormat="false" ht="16" hidden="false" customHeight="false" outlineLevel="0" collapsed="false">
      <c r="A18" s="49" t="s">
        <v>834</v>
      </c>
      <c r="B18" s="0" t="n">
        <v>0.00259558658526296</v>
      </c>
      <c r="C18" s="0" t="n">
        <v>0.0029284</v>
      </c>
      <c r="D18" s="0" t="n">
        <v>0.0029056</v>
      </c>
      <c r="E18" s="0" t="n">
        <v>0.0028601</v>
      </c>
      <c r="F18" s="0" t="n">
        <v>0.0027691</v>
      </c>
      <c r="G18" s="0" t="n">
        <v>0.0024505</v>
      </c>
      <c r="H18" s="0" t="n">
        <v>0.002223</v>
      </c>
    </row>
    <row r="19" customFormat="false" ht="16" hidden="false" customHeight="false" outlineLevel="0" collapsed="false">
      <c r="A19" s="49" t="s">
        <v>836</v>
      </c>
      <c r="B19" s="0" t="n">
        <v>0.00259558658526296</v>
      </c>
      <c r="C19" s="0" t="n">
        <v>0.0029284</v>
      </c>
      <c r="D19" s="0" t="n">
        <v>0.0029056</v>
      </c>
      <c r="E19" s="0" t="n">
        <v>0.0028601</v>
      </c>
      <c r="F19" s="0" t="n">
        <v>0.0027691</v>
      </c>
      <c r="G19" s="0" t="n">
        <v>0.0024505</v>
      </c>
      <c r="H19" s="0" t="n">
        <v>0.002223</v>
      </c>
    </row>
    <row r="20" customFormat="false" ht="16" hidden="false" customHeight="false" outlineLevel="0" collapsed="false">
      <c r="A20" s="49" t="s">
        <v>837</v>
      </c>
      <c r="B20" s="0" t="n">
        <v>0.00945535113202936</v>
      </c>
      <c r="C20" s="0" t="n">
        <v>0.010668</v>
      </c>
      <c r="D20" s="0" t="n">
        <v>0.010585</v>
      </c>
      <c r="E20" s="0" t="n">
        <v>0.010419</v>
      </c>
      <c r="F20" s="0" t="n">
        <v>0.010087</v>
      </c>
      <c r="G20" s="0" t="n">
        <v>0.0089269</v>
      </c>
      <c r="H20" s="0" t="n">
        <v>0.0080979</v>
      </c>
    </row>
    <row r="21" customFormat="false" ht="16" hidden="false" customHeight="false" outlineLevel="0" collapsed="false">
      <c r="A21" s="49" t="s">
        <v>839</v>
      </c>
      <c r="B21" s="0" t="n">
        <v>0.00945535113202936</v>
      </c>
      <c r="C21" s="0" t="n">
        <v>0.010668</v>
      </c>
      <c r="D21" s="0" t="n">
        <v>0.010585</v>
      </c>
      <c r="E21" s="0" t="n">
        <v>0.010419</v>
      </c>
      <c r="F21" s="0" t="n">
        <v>0.010087</v>
      </c>
      <c r="G21" s="0" t="n">
        <v>0.0089269</v>
      </c>
      <c r="H21" s="0" t="n">
        <v>0.0080979</v>
      </c>
    </row>
    <row r="22" customFormat="false" ht="16" hidden="false" customHeight="false" outlineLevel="0" collapsed="false">
      <c r="A22" s="49" t="s">
        <v>840</v>
      </c>
      <c r="B22" s="0" t="n">
        <v>0.0165005147206002</v>
      </c>
      <c r="C22" s="0" t="n">
        <v>0.018616</v>
      </c>
      <c r="D22" s="0" t="n">
        <v>0.018472</v>
      </c>
      <c r="E22" s="0" t="n">
        <v>0.018182</v>
      </c>
      <c r="F22" s="0" t="n">
        <v>0.017604</v>
      </c>
      <c r="G22" s="0" t="n">
        <v>0.015578</v>
      </c>
      <c r="H22" s="0" t="n">
        <v>0.014132</v>
      </c>
    </row>
    <row r="23" customFormat="false" ht="16" hidden="false" customHeight="false" outlineLevel="0" collapsed="false">
      <c r="A23" s="49" t="s">
        <v>842</v>
      </c>
      <c r="B23" s="0" t="n">
        <v>0.0165005147206002</v>
      </c>
      <c r="C23" s="0" t="n">
        <v>0.018616</v>
      </c>
      <c r="D23" s="0" t="n">
        <v>0.018472</v>
      </c>
      <c r="E23" s="0" t="n">
        <v>0.018182</v>
      </c>
      <c r="F23" s="0" t="n">
        <v>0.017604</v>
      </c>
      <c r="G23" s="0" t="n">
        <v>0.015578</v>
      </c>
      <c r="H23" s="0" t="n">
        <v>0.014132</v>
      </c>
    </row>
    <row r="24" customFormat="false" ht="16" hidden="false" customHeight="false" outlineLevel="0" collapsed="false">
      <c r="A24" s="49" t="s">
        <v>843</v>
      </c>
      <c r="B24" s="0" t="n">
        <v>0.00945535113202936</v>
      </c>
      <c r="C24" s="0" t="n">
        <v>0.010116</v>
      </c>
      <c r="D24" s="0" t="n">
        <v>0.0097078</v>
      </c>
      <c r="E24" s="0" t="n">
        <v>0.008891</v>
      </c>
      <c r="F24" s="0" t="n">
        <v>0.0072575</v>
      </c>
      <c r="G24" s="0" t="n">
        <v>0.0015401</v>
      </c>
      <c r="H24" s="0" t="n">
        <v>0</v>
      </c>
    </row>
    <row r="25" customFormat="false" ht="16" hidden="false" customHeight="false" outlineLevel="0" collapsed="false">
      <c r="A25" s="49" t="s">
        <v>845</v>
      </c>
      <c r="B25" s="0" t="n">
        <v>0.00945535113202936</v>
      </c>
      <c r="C25" s="0" t="n">
        <v>0.010116</v>
      </c>
      <c r="D25" s="0" t="n">
        <v>0.0097078</v>
      </c>
      <c r="E25" s="0" t="n">
        <v>0.008891</v>
      </c>
      <c r="F25" s="0" t="n">
        <v>0.0072575</v>
      </c>
      <c r="G25" s="0" t="n">
        <v>0.0015401</v>
      </c>
      <c r="H25" s="0" t="n">
        <v>0</v>
      </c>
    </row>
    <row r="26" customFormat="false" ht="16" hidden="false" customHeight="false" outlineLevel="0" collapsed="false">
      <c r="A26" s="49" t="s">
        <v>846</v>
      </c>
      <c r="B26" s="0" t="n">
        <v>0.00352258179428545</v>
      </c>
      <c r="C26" s="0" t="n">
        <v>0.0039742</v>
      </c>
      <c r="D26" s="0" t="n">
        <v>0.0039434</v>
      </c>
      <c r="E26" s="0" t="n">
        <v>0.0038816</v>
      </c>
      <c r="F26" s="0" t="n">
        <v>0.0037581</v>
      </c>
      <c r="G26" s="0" t="n">
        <v>0.0033257</v>
      </c>
      <c r="H26" s="0" t="n">
        <v>0.0030169</v>
      </c>
    </row>
    <row r="27" customFormat="false" ht="16" hidden="false" customHeight="false" outlineLevel="0" collapsed="false">
      <c r="A27" s="49" t="s">
        <v>848</v>
      </c>
      <c r="B27" s="0" t="n">
        <v>0.00352258179428545</v>
      </c>
      <c r="C27" s="0" t="n">
        <v>0.0039742</v>
      </c>
      <c r="D27" s="0" t="n">
        <v>0.0039434</v>
      </c>
      <c r="E27" s="0" t="n">
        <v>0.0038816</v>
      </c>
      <c r="F27" s="0" t="n">
        <v>0.0037581</v>
      </c>
      <c r="G27" s="0" t="n">
        <v>0.0033257</v>
      </c>
      <c r="H27" s="0" t="n">
        <v>0.0030169</v>
      </c>
    </row>
    <row r="28" customFormat="false" ht="16" hidden="false" customHeight="false" outlineLevel="0" collapsed="false">
      <c r="A28" s="49" t="s">
        <v>849</v>
      </c>
      <c r="B28" s="0" t="n">
        <v>0.0105677453828563</v>
      </c>
      <c r="C28" s="0" t="n">
        <v>0.011923</v>
      </c>
      <c r="D28" s="0" t="n">
        <v>0.01183</v>
      </c>
      <c r="E28" s="0" t="n">
        <v>0.011645</v>
      </c>
      <c r="F28" s="0" t="n">
        <v>0.011274</v>
      </c>
      <c r="G28" s="0" t="n">
        <v>0.0099771</v>
      </c>
      <c r="H28" s="0" t="n">
        <v>0.0090506</v>
      </c>
    </row>
    <row r="29" customFormat="false" ht="16" hidden="false" customHeight="false" outlineLevel="0" collapsed="false">
      <c r="A29" s="49" t="s">
        <v>851</v>
      </c>
      <c r="B29" s="0" t="n">
        <v>0.0105677453828563</v>
      </c>
      <c r="C29" s="0" t="n">
        <v>0.011923</v>
      </c>
      <c r="D29" s="0" t="n">
        <v>0.01183</v>
      </c>
      <c r="E29" s="0" t="n">
        <v>0.011645</v>
      </c>
      <c r="F29" s="0" t="n">
        <v>0.011274</v>
      </c>
      <c r="G29" s="0" t="n">
        <v>0.0099771</v>
      </c>
      <c r="H29" s="0" t="n">
        <v>0.0090506</v>
      </c>
    </row>
    <row r="30" customFormat="false" ht="16" hidden="false" customHeight="false" outlineLevel="0" collapsed="false">
      <c r="A30" s="49" t="s">
        <v>852</v>
      </c>
      <c r="B30" s="0" t="n">
        <v>0.0163151156787958</v>
      </c>
      <c r="C30" s="0" t="n">
        <v>0.018407</v>
      </c>
      <c r="D30" s="0" t="n">
        <v>0.018264</v>
      </c>
      <c r="E30" s="0" t="n">
        <v>0.017978</v>
      </c>
      <c r="F30" s="0" t="n">
        <v>0.017406</v>
      </c>
      <c r="G30" s="0" t="n">
        <v>0.015403</v>
      </c>
      <c r="H30" s="0" t="n">
        <v>0.013973</v>
      </c>
    </row>
    <row r="31" customFormat="false" ht="16" hidden="false" customHeight="false" outlineLevel="0" collapsed="false">
      <c r="A31" s="49" t="s">
        <v>854</v>
      </c>
      <c r="B31" s="0" t="n">
        <v>0.00945535113202936</v>
      </c>
      <c r="C31" s="0" t="n">
        <v>0.010668</v>
      </c>
      <c r="D31" s="0" t="n">
        <v>0.010585</v>
      </c>
      <c r="E31" s="0" t="n">
        <v>0.010419</v>
      </c>
      <c r="F31" s="0" t="n">
        <v>0.010087</v>
      </c>
      <c r="G31" s="0" t="n">
        <v>0.0089269</v>
      </c>
      <c r="H31" s="0" t="n">
        <v>0.0080979</v>
      </c>
    </row>
    <row r="32" customFormat="false" ht="16" hidden="false" customHeight="false" outlineLevel="0" collapsed="false">
      <c r="A32" s="49" t="s">
        <v>856</v>
      </c>
      <c r="B32" s="0" t="n">
        <v>0.00945535113202936</v>
      </c>
      <c r="C32" s="0" t="n">
        <v>0.010668</v>
      </c>
      <c r="D32" s="0" t="n">
        <v>0.010585</v>
      </c>
      <c r="E32" s="0" t="n">
        <v>0.010419</v>
      </c>
      <c r="F32" s="0" t="n">
        <v>0.010087</v>
      </c>
      <c r="G32" s="0" t="n">
        <v>0.0089269</v>
      </c>
      <c r="H32" s="0" t="n">
        <v>0.0080979</v>
      </c>
    </row>
    <row r="33" customFormat="false" ht="16" hidden="false" customHeight="false" outlineLevel="0" collapsed="false">
      <c r="A33" s="49" t="s">
        <v>857</v>
      </c>
      <c r="B33" s="0" t="n">
        <v>0.0105677453828563</v>
      </c>
      <c r="C33" s="0" t="n">
        <v>0.011923</v>
      </c>
      <c r="D33" s="0" t="n">
        <v>0.01183</v>
      </c>
      <c r="E33" s="0" t="n">
        <v>0.011645</v>
      </c>
      <c r="F33" s="0" t="n">
        <v>0.011274</v>
      </c>
      <c r="G33" s="0" t="n">
        <v>0.0099771</v>
      </c>
      <c r="H33" s="0" t="n">
        <v>0.0090506</v>
      </c>
    </row>
    <row r="34" customFormat="false" ht="16" hidden="false" customHeight="false" outlineLevel="0" collapsed="false">
      <c r="A34" s="49" t="s">
        <v>859</v>
      </c>
      <c r="B34" s="0" t="n">
        <v>0.0105677453828563</v>
      </c>
      <c r="C34" s="0" t="n">
        <v>0.011923</v>
      </c>
      <c r="D34" s="0" t="n">
        <v>0.01183</v>
      </c>
      <c r="E34" s="0" t="n">
        <v>0.011645</v>
      </c>
      <c r="F34" s="0" t="n">
        <v>0.011274</v>
      </c>
      <c r="G34" s="0" t="n">
        <v>0.0099771</v>
      </c>
      <c r="H34" s="0" t="n">
        <v>0.0090506</v>
      </c>
    </row>
    <row r="35" customFormat="false" ht="16" hidden="false" customHeight="false" outlineLevel="0" collapsed="false">
      <c r="A35" s="49" t="s">
        <v>860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6" hidden="false" customHeight="false" outlineLevel="0" collapsed="false">
      <c r="A36" s="49" t="s">
        <v>862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</row>
    <row r="37" customFormat="false" ht="16" hidden="false" customHeight="false" outlineLevel="0" collapsed="false">
      <c r="A37" s="49" t="s">
        <v>863</v>
      </c>
      <c r="B37" s="0" t="n">
        <v>0.00593276933774391</v>
      </c>
      <c r="C37" s="0" t="n">
        <v>0.0066935</v>
      </c>
      <c r="D37" s="0" t="n">
        <v>0.0066415</v>
      </c>
      <c r="E37" s="0" t="n">
        <v>0.0065374</v>
      </c>
      <c r="F37" s="0" t="n">
        <v>0.0063294</v>
      </c>
      <c r="G37" s="0" t="n">
        <v>0.0056012</v>
      </c>
      <c r="H37" s="0" t="n">
        <v>0.0050811</v>
      </c>
    </row>
    <row r="38" customFormat="false" ht="16" hidden="false" customHeight="false" outlineLevel="0" collapsed="false">
      <c r="A38" s="49" t="s">
        <v>865</v>
      </c>
      <c r="B38" s="0" t="n">
        <v>0.00593276933774391</v>
      </c>
      <c r="C38" s="0" t="n">
        <v>0.0066935</v>
      </c>
      <c r="D38" s="0" t="n">
        <v>0.0066415</v>
      </c>
      <c r="E38" s="0" t="n">
        <v>0.0065374</v>
      </c>
      <c r="F38" s="0" t="n">
        <v>0.0063294</v>
      </c>
      <c r="G38" s="0" t="n">
        <v>0.0056012</v>
      </c>
      <c r="H38" s="0" t="n">
        <v>0.0050811</v>
      </c>
    </row>
    <row r="39" customFormat="false" ht="16" hidden="false" customHeight="false" outlineLevel="0" collapsed="false">
      <c r="A39" s="49" t="s">
        <v>866</v>
      </c>
      <c r="B39" s="0" t="n">
        <v>0.0118655386754878</v>
      </c>
      <c r="C39" s="0" t="n">
        <v>0.013387</v>
      </c>
      <c r="D39" s="0" t="n">
        <v>0.013283</v>
      </c>
      <c r="E39" s="0" t="n">
        <v>0.013075</v>
      </c>
      <c r="F39" s="0" t="n">
        <v>0.012659</v>
      </c>
      <c r="G39" s="0" t="n">
        <v>0.011202</v>
      </c>
      <c r="H39" s="0" t="n">
        <v>0.010162</v>
      </c>
    </row>
    <row r="40" customFormat="false" ht="16" hidden="false" customHeight="false" outlineLevel="0" collapsed="false">
      <c r="A40" s="49" t="s">
        <v>868</v>
      </c>
      <c r="B40" s="0" t="n">
        <v>0.0118655386754878</v>
      </c>
      <c r="C40" s="0" t="n">
        <v>0.013387</v>
      </c>
      <c r="D40" s="0" t="n">
        <v>0.013283</v>
      </c>
      <c r="E40" s="0" t="n">
        <v>0.013075</v>
      </c>
      <c r="F40" s="0" t="n">
        <v>0.012659</v>
      </c>
      <c r="G40" s="0" t="n">
        <v>0.011202</v>
      </c>
      <c r="H40" s="0" t="n">
        <v>0.010162</v>
      </c>
    </row>
    <row r="41" customFormat="false" ht="16" hidden="false" customHeight="false" outlineLevel="0" collapsed="false">
      <c r="A41" s="50" t="s">
        <v>770</v>
      </c>
      <c r="B41" s="0" t="n">
        <v>0.00625909090909091</v>
      </c>
      <c r="C41" s="0" t="n">
        <v>0.013087</v>
      </c>
      <c r="D41" s="0" t="n">
        <v>0.013942</v>
      </c>
      <c r="E41" s="0" t="n">
        <v>0.015653</v>
      </c>
      <c r="F41" s="0" t="n">
        <v>0.019075</v>
      </c>
      <c r="G41" s="0" t="n">
        <v>0.03105</v>
      </c>
      <c r="H41" s="0" t="n">
        <v>0.039604</v>
      </c>
    </row>
    <row r="42" customFormat="false" ht="16" hidden="false" customHeight="false" outlineLevel="0" collapsed="false">
      <c r="A42" s="50" t="s">
        <v>772</v>
      </c>
      <c r="B42" s="0" t="n">
        <v>0.00938863636363636</v>
      </c>
      <c r="C42" s="0" t="n">
        <v>0.01963</v>
      </c>
      <c r="D42" s="0" t="n">
        <v>0.020913</v>
      </c>
      <c r="E42" s="0" t="n">
        <v>0.023479</v>
      </c>
      <c r="F42" s="0" t="n">
        <v>0.028612</v>
      </c>
      <c r="G42" s="0" t="n">
        <v>0.046575</v>
      </c>
      <c r="H42" s="0" t="n">
        <v>0.059407</v>
      </c>
    </row>
    <row r="43" customFormat="false" ht="16" hidden="false" customHeight="false" outlineLevel="0" collapsed="false">
      <c r="A43" s="50" t="s">
        <v>774</v>
      </c>
      <c r="B43" s="0" t="n">
        <v>0.00469431818181818</v>
      </c>
      <c r="C43" s="0" t="n">
        <v>0.009815</v>
      </c>
      <c r="D43" s="0" t="n">
        <v>0.010457</v>
      </c>
      <c r="E43" s="0" t="n">
        <v>0.01174</v>
      </c>
      <c r="F43" s="0" t="n">
        <v>0.014306</v>
      </c>
      <c r="G43" s="0" t="n">
        <v>0.023288</v>
      </c>
      <c r="H43" s="0" t="n">
        <v>0.029703</v>
      </c>
    </row>
    <row r="44" customFormat="false" ht="16" hidden="false" customHeight="false" outlineLevel="0" collapsed="false">
      <c r="A44" s="50" t="s">
        <v>776</v>
      </c>
      <c r="B44" s="0" t="n">
        <v>0.00469431818181818</v>
      </c>
      <c r="C44" s="0" t="n">
        <v>0.009815</v>
      </c>
      <c r="D44" s="0" t="n">
        <v>0.010457</v>
      </c>
      <c r="E44" s="0" t="n">
        <v>0.01174</v>
      </c>
      <c r="F44" s="0" t="n">
        <v>0.014306</v>
      </c>
      <c r="G44" s="0" t="n">
        <v>0.023288</v>
      </c>
      <c r="H44" s="0" t="n">
        <v>0.029703</v>
      </c>
    </row>
    <row r="45" customFormat="false" ht="16" hidden="false" customHeight="false" outlineLevel="0" collapsed="false">
      <c r="A45" s="50" t="s">
        <v>778</v>
      </c>
      <c r="B45" s="0" t="n">
        <v>0.034425</v>
      </c>
      <c r="C45" s="0" t="n">
        <v>0.071977</v>
      </c>
      <c r="D45" s="0" t="n">
        <v>0.076682</v>
      </c>
      <c r="E45" s="0" t="n">
        <v>0.086091</v>
      </c>
      <c r="F45" s="0" t="n">
        <v>0.10491</v>
      </c>
      <c r="G45" s="0" t="n">
        <v>0.17078</v>
      </c>
      <c r="H45" s="0" t="n">
        <v>0.21782</v>
      </c>
    </row>
    <row r="46" customFormat="false" ht="16" hidden="false" customHeight="false" outlineLevel="0" collapsed="false">
      <c r="A46" s="50" t="s">
        <v>780</v>
      </c>
      <c r="B46" s="0" t="n">
        <v>0.190902272727273</v>
      </c>
      <c r="C46" s="0" t="n">
        <v>0.39914</v>
      </c>
      <c r="D46" s="0" t="n">
        <v>0.42523</v>
      </c>
      <c r="E46" s="0" t="n">
        <v>0.47741</v>
      </c>
      <c r="F46" s="0" t="n">
        <v>0.58177</v>
      </c>
      <c r="G46" s="0" t="n">
        <v>0.94703</v>
      </c>
      <c r="H46" s="0" t="n">
        <v>1.2079</v>
      </c>
    </row>
    <row r="47" customFormat="false" ht="16" hidden="false" customHeight="false" outlineLevel="0" collapsed="false">
      <c r="A47" s="50" t="s">
        <v>782</v>
      </c>
      <c r="B47" s="0" t="n">
        <v>0.0375545454545454</v>
      </c>
      <c r="C47" s="0" t="n">
        <v>0.07852</v>
      </c>
      <c r="D47" s="0" t="n">
        <v>0.083653</v>
      </c>
      <c r="E47" s="0" t="n">
        <v>0.093918</v>
      </c>
      <c r="F47" s="0" t="n">
        <v>0.11445</v>
      </c>
      <c r="G47" s="0" t="n">
        <v>0.1863</v>
      </c>
      <c r="H47" s="0" t="n">
        <v>0.23763</v>
      </c>
    </row>
    <row r="48" customFormat="false" ht="16" hidden="false" customHeight="false" outlineLevel="0" collapsed="false">
      <c r="A48" s="51" t="s">
        <v>48</v>
      </c>
      <c r="B48" s="1" t="n">
        <v>0.0017568</v>
      </c>
      <c r="C48" s="1" t="n">
        <v>0.0023496</v>
      </c>
      <c r="D48" s="1" t="n">
        <v>0.0029425</v>
      </c>
      <c r="E48" s="0" t="n">
        <v>0.00681365604092877</v>
      </c>
      <c r="F48" s="0" t="n">
        <v>0.00472498172822848</v>
      </c>
      <c r="G48" s="0" t="n">
        <v>0.0115386377691573</v>
      </c>
      <c r="H48" s="0" t="n">
        <v>0.0230772755383145</v>
      </c>
    </row>
    <row r="49" customFormat="false" ht="16" hidden="false" customHeight="false" outlineLevel="0" collapsed="false">
      <c r="A49" s="51" t="s">
        <v>52</v>
      </c>
      <c r="B49" s="1" t="n">
        <v>0.002416</v>
      </c>
      <c r="C49" s="1" t="n">
        <v>0.003311</v>
      </c>
      <c r="D49" s="1" t="n">
        <v>0.0042061</v>
      </c>
      <c r="E49" s="0" t="n">
        <v>0.00863270365997639</v>
      </c>
      <c r="F49" s="0" t="n">
        <v>0.00855146736380503</v>
      </c>
      <c r="G49" s="0" t="n">
        <v>0.0171841710237814</v>
      </c>
      <c r="H49" s="0" t="n">
        <v>0.0343683420475628</v>
      </c>
    </row>
    <row r="50" customFormat="false" ht="16" hidden="false" customHeight="false" outlineLevel="0" collapsed="false">
      <c r="A50" s="51" t="s">
        <v>55</v>
      </c>
      <c r="B50" s="1" t="n">
        <v>0.00053388</v>
      </c>
      <c r="C50" s="1" t="n">
        <v>0.00076197</v>
      </c>
      <c r="D50" s="1" t="n">
        <v>0.00099006</v>
      </c>
      <c r="E50" s="0" t="n">
        <v>0.00162730645977399</v>
      </c>
      <c r="F50" s="0" t="n">
        <v>0.00267008770450329</v>
      </c>
      <c r="G50" s="0" t="n">
        <v>0.00429739416427728</v>
      </c>
      <c r="H50" s="0" t="n">
        <v>0.00859478832855456</v>
      </c>
    </row>
    <row r="51" customFormat="false" ht="16" hidden="false" customHeight="false" outlineLevel="0" collapsed="false">
      <c r="A51" s="51" t="s">
        <v>57</v>
      </c>
      <c r="B51" s="1" t="n">
        <v>0.0017568</v>
      </c>
      <c r="C51" s="1" t="n">
        <v>0.0023496</v>
      </c>
      <c r="D51" s="1" t="n">
        <v>0.0029425</v>
      </c>
      <c r="E51" s="0" t="n">
        <v>0.00681365604092877</v>
      </c>
      <c r="F51" s="0" t="n">
        <v>0.00472498172822848</v>
      </c>
      <c r="G51" s="0" t="n">
        <v>0.0115386377691573</v>
      </c>
      <c r="H51" s="0" t="n">
        <v>0.0230772755383145</v>
      </c>
    </row>
    <row r="52" customFormat="false" ht="16" hidden="false" customHeight="false" outlineLevel="0" collapsed="false">
      <c r="A52" s="51" t="s">
        <v>59</v>
      </c>
      <c r="B52" s="1" t="n">
        <v>0.0016046</v>
      </c>
      <c r="C52" s="1" t="n">
        <v>0.0021422</v>
      </c>
      <c r="D52" s="1" t="n">
        <v>0.0026799</v>
      </c>
      <c r="E52" s="0" t="n">
        <v>0.00625850340136054</v>
      </c>
      <c r="F52" s="0" t="n">
        <v>0.00421768707482993</v>
      </c>
      <c r="G52" s="0" t="n">
        <v>0.0104761904761905</v>
      </c>
      <c r="H52" s="0" t="n">
        <v>0.020952380952381</v>
      </c>
    </row>
    <row r="53" customFormat="false" ht="16" hidden="false" customHeight="false" outlineLevel="0" collapsed="false">
      <c r="A53" s="51" t="s">
        <v>61</v>
      </c>
      <c r="B53" s="1" t="n">
        <v>0.0022638</v>
      </c>
      <c r="C53" s="1" t="n">
        <v>0.0031036</v>
      </c>
      <c r="D53" s="1" t="n">
        <v>0.0039435</v>
      </c>
      <c r="E53" s="0" t="n">
        <v>0.00807755102040816</v>
      </c>
      <c r="F53" s="0" t="n">
        <v>0.00804417271040648</v>
      </c>
      <c r="G53" s="0" t="n">
        <v>0.0161217237308146</v>
      </c>
      <c r="H53" s="0" t="n">
        <v>0.0322434474616293</v>
      </c>
    </row>
    <row r="54" customFormat="false" ht="16" hidden="false" customHeight="false" outlineLevel="0" collapsed="false">
      <c r="A54" s="51" t="s">
        <v>63</v>
      </c>
      <c r="B54" s="1" t="n">
        <v>0.0038683</v>
      </c>
      <c r="C54" s="1" t="n">
        <v>0.0052459</v>
      </c>
      <c r="D54" s="1" t="n">
        <v>0.0066234</v>
      </c>
      <c r="E54" s="0" t="n">
        <v>0.0143360544217687</v>
      </c>
      <c r="F54" s="0" t="n">
        <v>0.0122618597852364</v>
      </c>
      <c r="G54" s="0" t="n">
        <v>0.0265979142070051</v>
      </c>
      <c r="H54" s="0" t="n">
        <v>0.0531958284140102</v>
      </c>
    </row>
    <row r="55" customFormat="false" ht="16" hidden="false" customHeight="false" outlineLevel="0" collapsed="false">
      <c r="A55" s="51" t="s">
        <v>65</v>
      </c>
      <c r="B55" s="1" t="n">
        <v>0.0026454</v>
      </c>
      <c r="C55" s="1" t="n">
        <v>0.0036582</v>
      </c>
      <c r="D55" s="1" t="n">
        <v>0.004671</v>
      </c>
      <c r="E55" s="0" t="n">
        <v>0.00914970484061393</v>
      </c>
      <c r="F55" s="0" t="n">
        <v>0.0102069657615112</v>
      </c>
      <c r="G55" s="0" t="n">
        <v>0.0193566706021252</v>
      </c>
      <c r="H55" s="0" t="n">
        <v>0.0387133412042503</v>
      </c>
    </row>
    <row r="56" customFormat="false" ht="16" hidden="false" customHeight="false" outlineLevel="0" collapsed="false">
      <c r="A56" s="51" t="s">
        <v>67</v>
      </c>
      <c r="B56" s="1" t="n">
        <v>0.0022713</v>
      </c>
      <c r="C56" s="1" t="n">
        <v>0.0031135</v>
      </c>
      <c r="D56" s="1" t="n">
        <v>0.0039556</v>
      </c>
      <c r="E56" s="0" t="n">
        <v>0.00810919210659471</v>
      </c>
      <c r="F56" s="0" t="n">
        <v>0.008057733175915</v>
      </c>
      <c r="G56" s="0" t="n">
        <v>0.0161669252825097</v>
      </c>
      <c r="H56" s="0" t="n">
        <v>0.0323338505650194</v>
      </c>
    </row>
    <row r="57" customFormat="false" ht="16" hidden="false" customHeight="false" outlineLevel="0" collapsed="false">
      <c r="A57" s="51" t="s">
        <v>70</v>
      </c>
      <c r="B57" s="1" t="n">
        <v>0.0022857</v>
      </c>
      <c r="C57" s="1" t="n">
        <v>0.0031312</v>
      </c>
      <c r="D57" s="1" t="n">
        <v>0.0039766</v>
      </c>
      <c r="E57" s="0" t="n">
        <v>0.00818009782425367</v>
      </c>
      <c r="F57" s="0" t="n">
        <v>0.00805496711081127</v>
      </c>
      <c r="G57" s="0" t="n">
        <v>0.0162350649350649</v>
      </c>
      <c r="H57" s="0" t="n">
        <v>0.0324701298701299</v>
      </c>
    </row>
    <row r="58" customFormat="false" ht="16" hidden="false" customHeight="false" outlineLevel="0" collapsed="false">
      <c r="A58" s="51" t="s">
        <v>73</v>
      </c>
      <c r="B58" s="1" t="n">
        <v>0.00040364</v>
      </c>
      <c r="C58" s="1" t="n">
        <v>0.0005821</v>
      </c>
      <c r="D58" s="1" t="n">
        <v>0.00076057</v>
      </c>
      <c r="E58" s="0" t="n">
        <v>0.00117470062405127</v>
      </c>
      <c r="F58" s="0" t="n">
        <v>0.00217358745150953</v>
      </c>
      <c r="G58" s="0" t="n">
        <v>0.0033482880755608</v>
      </c>
      <c r="H58" s="0" t="n">
        <v>0.00669657615112161</v>
      </c>
    </row>
    <row r="59" customFormat="false" ht="16" hidden="false" customHeight="false" outlineLevel="0" collapsed="false">
      <c r="A59" s="51" t="s">
        <v>75</v>
      </c>
      <c r="B59" s="1" t="n">
        <v>0.0016121</v>
      </c>
      <c r="C59" s="1" t="n">
        <v>0.0021521</v>
      </c>
      <c r="D59" s="1" t="n">
        <v>0.002692</v>
      </c>
      <c r="E59" s="0" t="n">
        <v>0.00629014448754709</v>
      </c>
      <c r="F59" s="0" t="n">
        <v>0.00423124754033845</v>
      </c>
      <c r="G59" s="0" t="n">
        <v>0.0105213920278855</v>
      </c>
      <c r="H59" s="0" t="n">
        <v>0.0210427840557711</v>
      </c>
    </row>
    <row r="60" customFormat="false" ht="16" hidden="false" customHeight="false" outlineLevel="0" collapsed="false">
      <c r="A60" s="51" t="s">
        <v>77</v>
      </c>
      <c r="B60" s="1" t="n">
        <v>0.0022713</v>
      </c>
      <c r="C60" s="1" t="n">
        <v>0.0031135</v>
      </c>
      <c r="D60" s="1" t="n">
        <v>0.0039556</v>
      </c>
      <c r="E60" s="0" t="n">
        <v>0.00810919210659471</v>
      </c>
      <c r="F60" s="0" t="n">
        <v>0.008057733175915</v>
      </c>
      <c r="G60" s="0" t="n">
        <v>0.0161669252825097</v>
      </c>
      <c r="H60" s="0" t="n">
        <v>0.0323338505650194</v>
      </c>
    </row>
    <row r="61" customFormat="false" ht="16" hidden="false" customHeight="false" outlineLevel="0" collapsed="false">
      <c r="A61" s="51" t="s">
        <v>78</v>
      </c>
      <c r="B61" s="1" t="n">
        <v>0.00055183</v>
      </c>
      <c r="C61" s="1" t="n">
        <v>0.00075628</v>
      </c>
      <c r="D61" s="1" t="n">
        <v>0.00096073</v>
      </c>
      <c r="E61" s="0" t="n">
        <v>0.0019716574848229</v>
      </c>
      <c r="F61" s="0" t="n">
        <v>0.00195357686414488</v>
      </c>
      <c r="G61" s="0" t="n">
        <v>0.00392523434896779</v>
      </c>
      <c r="H61" s="0" t="n">
        <v>0.00785046869793557</v>
      </c>
    </row>
    <row r="62" customFormat="false" ht="16" hidden="false" customHeight="false" outlineLevel="0" collapsed="false">
      <c r="A62" s="51" t="s">
        <v>80</v>
      </c>
      <c r="B62" s="1" t="n">
        <v>0.00038921</v>
      </c>
      <c r="C62" s="1" t="n">
        <v>0.00056442</v>
      </c>
      <c r="D62" s="1" t="n">
        <v>0.00073963</v>
      </c>
      <c r="E62" s="0" t="n">
        <v>0.00110379490639231</v>
      </c>
      <c r="F62" s="0" t="n">
        <v>0.00217635351661326</v>
      </c>
      <c r="G62" s="0" t="n">
        <v>0.00328014842300557</v>
      </c>
      <c r="H62" s="0" t="n">
        <v>0.00656029684601113</v>
      </c>
    </row>
    <row r="63" customFormat="false" ht="16" hidden="false" customHeight="false" outlineLevel="0" collapsed="false">
      <c r="A63" s="51" t="s">
        <v>82</v>
      </c>
      <c r="B63" s="1" t="n">
        <v>0.003273</v>
      </c>
      <c r="C63" s="1" t="n">
        <v>0.0045782</v>
      </c>
      <c r="D63" s="1" t="n">
        <v>0.0058834</v>
      </c>
      <c r="E63" s="0" t="n">
        <v>0.0108376904480801</v>
      </c>
      <c r="F63" s="0" t="n">
        <v>0.0139713554843425</v>
      </c>
      <c r="G63" s="0" t="n">
        <v>0.0248090459324226</v>
      </c>
      <c r="H63" s="0" t="n">
        <v>0.0496180918648451</v>
      </c>
    </row>
    <row r="64" customFormat="false" ht="16" hidden="false" customHeight="false" outlineLevel="0" collapsed="false">
      <c r="A64" s="51" t="s">
        <v>85</v>
      </c>
      <c r="B64" s="1" t="n">
        <v>0.0039322</v>
      </c>
      <c r="C64" s="1" t="n">
        <v>0.0055396</v>
      </c>
      <c r="D64" s="1" t="n">
        <v>0.007147</v>
      </c>
      <c r="E64" s="0" t="n">
        <v>0.0126567380671277</v>
      </c>
      <c r="F64" s="0" t="n">
        <v>0.017797841119919</v>
      </c>
      <c r="G64" s="0" t="n">
        <v>0.0304545791870467</v>
      </c>
      <c r="H64" s="0" t="n">
        <v>0.0609091583740934</v>
      </c>
    </row>
    <row r="65" customFormat="false" ht="16" hidden="false" customHeight="false" outlineLevel="0" collapsed="false">
      <c r="A65" s="51" t="s">
        <v>87</v>
      </c>
      <c r="B65" s="1" t="n">
        <v>0.0033368</v>
      </c>
      <c r="C65" s="1" t="n">
        <v>0.0048719</v>
      </c>
      <c r="D65" s="1" t="n">
        <v>0.006407</v>
      </c>
      <c r="E65" s="0" t="n">
        <v>0.00915837409343903</v>
      </c>
      <c r="F65" s="0" t="n">
        <v>0.0195073368190251</v>
      </c>
      <c r="G65" s="0" t="n">
        <v>0.0286657109124642</v>
      </c>
      <c r="H65" s="0" t="n">
        <v>0.0573314218249283</v>
      </c>
    </row>
    <row r="66" customFormat="false" ht="16" hidden="false" customHeight="false" outlineLevel="0" collapsed="false">
      <c r="A66" s="51" t="s">
        <v>88</v>
      </c>
      <c r="B66" s="0" t="n">
        <v>0.0039322</v>
      </c>
      <c r="C66" s="0" t="n">
        <v>0.0055396</v>
      </c>
      <c r="D66" s="0" t="n">
        <v>0.007147</v>
      </c>
      <c r="E66" s="0" t="n">
        <v>0.0126567380671277</v>
      </c>
      <c r="F66" s="0" t="n">
        <v>0.017797841119919</v>
      </c>
      <c r="G66" s="0" t="n">
        <v>0.0304545791870467</v>
      </c>
      <c r="H66" s="0" t="n">
        <v>0.0609091583740934</v>
      </c>
    </row>
    <row r="67" customFormat="false" ht="16" hidden="false" customHeight="false" outlineLevel="0" collapsed="false">
      <c r="A67" s="51" t="s">
        <v>90</v>
      </c>
      <c r="B67" s="0" t="n">
        <v>0.0020501</v>
      </c>
      <c r="C67" s="0" t="n">
        <v>0.0029906</v>
      </c>
      <c r="D67" s="0" t="n">
        <v>0.003931</v>
      </c>
      <c r="E67" s="0" t="n">
        <v>0.00565134086692528</v>
      </c>
      <c r="F67" s="0" t="n">
        <v>0.0119164614606173</v>
      </c>
      <c r="G67" s="0" t="n">
        <v>0.0175678023275426</v>
      </c>
      <c r="H67" s="0" t="n">
        <v>0.0351356046550852</v>
      </c>
    </row>
    <row r="68" customFormat="false" ht="16" hidden="false" customHeight="false" outlineLevel="0" collapsed="false">
      <c r="A68" s="52" t="s">
        <v>92</v>
      </c>
      <c r="B68" s="0" t="n">
        <v>0.0043939</v>
      </c>
      <c r="C68" s="0" t="n">
        <v>0.0058718</v>
      </c>
      <c r="D68" s="0" t="n">
        <v>0.0073496</v>
      </c>
      <c r="E68" s="0" t="n">
        <v>0.0170868336025848</v>
      </c>
      <c r="F68" s="0" t="n">
        <v>0.0116920436187399</v>
      </c>
      <c r="G68" s="0" t="n">
        <v>0.0287788772213247</v>
      </c>
      <c r="H68" s="0" t="n">
        <v>0.0575577544426494</v>
      </c>
    </row>
    <row r="69" customFormat="false" ht="16" hidden="false" customHeight="false" outlineLevel="0" collapsed="false">
      <c r="A69" s="51" t="s">
        <v>94</v>
      </c>
      <c r="B69" s="0" t="n">
        <v>0.0041916</v>
      </c>
      <c r="C69" s="0" t="n">
        <v>0.0055961</v>
      </c>
      <c r="D69" s="0" t="n">
        <v>0.0070007</v>
      </c>
      <c r="E69" s="0" t="n">
        <v>0.0163489499192246</v>
      </c>
      <c r="F69" s="0" t="n">
        <v>0.0110177705977383</v>
      </c>
      <c r="G69" s="0" t="n">
        <v>0.0273667205169628</v>
      </c>
      <c r="H69" s="0" t="n">
        <v>0.0547334410339257</v>
      </c>
    </row>
    <row r="70" customFormat="false" ht="16" hidden="false" customHeight="false" outlineLevel="0" collapsed="false">
      <c r="A70" s="51" t="s">
        <v>96</v>
      </c>
      <c r="B70" s="0" t="n">
        <v>0.0038166</v>
      </c>
      <c r="C70" s="0" t="n">
        <v>0.0052325</v>
      </c>
      <c r="D70" s="0" t="n">
        <v>0.0066485</v>
      </c>
      <c r="E70" s="0" t="n">
        <v>0.0136182014001077</v>
      </c>
      <c r="F70" s="0" t="n">
        <v>0.0135619278406031</v>
      </c>
      <c r="G70" s="0" t="n">
        <v>0.0271801292407108</v>
      </c>
      <c r="H70" s="0" t="n">
        <v>0.0543602584814216</v>
      </c>
    </row>
    <row r="71" customFormat="false" ht="16" hidden="false" customHeight="false" outlineLevel="0" collapsed="false">
      <c r="A71" s="51" t="s">
        <v>98</v>
      </c>
      <c r="B71" s="0" t="n">
        <v>0.0080081</v>
      </c>
      <c r="C71" s="0" t="n">
        <v>0.010829</v>
      </c>
      <c r="D71" s="0" t="n">
        <v>0.013649</v>
      </c>
      <c r="E71" s="0" t="n">
        <v>0.0299671513193322</v>
      </c>
      <c r="F71" s="0" t="n">
        <v>0.0245796984383414</v>
      </c>
      <c r="G71" s="0" t="n">
        <v>0.0545468497576737</v>
      </c>
      <c r="H71" s="0" t="n">
        <v>0.109093699515347</v>
      </c>
    </row>
    <row r="72" customFormat="false" ht="16" hidden="false" customHeight="false" outlineLevel="0" collapsed="false">
      <c r="A72" s="51" t="s">
        <v>100</v>
      </c>
      <c r="B72" s="0" t="n">
        <v>0.0038282</v>
      </c>
      <c r="C72" s="0" t="n">
        <v>0.0052477</v>
      </c>
      <c r="D72" s="0" t="n">
        <v>0.0066673</v>
      </c>
      <c r="E72" s="0" t="n">
        <v>0.0136672051696284</v>
      </c>
      <c r="F72" s="0" t="n">
        <v>0.013582929456112</v>
      </c>
      <c r="G72" s="0" t="n">
        <v>0.0272501346257404</v>
      </c>
      <c r="H72" s="0" t="n">
        <v>0.0545002692514809</v>
      </c>
    </row>
    <row r="73" customFormat="false" ht="16" hidden="false" customHeight="false" outlineLevel="0" collapsed="false">
      <c r="A73" s="51" t="s">
        <v>101</v>
      </c>
      <c r="B73" s="0" t="n">
        <v>0.0038282</v>
      </c>
      <c r="C73" s="0" t="n">
        <v>0.0052477</v>
      </c>
      <c r="D73" s="0" t="n">
        <v>0.0066673</v>
      </c>
      <c r="E73" s="0" t="n">
        <v>0.0136672051696284</v>
      </c>
      <c r="F73" s="0" t="n">
        <v>0.013582929456112</v>
      </c>
      <c r="G73" s="0" t="n">
        <v>0.0272501346257404</v>
      </c>
      <c r="H73" s="0" t="n">
        <v>0.0545002692514809</v>
      </c>
    </row>
    <row r="74" customFormat="false" ht="16" hidden="false" customHeight="false" outlineLevel="0" collapsed="false">
      <c r="A74" s="51" t="s">
        <v>103</v>
      </c>
      <c r="B74" s="0" t="n">
        <v>0.0016586</v>
      </c>
      <c r="C74" s="0" t="n">
        <v>0.0024083</v>
      </c>
      <c r="D74" s="0" t="n">
        <v>0.0031581</v>
      </c>
      <c r="E74" s="0" t="n">
        <v>0.00467541733979537</v>
      </c>
      <c r="F74" s="0" t="n">
        <v>0.00935359450726979</v>
      </c>
      <c r="G74" s="0" t="n">
        <v>0.0140290118470652</v>
      </c>
      <c r="H74" s="0" t="n">
        <v>0.0280580236941303</v>
      </c>
    </row>
    <row r="75" customFormat="false" ht="16" hidden="false" customHeight="false" outlineLevel="0" collapsed="false">
      <c r="A75" s="51" t="s">
        <v>105</v>
      </c>
      <c r="B75" s="0" t="n">
        <v>0.0049151</v>
      </c>
      <c r="C75" s="0" t="n">
        <v>0.0066525</v>
      </c>
      <c r="D75" s="0" t="n">
        <v>0.0083899</v>
      </c>
      <c r="E75" s="0" t="n">
        <v>0.0183346795907377</v>
      </c>
      <c r="F75" s="0" t="n">
        <v>0.0152473747980614</v>
      </c>
      <c r="G75" s="0" t="n">
        <v>0.0335820543887991</v>
      </c>
      <c r="H75" s="0" t="n">
        <v>0.0671641087775982</v>
      </c>
    </row>
    <row r="76" customFormat="false" ht="16" hidden="false" customHeight="false" outlineLevel="0" collapsed="false">
      <c r="A76" s="51" t="s">
        <v>107</v>
      </c>
      <c r="B76" s="0" t="n">
        <v>0.0045401</v>
      </c>
      <c r="C76" s="0" t="n">
        <v>0.0062889</v>
      </c>
      <c r="D76" s="0" t="n">
        <v>0.0080377</v>
      </c>
      <c r="E76" s="0" t="n">
        <v>0.0156039310716209</v>
      </c>
      <c r="F76" s="0" t="n">
        <v>0.0177915320409262</v>
      </c>
      <c r="G76" s="0" t="n">
        <v>0.0333954631125471</v>
      </c>
      <c r="H76" s="0" t="n">
        <v>0.0667909262250942</v>
      </c>
    </row>
    <row r="77" customFormat="false" ht="16" hidden="false" customHeight="false" outlineLevel="0" collapsed="false">
      <c r="A77" s="51" t="s">
        <v>109</v>
      </c>
      <c r="B77" s="0" t="n">
        <v>0.0023704</v>
      </c>
      <c r="C77" s="0" t="n">
        <v>0.0034495</v>
      </c>
      <c r="D77" s="0" t="n">
        <v>0.0045285</v>
      </c>
      <c r="E77" s="0" t="n">
        <v>0.00661214324178783</v>
      </c>
      <c r="F77" s="0" t="n">
        <v>0.013562197092084</v>
      </c>
      <c r="G77" s="0" t="n">
        <v>0.0201743403338718</v>
      </c>
      <c r="H77" s="0" t="n">
        <v>0.0403486806677437</v>
      </c>
    </row>
    <row r="78" customFormat="false" ht="16" hidden="false" customHeight="false" outlineLevel="0" collapsed="false">
      <c r="A78" s="51" t="s">
        <v>111</v>
      </c>
      <c r="B78" s="0" t="n">
        <v>0.001447</v>
      </c>
      <c r="C78" s="0" t="n">
        <v>0.0021127</v>
      </c>
      <c r="D78" s="0" t="n">
        <v>0.0027784</v>
      </c>
      <c r="E78" s="0" t="n">
        <v>0.00397145934302639</v>
      </c>
      <c r="F78" s="0" t="n">
        <v>0.0084592084006462</v>
      </c>
      <c r="G78" s="0" t="n">
        <v>0.0124306677436726</v>
      </c>
      <c r="H78" s="0" t="n">
        <v>0.0248613354873452</v>
      </c>
    </row>
    <row r="79" customFormat="false" ht="16" hidden="false" customHeight="false" outlineLevel="0" collapsed="false">
      <c r="A79" s="53" t="s">
        <v>112</v>
      </c>
      <c r="B79" s="0" t="n">
        <v>0.0045401</v>
      </c>
      <c r="C79" s="0" t="n">
        <v>0.0062889</v>
      </c>
      <c r="D79" s="0" t="n">
        <v>0.0080377</v>
      </c>
      <c r="E79" s="0" t="n">
        <v>0.0156039310716209</v>
      </c>
      <c r="F79" s="0" t="n">
        <v>0.0177915320409262</v>
      </c>
      <c r="G79" s="0" t="n">
        <v>0.0333954631125471</v>
      </c>
      <c r="H79" s="0" t="n">
        <v>0.0667909262250942</v>
      </c>
    </row>
    <row r="80" customFormat="false" ht="16" hidden="false" customHeight="false" outlineLevel="0" collapsed="false">
      <c r="A80" s="52" t="s">
        <v>114</v>
      </c>
      <c r="B80" s="0" t="n">
        <v>0.0058651</v>
      </c>
      <c r="C80" s="0" t="n">
        <v>0.0078423</v>
      </c>
      <c r="D80" s="0" t="n">
        <v>0.0098196</v>
      </c>
      <c r="E80" s="0" t="n">
        <v>0.0227664543524416</v>
      </c>
      <c r="F80" s="0" t="n">
        <v>0.0157229299363057</v>
      </c>
      <c r="G80" s="0" t="n">
        <v>0.0384893842887473</v>
      </c>
      <c r="H80" s="0" t="n">
        <v>0.0769787685774947</v>
      </c>
    </row>
    <row r="81" customFormat="false" ht="16" hidden="false" customHeight="false" outlineLevel="0" collapsed="false">
      <c r="A81" s="51" t="s">
        <v>116</v>
      </c>
      <c r="B81" s="0" t="n">
        <v>0.0019841</v>
      </c>
      <c r="C81" s="0" t="n">
        <v>0.0027165</v>
      </c>
      <c r="D81" s="0" t="n">
        <v>0.0034488</v>
      </c>
      <c r="E81" s="0" t="n">
        <v>0.00711394904458599</v>
      </c>
      <c r="F81" s="0" t="n">
        <v>0.00695442675159236</v>
      </c>
      <c r="G81" s="0" t="n">
        <v>0.0140683757961783</v>
      </c>
      <c r="H81" s="0" t="n">
        <v>0.0281367515923567</v>
      </c>
    </row>
    <row r="82" customFormat="false" ht="16" hidden="false" customHeight="false" outlineLevel="0" collapsed="false">
      <c r="A82" s="51" t="s">
        <v>118</v>
      </c>
      <c r="B82" s="0" t="n">
        <v>0.0054304</v>
      </c>
      <c r="C82" s="0" t="n">
        <v>0.0072501</v>
      </c>
      <c r="D82" s="0" t="n">
        <v>0.0090698</v>
      </c>
      <c r="E82" s="0" t="n">
        <v>0.0211809978768578</v>
      </c>
      <c r="F82" s="0" t="n">
        <v>0.0142741507430998</v>
      </c>
      <c r="G82" s="0" t="n">
        <v>0.0354551486199575</v>
      </c>
      <c r="H82" s="0" t="n">
        <v>0.0709102972399151</v>
      </c>
    </row>
    <row r="83" customFormat="false" ht="16" hidden="false" customHeight="false" outlineLevel="0" collapsed="false">
      <c r="A83" s="51" t="s">
        <v>120</v>
      </c>
      <c r="B83" s="0" t="n">
        <v>0.0015494</v>
      </c>
      <c r="C83" s="0" t="n">
        <v>0.0021242</v>
      </c>
      <c r="D83" s="0" t="n">
        <v>0.0026991</v>
      </c>
      <c r="E83" s="0" t="n">
        <v>0.00552849256900212</v>
      </c>
      <c r="F83" s="0" t="n">
        <v>0.00550564755838641</v>
      </c>
      <c r="G83" s="0" t="n">
        <v>0.0110341401273885</v>
      </c>
      <c r="H83" s="0" t="n">
        <v>0.0220682802547771</v>
      </c>
    </row>
    <row r="84" customFormat="false" ht="16" hidden="false" customHeight="false" outlineLevel="0" collapsed="false">
      <c r="A84" s="51" t="s">
        <v>122</v>
      </c>
      <c r="B84" s="0" t="n">
        <v>0.0069798</v>
      </c>
      <c r="C84" s="0" t="n">
        <v>0.0093743</v>
      </c>
      <c r="D84" s="0" t="n">
        <v>0.011769</v>
      </c>
      <c r="E84" s="0" t="n">
        <v>0.0267094904458599</v>
      </c>
      <c r="F84" s="0" t="n">
        <v>0.0197797983014862</v>
      </c>
      <c r="G84" s="0" t="n">
        <v>0.0464892887473461</v>
      </c>
      <c r="H84" s="0" t="n">
        <v>0.0929785774946922</v>
      </c>
    </row>
    <row r="85" customFormat="false" ht="16" hidden="false" customHeight="false" outlineLevel="0" collapsed="false">
      <c r="A85" s="51" t="s">
        <v>124</v>
      </c>
      <c r="B85" s="0" t="n">
        <v>0.0015494</v>
      </c>
      <c r="C85" s="0" t="n">
        <v>0.0021242</v>
      </c>
      <c r="D85" s="0" t="n">
        <v>0.0026991</v>
      </c>
      <c r="E85" s="0" t="n">
        <v>0.00552849256900212</v>
      </c>
      <c r="F85" s="0" t="n">
        <v>0.00550564755838641</v>
      </c>
      <c r="G85" s="0" t="n">
        <v>0.0110341401273885</v>
      </c>
      <c r="H85" s="0" t="n">
        <v>0.0220682802547771</v>
      </c>
    </row>
    <row r="86" customFormat="false" ht="16" hidden="false" customHeight="false" outlineLevel="0" collapsed="false">
      <c r="A86" s="51" t="s">
        <v>127</v>
      </c>
      <c r="B86" s="0" t="n">
        <v>0.0055444</v>
      </c>
      <c r="C86" s="0" t="n">
        <v>0.0074157</v>
      </c>
      <c r="D86" s="0" t="n">
        <v>0.009287</v>
      </c>
      <c r="E86" s="0" t="n">
        <v>0.0215011677282378</v>
      </c>
      <c r="F86" s="0" t="n">
        <v>0.0149200106157113</v>
      </c>
      <c r="G86" s="0" t="n">
        <v>0.036421178343949</v>
      </c>
      <c r="H86" s="0" t="n">
        <v>0.0728423566878981</v>
      </c>
    </row>
    <row r="87" customFormat="false" ht="16" hidden="false" customHeight="false" outlineLevel="0" collapsed="false">
      <c r="A87" s="51" t="s">
        <v>129</v>
      </c>
      <c r="B87" s="0" t="n">
        <v>0.011774</v>
      </c>
      <c r="C87" s="0" t="n">
        <v>0.016511</v>
      </c>
      <c r="D87" s="0" t="n">
        <v>0.021249</v>
      </c>
      <c r="E87" s="0" t="n">
        <v>0.0385907643312102</v>
      </c>
      <c r="F87" s="0" t="n">
        <v>0.0513569532908705</v>
      </c>
      <c r="G87" s="0" t="n">
        <v>0.0899477176220807</v>
      </c>
      <c r="H87" s="0" t="n">
        <v>0.179895435244161</v>
      </c>
    </row>
    <row r="88" customFormat="false" ht="16" hidden="false" customHeight="false" outlineLevel="0" collapsed="false">
      <c r="A88" s="53" t="s">
        <v>131</v>
      </c>
      <c r="B88" s="0" t="n">
        <v>0.0078926</v>
      </c>
      <c r="C88" s="0" t="n">
        <v>0.011386</v>
      </c>
      <c r="D88" s="0" t="n">
        <v>0.014879</v>
      </c>
      <c r="E88" s="0" t="n">
        <v>0.0229382590233546</v>
      </c>
      <c r="F88" s="0" t="n">
        <v>0.0425884501061571</v>
      </c>
      <c r="G88" s="0" t="n">
        <v>0.0655267091295117</v>
      </c>
      <c r="H88" s="0" t="n">
        <v>0.131053418259023</v>
      </c>
    </row>
    <row r="89" customFormat="false" ht="16" hidden="false" customHeight="false" outlineLevel="0" collapsed="false">
      <c r="A89" s="54" t="s">
        <v>133</v>
      </c>
      <c r="B89" s="0" t="n">
        <v>0.00063333</v>
      </c>
      <c r="C89" s="0" t="n">
        <v>0.0008675</v>
      </c>
      <c r="D89" s="0" t="n">
        <v>0.0011017</v>
      </c>
      <c r="E89" s="0" t="n">
        <v>0.00226725478427106</v>
      </c>
      <c r="F89" s="0" t="n">
        <v>0.00222985197943078</v>
      </c>
      <c r="G89" s="0" t="n">
        <v>0.00449710676370184</v>
      </c>
      <c r="H89" s="0" t="n">
        <v>0.00899421352740368</v>
      </c>
    </row>
    <row r="90" customFormat="false" ht="16" hidden="false" customHeight="false" outlineLevel="0" collapsed="false">
      <c r="A90" s="54" t="s">
        <v>135</v>
      </c>
      <c r="B90" s="0" t="n">
        <v>0.00094203</v>
      </c>
      <c r="C90" s="0" t="n">
        <v>0.0012784</v>
      </c>
      <c r="D90" s="0" t="n">
        <v>0.0016147</v>
      </c>
      <c r="E90" s="0" t="n">
        <v>0.00348318160758111</v>
      </c>
      <c r="F90" s="0" t="n">
        <v>0.00300831338942066</v>
      </c>
      <c r="G90" s="0" t="n">
        <v>0.00649149499700177</v>
      </c>
      <c r="H90" s="0" t="n">
        <v>0.0129829899940035</v>
      </c>
    </row>
    <row r="91" customFormat="false" ht="16" hidden="false" customHeight="false" outlineLevel="0" collapsed="false">
      <c r="A91" s="54" t="s">
        <v>137</v>
      </c>
      <c r="B91" s="0" t="n">
        <v>0.0011262</v>
      </c>
      <c r="C91" s="0" t="n">
        <v>0.0015436</v>
      </c>
      <c r="D91" s="0" t="n">
        <v>0.001961</v>
      </c>
      <c r="E91" s="0" t="n">
        <v>0.00402215931951803</v>
      </c>
      <c r="F91" s="0" t="n">
        <v>0.00399152183475333</v>
      </c>
      <c r="G91" s="0" t="n">
        <v>0.00801368115427136</v>
      </c>
      <c r="H91" s="0" t="n">
        <v>0.0160273623085427</v>
      </c>
    </row>
    <row r="92" customFormat="false" ht="16" hidden="false" customHeight="false" outlineLevel="0" collapsed="false">
      <c r="A92" s="54" t="s">
        <v>139</v>
      </c>
      <c r="B92" s="0" t="n">
        <v>0.00058651</v>
      </c>
      <c r="C92" s="0" t="n">
        <v>0.0008037</v>
      </c>
      <c r="D92" s="0" t="n">
        <v>0.0010209</v>
      </c>
      <c r="E92" s="0" t="n">
        <v>0.0020964713679297</v>
      </c>
      <c r="F92" s="0" t="n">
        <v>0.0020737912713947</v>
      </c>
      <c r="G92" s="0" t="n">
        <v>0.0041702626393244</v>
      </c>
      <c r="H92" s="0" t="n">
        <v>0.0083405252786488</v>
      </c>
    </row>
    <row r="93" customFormat="false" ht="16" hidden="false" customHeight="false" outlineLevel="0" collapsed="false">
      <c r="A93" s="54" t="s">
        <v>142</v>
      </c>
      <c r="B93" s="0" t="n">
        <v>0.00018179</v>
      </c>
      <c r="C93" s="0" t="n">
        <v>0.00025628</v>
      </c>
      <c r="D93" s="0" t="n">
        <v>0.00033078</v>
      </c>
      <c r="E93" s="0" t="n">
        <v>0.000583490614221247</v>
      </c>
      <c r="F93" s="0" t="n">
        <v>0.000827419070749192</v>
      </c>
      <c r="G93" s="0" t="n">
        <v>0.00141090968497044</v>
      </c>
      <c r="H93" s="0" t="n">
        <v>0.00282181936994088</v>
      </c>
    </row>
    <row r="94" customFormat="false" ht="16" hidden="false" customHeight="false" outlineLevel="0" collapsed="false">
      <c r="A94" s="54" t="s">
        <v>144</v>
      </c>
      <c r="B94" s="0" t="n">
        <v>0.0004905</v>
      </c>
      <c r="C94" s="0" t="n">
        <v>0.00066715</v>
      </c>
      <c r="D94" s="0" t="n">
        <v>0.00084381</v>
      </c>
      <c r="E94" s="0" t="n">
        <v>0.0017994174375313</v>
      </c>
      <c r="F94" s="0" t="n">
        <v>0.00160588048073907</v>
      </c>
      <c r="G94" s="0" t="n">
        <v>0.00340529791827037</v>
      </c>
      <c r="H94" s="0" t="n">
        <v>0.00681059583654074</v>
      </c>
    </row>
    <row r="95" customFormat="false" ht="16" hidden="false" customHeight="false" outlineLevel="0" collapsed="false">
      <c r="A95" s="54" t="s">
        <v>146</v>
      </c>
      <c r="B95" s="0" t="n">
        <v>0.00067465</v>
      </c>
      <c r="C95" s="0" t="n">
        <v>0.0009324</v>
      </c>
      <c r="D95" s="0" t="n">
        <v>0.0011901</v>
      </c>
      <c r="E95" s="0" t="n">
        <v>0.00233839514946821</v>
      </c>
      <c r="F95" s="0" t="n">
        <v>0.00258908892607174</v>
      </c>
      <c r="G95" s="0" t="n">
        <v>0.00492748407553996</v>
      </c>
      <c r="H95" s="0" t="n">
        <v>0.00985496815107992</v>
      </c>
    </row>
    <row r="96" customFormat="false" ht="16" hidden="false" customHeight="false" outlineLevel="0" collapsed="false">
      <c r="A96" s="54" t="s">
        <v>148</v>
      </c>
      <c r="B96" s="0" t="n">
        <v>0.00013798</v>
      </c>
      <c r="C96" s="0" t="n">
        <v>0.00019656</v>
      </c>
      <c r="D96" s="0" t="n">
        <v>0.00025515</v>
      </c>
      <c r="E96" s="0" t="n">
        <v>0.000423921047968413</v>
      </c>
      <c r="F96" s="0" t="n">
        <v>0.000680703237786892</v>
      </c>
      <c r="G96" s="0" t="n">
        <v>0.0011046242857553</v>
      </c>
      <c r="H96" s="0" t="n">
        <v>0.00220924857151061</v>
      </c>
    </row>
    <row r="97" customFormat="false" ht="16" hidden="false" customHeight="false" outlineLevel="0" collapsed="false">
      <c r="A97" s="54" t="s">
        <v>151</v>
      </c>
      <c r="B97" s="0" t="n">
        <v>0.00013507</v>
      </c>
      <c r="C97" s="0" t="n">
        <v>0.00019266</v>
      </c>
      <c r="D97" s="0" t="n">
        <v>0.00025026</v>
      </c>
      <c r="E97" s="0" t="n">
        <v>0.000412707197879882</v>
      </c>
      <c r="F97" s="0" t="n">
        <v>0.000672672656546592</v>
      </c>
      <c r="G97" s="0" t="n">
        <v>0.00108537985442647</v>
      </c>
      <c r="H97" s="0" t="n">
        <v>0.00217075970885295</v>
      </c>
    </row>
    <row r="98" customFormat="false" ht="16" hidden="false" customHeight="false" outlineLevel="0" collapsed="false">
      <c r="A98" s="54" t="s">
        <v>154</v>
      </c>
      <c r="B98" s="0" t="n">
        <v>0.00013497</v>
      </c>
      <c r="C98" s="0" t="n">
        <v>0.00019249</v>
      </c>
      <c r="D98" s="0" t="n">
        <v>0.00025001</v>
      </c>
      <c r="E98" s="0" t="n">
        <v>0.000412707197879882</v>
      </c>
      <c r="F98" s="0" t="n">
        <v>0.000671358362713117</v>
      </c>
      <c r="G98" s="0" t="n">
        <v>0.001084065560593</v>
      </c>
      <c r="H98" s="0" t="n">
        <v>0.002168131121186</v>
      </c>
    </row>
    <row r="99" customFormat="false" ht="16" hidden="false" customHeight="false" outlineLevel="0" collapsed="false">
      <c r="A99" s="54" t="s">
        <v>156</v>
      </c>
      <c r="B99" s="0" t="n">
        <v>0.00022311</v>
      </c>
      <c r="C99" s="0" t="n">
        <v>0.00032118</v>
      </c>
      <c r="D99" s="0" t="n">
        <v>0.00041926</v>
      </c>
      <c r="E99" s="0" t="n">
        <v>0.000654630979418399</v>
      </c>
      <c r="F99" s="0" t="n">
        <v>0.00118665601739016</v>
      </c>
      <c r="G99" s="0" t="n">
        <v>0.00184128699680856</v>
      </c>
      <c r="H99" s="0" t="n">
        <v>0.00368257399361712</v>
      </c>
    </row>
    <row r="100" customFormat="false" ht="16" hidden="false" customHeight="false" outlineLevel="0" collapsed="false">
      <c r="A100" s="54" t="s">
        <v>158</v>
      </c>
      <c r="B100" s="0" t="n">
        <v>0.00013632</v>
      </c>
      <c r="C100" s="0" t="n">
        <v>0.00019453</v>
      </c>
      <c r="D100" s="0" t="n">
        <v>0.00025273</v>
      </c>
      <c r="E100" s="0" t="n">
        <v>0.000415864167189345</v>
      </c>
      <c r="F100" s="0" t="n">
        <v>0.000680829270641505</v>
      </c>
      <c r="G100" s="0" t="n">
        <v>0.00109669343783085</v>
      </c>
      <c r="H100" s="0" t="n">
        <v>0.0021933868756617</v>
      </c>
    </row>
    <row r="101" customFormat="false" ht="16" hidden="false" customHeight="false" outlineLevel="0" collapsed="false">
      <c r="A101" s="54" t="s">
        <v>161</v>
      </c>
      <c r="B101" s="0" t="n">
        <v>0.00075788</v>
      </c>
      <c r="C101" s="0" t="n">
        <v>0.0010131</v>
      </c>
      <c r="D101" s="0" t="n">
        <v>0.0012684</v>
      </c>
      <c r="E101" s="0" t="n">
        <v>0.0029442038956442</v>
      </c>
      <c r="F101" s="0" t="n">
        <v>0.00202510494408798</v>
      </c>
      <c r="G101" s="0" t="n">
        <v>0.00496930883973218</v>
      </c>
      <c r="H101" s="0" t="n">
        <v>0.00993861767946436</v>
      </c>
    </row>
    <row r="102" customFormat="false" ht="16" hidden="false" customHeight="false" outlineLevel="0" collapsed="false">
      <c r="A102" s="54" t="s">
        <v>163</v>
      </c>
      <c r="B102" s="0" t="n">
        <v>0.0010666</v>
      </c>
      <c r="C102" s="0" t="n">
        <v>0.001424</v>
      </c>
      <c r="D102" s="0" t="n">
        <v>0.0017814</v>
      </c>
      <c r="E102" s="0" t="n">
        <v>0.00416013071895425</v>
      </c>
      <c r="F102" s="0" t="n">
        <v>0.00280356635407786</v>
      </c>
      <c r="G102" s="0" t="n">
        <v>0.00696369707303211</v>
      </c>
      <c r="H102" s="0" t="n">
        <v>0.0139273941460642</v>
      </c>
    </row>
    <row r="103" customFormat="false" ht="16" hidden="false" customHeight="false" outlineLevel="0" collapsed="false">
      <c r="A103" s="54" t="s">
        <v>165</v>
      </c>
      <c r="B103" s="0" t="n">
        <v>0.00071406</v>
      </c>
      <c r="C103" s="0" t="n">
        <v>0.00095339</v>
      </c>
      <c r="D103" s="0" t="n">
        <v>0.0011927</v>
      </c>
      <c r="E103" s="0" t="n">
        <v>0.00278463432939136</v>
      </c>
      <c r="F103" s="0" t="n">
        <v>0.00187838911112568</v>
      </c>
      <c r="G103" s="0" t="n">
        <v>0.00466302344051705</v>
      </c>
      <c r="H103" s="0" t="n">
        <v>0.00932604688103409</v>
      </c>
    </row>
    <row r="104" customFormat="false" ht="16" hidden="false" customHeight="false" outlineLevel="0" collapsed="false">
      <c r="A104" s="54" t="s">
        <v>167</v>
      </c>
      <c r="B104" s="0" t="n">
        <v>0.00071115</v>
      </c>
      <c r="C104" s="0" t="n">
        <v>0.00094949</v>
      </c>
      <c r="D104" s="0" t="n">
        <v>0.0011878</v>
      </c>
      <c r="E104" s="0" t="n">
        <v>0.00277342047930283</v>
      </c>
      <c r="F104" s="0" t="n">
        <v>0.00187035852988538</v>
      </c>
      <c r="G104" s="0" t="n">
        <v>0.00464377900918822</v>
      </c>
      <c r="H104" s="0" t="n">
        <v>0.00928755801837643</v>
      </c>
    </row>
    <row r="105" customFormat="false" ht="16" hidden="false" customHeight="false" outlineLevel="0" collapsed="false">
      <c r="A105" s="54" t="s">
        <v>169</v>
      </c>
      <c r="B105" s="0" t="n">
        <v>0.0012507</v>
      </c>
      <c r="C105" s="0" t="n">
        <v>0.0016892</v>
      </c>
      <c r="D105" s="0" t="n">
        <v>0.0021277</v>
      </c>
      <c r="E105" s="0" t="n">
        <v>0.00469910843089116</v>
      </c>
      <c r="F105" s="0" t="n">
        <v>0.00378677479941054</v>
      </c>
      <c r="G105" s="0" t="n">
        <v>0.0084858832303017</v>
      </c>
      <c r="H105" s="0" t="n">
        <v>0.0169717664606034</v>
      </c>
    </row>
    <row r="106" customFormat="false" ht="16" hidden="false" customHeight="false" outlineLevel="0" collapsed="false">
      <c r="A106" s="54" t="s">
        <v>171</v>
      </c>
      <c r="B106" s="0" t="n">
        <v>0.0014349</v>
      </c>
      <c r="C106" s="0" t="n">
        <v>0.0019545</v>
      </c>
      <c r="D106" s="0" t="n">
        <v>0.0024741</v>
      </c>
      <c r="E106" s="0" t="n">
        <v>0.00523808614282808</v>
      </c>
      <c r="F106" s="0" t="n">
        <v>0.00476998324474321</v>
      </c>
      <c r="G106" s="0" t="n">
        <v>0.0100080693875713</v>
      </c>
      <c r="H106" s="0" t="n">
        <v>0.0200161387751426</v>
      </c>
    </row>
    <row r="107" customFormat="false" ht="16" hidden="false" customHeight="false" outlineLevel="0" collapsed="false">
      <c r="A107" s="54" t="s">
        <v>173</v>
      </c>
      <c r="B107" s="0" t="n">
        <v>0.00089531</v>
      </c>
      <c r="C107" s="0" t="n">
        <v>0.0012147</v>
      </c>
      <c r="D107" s="0" t="n">
        <v>0.0015342</v>
      </c>
      <c r="E107" s="0" t="n">
        <v>0.00331239819123975</v>
      </c>
      <c r="F107" s="0" t="n">
        <v>0.00285356697521806</v>
      </c>
      <c r="G107" s="0" t="n">
        <v>0.00616596516645781</v>
      </c>
      <c r="H107" s="0" t="n">
        <v>0.0123319303329156</v>
      </c>
    </row>
    <row r="108" customFormat="false" ht="16" hidden="false" customHeight="false" outlineLevel="0" collapsed="false">
      <c r="A108" s="54" t="s">
        <v>175</v>
      </c>
      <c r="B108" s="0" t="n">
        <v>0.00071106</v>
      </c>
      <c r="C108" s="0" t="n">
        <v>0.00094932</v>
      </c>
      <c r="D108" s="0" t="n">
        <v>0.0011876</v>
      </c>
      <c r="E108" s="0" t="n">
        <v>0.00277342047930283</v>
      </c>
      <c r="F108" s="0" t="n">
        <v>0.00186904423605191</v>
      </c>
      <c r="G108" s="0" t="n">
        <v>0.00464246471535474</v>
      </c>
      <c r="H108" s="0" t="n">
        <v>0.00928492943070948</v>
      </c>
    </row>
    <row r="109" customFormat="false" ht="16" hidden="false" customHeight="false" outlineLevel="0" collapsed="false">
      <c r="A109" s="54" t="s">
        <v>177</v>
      </c>
      <c r="B109" s="0" t="n">
        <v>0.0007992</v>
      </c>
      <c r="C109" s="0" t="n">
        <v>0.001078</v>
      </c>
      <c r="D109" s="0" t="n">
        <v>0.0013568</v>
      </c>
      <c r="E109" s="0" t="n">
        <v>0.00301534426084135</v>
      </c>
      <c r="F109" s="0" t="n">
        <v>0.00238434189072895</v>
      </c>
      <c r="G109" s="0" t="n">
        <v>0.0053996861515703</v>
      </c>
      <c r="H109" s="0" t="n">
        <v>0.0107993723031406</v>
      </c>
    </row>
    <row r="110" customFormat="false" ht="16" hidden="false" customHeight="false" outlineLevel="0" collapsed="false">
      <c r="A110" s="54" t="s">
        <v>179</v>
      </c>
      <c r="B110" s="0" t="n">
        <v>0.00044668</v>
      </c>
      <c r="C110" s="0" t="n">
        <v>0.00060743</v>
      </c>
      <c r="D110" s="0" t="n">
        <v>0.00076818</v>
      </c>
      <c r="E110" s="0" t="n">
        <v>0.00163984787127846</v>
      </c>
      <c r="F110" s="0" t="n">
        <v>0.00145916464777677</v>
      </c>
      <c r="G110" s="0" t="n">
        <v>0.00309901251905523</v>
      </c>
      <c r="H110" s="0" t="n">
        <v>0.00619802503811047</v>
      </c>
    </row>
    <row r="111" customFormat="false" ht="16" hidden="false" customHeight="false" outlineLevel="0" collapsed="false">
      <c r="A111" s="54" t="s">
        <v>181</v>
      </c>
      <c r="B111" s="0" t="n">
        <v>0.00044377</v>
      </c>
      <c r="C111" s="0" t="n">
        <v>0.00060353</v>
      </c>
      <c r="D111" s="0" t="n">
        <v>0.00076328</v>
      </c>
      <c r="E111" s="0" t="n">
        <v>0.00162863402118993</v>
      </c>
      <c r="F111" s="0" t="n">
        <v>0.00145113406653647</v>
      </c>
      <c r="G111" s="0" t="n">
        <v>0.0030797680877264</v>
      </c>
      <c r="H111" s="0" t="n">
        <v>0.00615953617545281</v>
      </c>
    </row>
    <row r="112" customFormat="false" ht="16" hidden="false" customHeight="false" outlineLevel="0" collapsed="false">
      <c r="A112" s="54" t="s">
        <v>183</v>
      </c>
      <c r="B112" s="0" t="n">
        <v>0.00044367</v>
      </c>
      <c r="C112" s="0" t="n">
        <v>0.00060336</v>
      </c>
      <c r="D112" s="0" t="n">
        <v>0.00076304</v>
      </c>
      <c r="E112" s="0" t="n">
        <v>0.00162863402118993</v>
      </c>
      <c r="F112" s="0" t="n">
        <v>0.001449819772703</v>
      </c>
      <c r="G112" s="0" t="n">
        <v>0.00307845379389293</v>
      </c>
      <c r="H112" s="0" t="n">
        <v>0.00615690758778586</v>
      </c>
    </row>
    <row r="113" customFormat="false" ht="16" hidden="false" customHeight="false" outlineLevel="0" collapsed="false">
      <c r="A113" s="54" t="s">
        <v>185</v>
      </c>
      <c r="B113" s="0" t="n">
        <v>0.00053182</v>
      </c>
      <c r="C113" s="0" t="n">
        <v>0.00073205</v>
      </c>
      <c r="D113" s="0" t="n">
        <v>0.00093228</v>
      </c>
      <c r="E113" s="0" t="n">
        <v>0.00187055780272845</v>
      </c>
      <c r="F113" s="0" t="n">
        <v>0.00196511742738004</v>
      </c>
      <c r="G113" s="0" t="n">
        <v>0.00383567523010849</v>
      </c>
      <c r="H113" s="0" t="n">
        <v>0.00767135046021698</v>
      </c>
    </row>
    <row r="114" customFormat="false" ht="16" hidden="false" customHeight="false" outlineLevel="0" collapsed="false">
      <c r="A114" s="54" t="s">
        <v>187</v>
      </c>
      <c r="B114" s="0" t="n">
        <v>0.00044503</v>
      </c>
      <c r="C114" s="0" t="n">
        <v>0.00060539</v>
      </c>
      <c r="D114" s="0" t="n">
        <v>0.00076576</v>
      </c>
      <c r="E114" s="0" t="n">
        <v>0.0016317909904994</v>
      </c>
      <c r="F114" s="0" t="n">
        <v>0.00145929068063138</v>
      </c>
      <c r="G114" s="0" t="n">
        <v>0.00309108167113078</v>
      </c>
      <c r="H114" s="0" t="n">
        <v>0.00618216334226156</v>
      </c>
    </row>
    <row r="115" customFormat="false" ht="16" hidden="false" customHeight="false" outlineLevel="0" collapsed="false">
      <c r="A115" s="54" t="s">
        <v>189</v>
      </c>
      <c r="B115" s="0" t="n">
        <v>0.00094203</v>
      </c>
      <c r="C115" s="0" t="n">
        <v>0.0012784</v>
      </c>
      <c r="D115" s="0" t="n">
        <v>0.0016147</v>
      </c>
      <c r="E115" s="0" t="n">
        <v>0.00348318160758111</v>
      </c>
      <c r="F115" s="0" t="n">
        <v>0.00300831338942066</v>
      </c>
      <c r="G115" s="0" t="n">
        <v>0.00649149499700177</v>
      </c>
      <c r="H115" s="0" t="n">
        <v>0.0129829899940035</v>
      </c>
    </row>
    <row r="116" customFormat="false" ht="16" hidden="false" customHeight="false" outlineLevel="0" collapsed="false">
      <c r="A116" s="54" t="s">
        <v>191</v>
      </c>
      <c r="B116" s="0" t="n">
        <v>0.0011262</v>
      </c>
      <c r="C116" s="0" t="n">
        <v>0.0015436</v>
      </c>
      <c r="D116" s="0" t="n">
        <v>0.001961</v>
      </c>
      <c r="E116" s="0" t="n">
        <v>0.00402215931951803</v>
      </c>
      <c r="F116" s="0" t="n">
        <v>0.00399152183475333</v>
      </c>
      <c r="G116" s="0" t="n">
        <v>0.00801368115427136</v>
      </c>
      <c r="H116" s="0" t="n">
        <v>0.0160273623085427</v>
      </c>
    </row>
    <row r="117" customFormat="false" ht="16" hidden="false" customHeight="false" outlineLevel="0" collapsed="false">
      <c r="A117" s="54" t="s">
        <v>193</v>
      </c>
      <c r="B117" s="0" t="n">
        <v>0.00058951</v>
      </c>
      <c r="C117" s="0" t="n">
        <v>0.00080778</v>
      </c>
      <c r="D117" s="0" t="n">
        <v>0.001026</v>
      </c>
      <c r="E117" s="0" t="n">
        <v>0.00210768521801823</v>
      </c>
      <c r="F117" s="0" t="n">
        <v>0.00208313614646848</v>
      </c>
      <c r="G117" s="0" t="n">
        <v>0.00419082136448671</v>
      </c>
      <c r="H117" s="0" t="n">
        <v>0.00838164272897341</v>
      </c>
    </row>
    <row r="118" customFormat="false" ht="16" hidden="false" customHeight="false" outlineLevel="0" collapsed="false">
      <c r="A118" s="54" t="s">
        <v>195</v>
      </c>
      <c r="B118" s="0" t="n">
        <v>0.0005866</v>
      </c>
      <c r="C118" s="0" t="n">
        <v>0.00080388</v>
      </c>
      <c r="D118" s="0" t="n">
        <v>0.0010211</v>
      </c>
      <c r="E118" s="0" t="n">
        <v>0.0020964713679297</v>
      </c>
      <c r="F118" s="0" t="n">
        <v>0.00207510556522818</v>
      </c>
      <c r="G118" s="0" t="n">
        <v>0.00417157693315788</v>
      </c>
      <c r="H118" s="0" t="n">
        <v>0.00834315386631575</v>
      </c>
    </row>
    <row r="119" customFormat="false" ht="16" hidden="false" customHeight="false" outlineLevel="0" collapsed="false">
      <c r="A119" s="54" t="s">
        <v>197</v>
      </c>
      <c r="B119" s="0" t="n">
        <v>0.0012507</v>
      </c>
      <c r="C119" s="0" t="n">
        <v>0.0016892</v>
      </c>
      <c r="D119" s="0" t="n">
        <v>0.0021277</v>
      </c>
      <c r="E119" s="0" t="n">
        <v>0.00469910843089116</v>
      </c>
      <c r="F119" s="0" t="n">
        <v>0.00378677479941054</v>
      </c>
      <c r="G119" s="0" t="n">
        <v>0.0084858832303017</v>
      </c>
      <c r="H119" s="0" t="n">
        <v>0.0169717664606034</v>
      </c>
    </row>
    <row r="120" customFormat="false" ht="16" hidden="false" customHeight="false" outlineLevel="0" collapsed="false">
      <c r="A120" s="54" t="s">
        <v>198</v>
      </c>
      <c r="B120" s="0" t="n">
        <v>0.0012507</v>
      </c>
      <c r="C120" s="0" t="n">
        <v>0.0016892</v>
      </c>
      <c r="D120" s="0" t="n">
        <v>0.0021277</v>
      </c>
      <c r="E120" s="0" t="n">
        <v>0.00469910843089116</v>
      </c>
      <c r="F120" s="0" t="n">
        <v>0.00378677479941054</v>
      </c>
      <c r="G120" s="0" t="n">
        <v>0.0084858832303017</v>
      </c>
      <c r="H120" s="0" t="n">
        <v>0.0169717664606034</v>
      </c>
    </row>
    <row r="121" customFormat="false" ht="16" hidden="false" customHeight="false" outlineLevel="0" collapsed="false">
      <c r="A121" s="54" t="s">
        <v>200</v>
      </c>
      <c r="B121" s="0" t="n">
        <v>0.00089912</v>
      </c>
      <c r="C121" s="0" t="n">
        <v>0.0012197</v>
      </c>
      <c r="D121" s="0" t="n">
        <v>0.0015402</v>
      </c>
      <c r="E121" s="0" t="n">
        <v>0.00332880910343071</v>
      </c>
      <c r="F121" s="0" t="n">
        <v>0.00285928592946642</v>
      </c>
      <c r="G121" s="0" t="n">
        <v>0.00618809503289714</v>
      </c>
      <c r="H121" s="0" t="n">
        <v>0.0123761900657943</v>
      </c>
    </row>
    <row r="122" customFormat="false" ht="16" hidden="false" customHeight="false" outlineLevel="0" collapsed="false">
      <c r="A122" s="54" t="s">
        <v>202</v>
      </c>
      <c r="B122" s="0" t="n">
        <v>0.00089822</v>
      </c>
      <c r="C122" s="0" t="n">
        <v>0.0012186</v>
      </c>
      <c r="D122" s="0" t="n">
        <v>0.0015391</v>
      </c>
      <c r="E122" s="0" t="n">
        <v>0.00332361204132828</v>
      </c>
      <c r="F122" s="0" t="n">
        <v>0.00286159755645836</v>
      </c>
      <c r="G122" s="0" t="n">
        <v>0.00618520959778664</v>
      </c>
      <c r="H122" s="0" t="n">
        <v>0.0123704191955733</v>
      </c>
    </row>
    <row r="123" customFormat="false" ht="16" hidden="false" customHeight="false" outlineLevel="0" collapsed="false">
      <c r="A123" s="54" t="s">
        <v>204</v>
      </c>
      <c r="B123" s="0" t="n">
        <v>0.00098336</v>
      </c>
      <c r="C123" s="0" t="n">
        <v>0.0013433</v>
      </c>
      <c r="D123" s="0" t="n">
        <v>0.0017032</v>
      </c>
      <c r="E123" s="0" t="n">
        <v>0.00355432197277827</v>
      </c>
      <c r="F123" s="0" t="n">
        <v>0.00336755033606163</v>
      </c>
      <c r="G123" s="0" t="n">
        <v>0.00692187230883989</v>
      </c>
      <c r="H123" s="0" t="n">
        <v>0.0138437446176798</v>
      </c>
    </row>
    <row r="124" customFormat="false" ht="16" hidden="false" customHeight="false" outlineLevel="0" collapsed="false">
      <c r="A124" s="54" t="s">
        <v>206</v>
      </c>
      <c r="B124" s="0" t="n">
        <v>0.001619</v>
      </c>
      <c r="C124" s="0" t="n">
        <v>0.0022197</v>
      </c>
      <c r="D124" s="0" t="n">
        <v>0.0028204</v>
      </c>
      <c r="E124" s="0" t="n">
        <v>0.005777063854765</v>
      </c>
      <c r="F124" s="0" t="n">
        <v>0.00575319169007589</v>
      </c>
      <c r="G124" s="0" t="n">
        <v>0.0115302555448409</v>
      </c>
      <c r="H124" s="0" t="n">
        <v>0.0230605110896818</v>
      </c>
    </row>
    <row r="125" customFormat="false" ht="16" hidden="false" customHeight="false" outlineLevel="0" collapsed="false">
      <c r="A125" s="54" t="s">
        <v>208</v>
      </c>
      <c r="B125" s="0" t="n">
        <v>0.0014349</v>
      </c>
      <c r="C125" s="0" t="n">
        <v>0.0019545</v>
      </c>
      <c r="D125" s="0" t="n">
        <v>0.0024741</v>
      </c>
      <c r="E125" s="0" t="n">
        <v>0.00523808614282808</v>
      </c>
      <c r="F125" s="0" t="n">
        <v>0.00476998324474321</v>
      </c>
      <c r="G125" s="0" t="n">
        <v>0.0100080693875713</v>
      </c>
      <c r="H125" s="0" t="n">
        <v>0.0200161387751426</v>
      </c>
    </row>
    <row r="126" customFormat="false" ht="16" hidden="false" customHeight="false" outlineLevel="0" collapsed="false">
      <c r="A126" s="54" t="s">
        <v>209</v>
      </c>
      <c r="B126" s="0" t="n">
        <v>0.001619</v>
      </c>
      <c r="C126" s="0" t="n">
        <v>0.0022197</v>
      </c>
      <c r="D126" s="0" t="n">
        <v>0.0028204</v>
      </c>
      <c r="E126" s="0" t="n">
        <v>0.005777063854765</v>
      </c>
      <c r="F126" s="0" t="n">
        <v>0.00575319169007589</v>
      </c>
      <c r="G126" s="0" t="n">
        <v>0.0115302555448409</v>
      </c>
      <c r="H126" s="0" t="n">
        <v>0.0230605110896818</v>
      </c>
    </row>
    <row r="127" customFormat="false" ht="16" hidden="false" customHeight="false" outlineLevel="0" collapsed="false">
      <c r="A127" s="54" t="s">
        <v>211</v>
      </c>
      <c r="B127" s="0" t="n">
        <v>0.0010833</v>
      </c>
      <c r="C127" s="0" t="n">
        <v>0.0014849</v>
      </c>
      <c r="D127" s="0" t="n">
        <v>0.0018865</v>
      </c>
      <c r="E127" s="0" t="n">
        <v>0.00386778681536763</v>
      </c>
      <c r="F127" s="0" t="n">
        <v>0.0038424943747991</v>
      </c>
      <c r="G127" s="0" t="n">
        <v>0.00771028119016673</v>
      </c>
      <c r="H127" s="0" t="n">
        <v>0.0154205623803335</v>
      </c>
    </row>
    <row r="128" customFormat="false" ht="16" hidden="false" customHeight="false" outlineLevel="0" collapsed="false">
      <c r="A128" s="54" t="s">
        <v>213</v>
      </c>
      <c r="B128" s="0" t="n">
        <v>0.0010824</v>
      </c>
      <c r="C128" s="0" t="n">
        <v>0.0014839</v>
      </c>
      <c r="D128" s="0" t="n">
        <v>0.0018854</v>
      </c>
      <c r="E128" s="0" t="n">
        <v>0.0038625897532652</v>
      </c>
      <c r="F128" s="0" t="n">
        <v>0.00384480600179103</v>
      </c>
      <c r="G128" s="0" t="n">
        <v>0.00770739575505623</v>
      </c>
      <c r="H128" s="0" t="n">
        <v>0.0154147915101125</v>
      </c>
    </row>
    <row r="129" customFormat="false" ht="16" hidden="false" customHeight="false" outlineLevel="0" collapsed="false">
      <c r="A129" s="54" t="s">
        <v>215</v>
      </c>
      <c r="B129" s="0" t="n">
        <v>0.0010795</v>
      </c>
      <c r="C129" s="0" t="n">
        <v>0.00148</v>
      </c>
      <c r="D129" s="0" t="n">
        <v>0.0018805</v>
      </c>
      <c r="E129" s="0" t="n">
        <v>0.00385137590317666</v>
      </c>
      <c r="F129" s="0" t="n">
        <v>0.00383677542055073</v>
      </c>
      <c r="G129" s="0" t="n">
        <v>0.0076881513237274</v>
      </c>
      <c r="H129" s="0" t="n">
        <v>0.0153763026474548</v>
      </c>
    </row>
    <row r="130" customFormat="false" ht="16" hidden="false" customHeight="false" outlineLevel="0" collapsed="false">
      <c r="A130" s="54" t="s">
        <v>217</v>
      </c>
      <c r="B130" s="0" t="n">
        <v>0.00089521</v>
      </c>
      <c r="C130" s="0" t="n">
        <v>0.0012146</v>
      </c>
      <c r="D130" s="0" t="n">
        <v>0.0015339</v>
      </c>
      <c r="E130" s="0" t="n">
        <v>0.00331239819123975</v>
      </c>
      <c r="F130" s="0" t="n">
        <v>0.00285225268138458</v>
      </c>
      <c r="G130" s="0" t="n">
        <v>0.00616465087262433</v>
      </c>
      <c r="H130" s="0" t="n">
        <v>0.0123293017452487</v>
      </c>
    </row>
    <row r="131" customFormat="false" ht="16" hidden="false" customHeight="false" outlineLevel="0" collapsed="false">
      <c r="A131" s="54" t="s">
        <v>219</v>
      </c>
      <c r="B131" s="0" t="n">
        <v>0.0010794</v>
      </c>
      <c r="C131" s="0" t="n">
        <v>0.0014798</v>
      </c>
      <c r="D131" s="0" t="n">
        <v>0.0018803</v>
      </c>
      <c r="E131" s="0" t="n">
        <v>0.00385137590317666</v>
      </c>
      <c r="F131" s="0" t="n">
        <v>0.00383546112671726</v>
      </c>
      <c r="G131" s="0" t="n">
        <v>0.00768683702989392</v>
      </c>
      <c r="H131" s="0" t="n">
        <v>0.0153736740597878</v>
      </c>
    </row>
    <row r="132" customFormat="false" ht="16" hidden="false" customHeight="false" outlineLevel="0" collapsed="false">
      <c r="A132" s="54" t="s">
        <v>221</v>
      </c>
      <c r="B132" s="0" t="n">
        <v>0.00053968</v>
      </c>
      <c r="C132" s="0" t="n">
        <v>0.00073991</v>
      </c>
      <c r="D132" s="0" t="n">
        <v>0.00094014</v>
      </c>
      <c r="E132" s="0" t="n">
        <v>0.00192568795158833</v>
      </c>
      <c r="F132" s="0" t="n">
        <v>0.00191773056335863</v>
      </c>
      <c r="G132" s="0" t="n">
        <v>0.00384341851494696</v>
      </c>
      <c r="H132" s="0" t="n">
        <v>0.00768683702989392</v>
      </c>
    </row>
    <row r="133" customFormat="false" ht="16" hidden="false" customHeight="false" outlineLevel="0" collapsed="false">
      <c r="A133" s="54" t="s">
        <v>223</v>
      </c>
      <c r="B133" s="0" t="n">
        <v>0.00098336</v>
      </c>
      <c r="C133" s="0" t="n">
        <v>0.0013433</v>
      </c>
      <c r="D133" s="0" t="n">
        <v>0.0017032</v>
      </c>
      <c r="E133" s="0" t="n">
        <v>0.00355432197277827</v>
      </c>
      <c r="F133" s="0" t="n">
        <v>0.00336755033606163</v>
      </c>
      <c r="G133" s="0" t="n">
        <v>0.00692187230883989</v>
      </c>
      <c r="H133" s="0" t="n">
        <v>0.0138437446176798</v>
      </c>
    </row>
    <row r="134" customFormat="false" ht="16" hidden="false" customHeight="false" outlineLevel="0" collapsed="false">
      <c r="A134" s="54" t="s">
        <v>225</v>
      </c>
      <c r="B134" s="0" t="n">
        <v>0.0011675</v>
      </c>
      <c r="C134" s="0" t="n">
        <v>0.0016085</v>
      </c>
      <c r="D134" s="0" t="n">
        <v>0.0020495</v>
      </c>
      <c r="E134" s="0" t="n">
        <v>0.00409329968471518</v>
      </c>
      <c r="F134" s="0" t="n">
        <v>0.0043507587813943</v>
      </c>
      <c r="G134" s="0" t="n">
        <v>0.00844405846610948</v>
      </c>
      <c r="H134" s="0" t="n">
        <v>0.016888116932219</v>
      </c>
    </row>
    <row r="135" customFormat="false" ht="16" hidden="false" customHeight="false" outlineLevel="0" collapsed="false">
      <c r="A135" s="54" t="s">
        <v>227</v>
      </c>
      <c r="B135" s="0" t="n">
        <v>0.00063174</v>
      </c>
      <c r="C135" s="0" t="n">
        <v>0.0008737</v>
      </c>
      <c r="D135" s="0" t="n">
        <v>0.0011157</v>
      </c>
      <c r="E135" s="0" t="n">
        <v>0.00218402264531781</v>
      </c>
      <c r="F135" s="0" t="n">
        <v>0.00244006146611751</v>
      </c>
      <c r="G135" s="0" t="n">
        <v>0.00462408411143533</v>
      </c>
      <c r="H135" s="0" t="n">
        <v>0.00924816822287065</v>
      </c>
    </row>
    <row r="136" customFormat="false" ht="16" hidden="false" customHeight="false" outlineLevel="0" collapsed="false">
      <c r="A136" s="54" t="s">
        <v>229</v>
      </c>
      <c r="B136" s="0" t="n">
        <v>0.00063084</v>
      </c>
      <c r="C136" s="0" t="n">
        <v>0.00087268</v>
      </c>
      <c r="D136" s="0" t="n">
        <v>0.0011145</v>
      </c>
      <c r="E136" s="0" t="n">
        <v>0.00217882558321538</v>
      </c>
      <c r="F136" s="0" t="n">
        <v>0.00244237309310945</v>
      </c>
      <c r="G136" s="0" t="n">
        <v>0.00462119867632483</v>
      </c>
      <c r="H136" s="0" t="n">
        <v>0.00924239735264965</v>
      </c>
    </row>
    <row r="137" customFormat="false" ht="16" hidden="false" customHeight="false" outlineLevel="0" collapsed="false">
      <c r="A137" s="54" t="s">
        <v>231</v>
      </c>
      <c r="B137" s="0" t="n">
        <v>0.00062793</v>
      </c>
      <c r="C137" s="0" t="n">
        <v>0.00086878</v>
      </c>
      <c r="D137" s="0" t="n">
        <v>0.0011096</v>
      </c>
      <c r="E137" s="0" t="n">
        <v>0.00216761173312685</v>
      </c>
      <c r="F137" s="0" t="n">
        <v>0.00243434251186915</v>
      </c>
      <c r="G137" s="0" t="n">
        <v>0.004601954244996</v>
      </c>
      <c r="H137" s="0" t="n">
        <v>0.00920390848999199</v>
      </c>
    </row>
    <row r="138" customFormat="false" ht="16" hidden="false" customHeight="false" outlineLevel="0" collapsed="false">
      <c r="A138" s="54" t="s">
        <v>233</v>
      </c>
      <c r="B138" s="0" t="n">
        <v>0.00062783</v>
      </c>
      <c r="C138" s="0" t="n">
        <v>0.0008686</v>
      </c>
      <c r="D138" s="0" t="n">
        <v>0.0011094</v>
      </c>
      <c r="E138" s="0" t="n">
        <v>0.00216761173312685</v>
      </c>
      <c r="F138" s="0" t="n">
        <v>0.00243302821803567</v>
      </c>
      <c r="G138" s="0" t="n">
        <v>0.00460063995116252</v>
      </c>
      <c r="H138" s="0" t="n">
        <v>0.00920127990232504</v>
      </c>
    </row>
    <row r="139" customFormat="false" ht="16" hidden="false" customHeight="false" outlineLevel="0" collapsed="false">
      <c r="A139" s="54" t="s">
        <v>235</v>
      </c>
      <c r="B139" s="0" t="n">
        <v>0.00071597</v>
      </c>
      <c r="C139" s="0" t="n">
        <v>0.0009973</v>
      </c>
      <c r="D139" s="0" t="n">
        <v>0.0012786</v>
      </c>
      <c r="E139" s="0" t="n">
        <v>0.00240953551466537</v>
      </c>
      <c r="F139" s="0" t="n">
        <v>0.00294832587271271</v>
      </c>
      <c r="G139" s="0" t="n">
        <v>0.00535786138737808</v>
      </c>
      <c r="H139" s="0" t="n">
        <v>0.0107157227747562</v>
      </c>
    </row>
    <row r="140" customFormat="false" ht="16" hidden="false" customHeight="false" outlineLevel="0" collapsed="false">
      <c r="A140" s="54" t="s">
        <v>237</v>
      </c>
      <c r="B140" s="0" t="n">
        <v>0.00062918</v>
      </c>
      <c r="C140" s="0" t="n">
        <v>0.00087064</v>
      </c>
      <c r="D140" s="0" t="n">
        <v>0.0011121</v>
      </c>
      <c r="E140" s="0" t="n">
        <v>0.00217076870243631</v>
      </c>
      <c r="F140" s="0" t="n">
        <v>0.00244249912596406</v>
      </c>
      <c r="G140" s="0" t="n">
        <v>0.00461326782840037</v>
      </c>
      <c r="H140" s="0" t="n">
        <v>0.00922653565680075</v>
      </c>
    </row>
    <row r="141" customFormat="false" ht="16" hidden="false" customHeight="false" outlineLevel="0" collapsed="false">
      <c r="A141" s="54" t="s">
        <v>238</v>
      </c>
      <c r="B141" s="0" t="n">
        <v>0.0010833</v>
      </c>
      <c r="C141" s="0" t="n">
        <v>0.0014849</v>
      </c>
      <c r="D141" s="0" t="n">
        <v>0.0018865</v>
      </c>
      <c r="E141" s="0" t="n">
        <v>0.00386778681536763</v>
      </c>
      <c r="F141" s="0" t="n">
        <v>0.0038424943747991</v>
      </c>
      <c r="G141" s="0" t="n">
        <v>0.00771028119016673</v>
      </c>
      <c r="H141" s="0" t="n">
        <v>0.0154205623803335</v>
      </c>
    </row>
    <row r="142" customFormat="false" ht="16" hidden="false" customHeight="false" outlineLevel="0" collapsed="false">
      <c r="A142" s="54" t="s">
        <v>239</v>
      </c>
      <c r="B142" s="0" t="n">
        <v>0.0014349</v>
      </c>
      <c r="C142" s="0" t="n">
        <v>0.0019545</v>
      </c>
      <c r="D142" s="0" t="n">
        <v>0.0024741</v>
      </c>
      <c r="E142" s="0" t="n">
        <v>0.00523808614282808</v>
      </c>
      <c r="F142" s="0" t="n">
        <v>0.00476998324474321</v>
      </c>
      <c r="G142" s="0" t="n">
        <v>0.0100080693875713</v>
      </c>
      <c r="H142" s="0" t="n">
        <v>0.0200161387751426</v>
      </c>
    </row>
    <row r="143" customFormat="false" ht="16" hidden="false" customHeight="false" outlineLevel="0" collapsed="false">
      <c r="A143" s="54" t="s">
        <v>240</v>
      </c>
      <c r="B143" s="0" t="n">
        <v>0.00089912</v>
      </c>
      <c r="C143" s="0" t="n">
        <v>0.0012197</v>
      </c>
      <c r="D143" s="0" t="n">
        <v>0.0015402</v>
      </c>
      <c r="E143" s="0" t="n">
        <v>0.00332880910343071</v>
      </c>
      <c r="F143" s="0" t="n">
        <v>0.00285928592946642</v>
      </c>
      <c r="G143" s="0" t="n">
        <v>0.00618809503289714</v>
      </c>
      <c r="H143" s="0" t="n">
        <v>0.0123761900657943</v>
      </c>
    </row>
    <row r="144" customFormat="false" ht="16" hidden="false" customHeight="false" outlineLevel="0" collapsed="false">
      <c r="A144" s="54" t="s">
        <v>242</v>
      </c>
      <c r="B144" s="0" t="n">
        <v>0.00071496</v>
      </c>
      <c r="C144" s="0" t="n">
        <v>0.00095442</v>
      </c>
      <c r="D144" s="0" t="n">
        <v>0.0011939</v>
      </c>
      <c r="E144" s="0" t="n">
        <v>0.00278983139149379</v>
      </c>
      <c r="F144" s="0" t="n">
        <v>0.00187607748413375</v>
      </c>
      <c r="G144" s="0" t="n">
        <v>0.00466590887562755</v>
      </c>
      <c r="H144" s="0" t="n">
        <v>0.00933181775125509</v>
      </c>
    </row>
    <row r="145" customFormat="false" ht="16" hidden="false" customHeight="false" outlineLevel="0" collapsed="false">
      <c r="A145" s="54" t="s">
        <v>243</v>
      </c>
      <c r="B145" s="0" t="n">
        <v>0.00071496</v>
      </c>
      <c r="C145" s="0" t="n">
        <v>0.00095442</v>
      </c>
      <c r="D145" s="0" t="n">
        <v>0.0011939</v>
      </c>
      <c r="E145" s="0" t="n">
        <v>0.00278983139149379</v>
      </c>
      <c r="F145" s="0" t="n">
        <v>0.00187607748413375</v>
      </c>
      <c r="G145" s="0" t="n">
        <v>0.00466590887562755</v>
      </c>
      <c r="H145" s="0" t="n">
        <v>0.00933181775125509</v>
      </c>
    </row>
    <row r="146" customFormat="false" ht="16" hidden="false" customHeight="false" outlineLevel="0" collapsed="false">
      <c r="A146" s="54" t="s">
        <v>245</v>
      </c>
      <c r="B146" s="0" t="n">
        <v>0.00089912</v>
      </c>
      <c r="C146" s="0" t="n">
        <v>0.0012197</v>
      </c>
      <c r="D146" s="0" t="n">
        <v>0.0015402</v>
      </c>
      <c r="E146" s="0" t="n">
        <v>0.00332880910343071</v>
      </c>
      <c r="F146" s="0" t="n">
        <v>0.00285928592946642</v>
      </c>
      <c r="G146" s="0" t="n">
        <v>0.00618809503289714</v>
      </c>
      <c r="H146" s="0" t="n">
        <v>0.0123761900657943</v>
      </c>
    </row>
    <row r="147" customFormat="false" ht="16" hidden="false" customHeight="false" outlineLevel="0" collapsed="false">
      <c r="A147" s="54" t="s">
        <v>246</v>
      </c>
      <c r="B147" s="0" t="n">
        <v>0.00089912</v>
      </c>
      <c r="C147" s="0" t="n">
        <v>0.0012197</v>
      </c>
      <c r="D147" s="0" t="n">
        <v>0.0015402</v>
      </c>
      <c r="E147" s="0" t="n">
        <v>0.00332880910343071</v>
      </c>
      <c r="F147" s="0" t="n">
        <v>0.00285928592946642</v>
      </c>
      <c r="G147" s="0" t="n">
        <v>0.00618809503289714</v>
      </c>
      <c r="H147" s="0" t="n">
        <v>0.0123761900657943</v>
      </c>
    </row>
    <row r="148" customFormat="false" ht="16" hidden="false" customHeight="false" outlineLevel="0" collapsed="false">
      <c r="A148" s="54" t="s">
        <v>248</v>
      </c>
      <c r="B148" s="0" t="n">
        <v>0.0010833</v>
      </c>
      <c r="C148" s="0" t="n">
        <v>0.0014849</v>
      </c>
      <c r="D148" s="0" t="n">
        <v>0.0018865</v>
      </c>
      <c r="E148" s="0" t="n">
        <v>0.00386778681536763</v>
      </c>
      <c r="F148" s="0" t="n">
        <v>0.0038424943747991</v>
      </c>
      <c r="G148" s="0" t="n">
        <v>0.00771028119016673</v>
      </c>
      <c r="H148" s="0" t="n">
        <v>0.0154205623803335</v>
      </c>
    </row>
    <row r="149" customFormat="false" ht="16" hidden="false" customHeight="false" outlineLevel="0" collapsed="false">
      <c r="A149" s="54" t="s">
        <v>249</v>
      </c>
      <c r="B149" s="0" t="n">
        <v>0.0010833</v>
      </c>
      <c r="C149" s="0" t="n">
        <v>0.0014849</v>
      </c>
      <c r="D149" s="0" t="n">
        <v>0.0018865</v>
      </c>
      <c r="E149" s="0" t="n">
        <v>0.00386778681536763</v>
      </c>
      <c r="F149" s="0" t="n">
        <v>0.0038424943747991</v>
      </c>
      <c r="G149" s="0" t="n">
        <v>0.00771028119016673</v>
      </c>
      <c r="H149" s="0" t="n">
        <v>0.0154205623803335</v>
      </c>
    </row>
    <row r="150" customFormat="false" ht="16" hidden="false" customHeight="false" outlineLevel="0" collapsed="false">
      <c r="A150" s="54" t="s">
        <v>251</v>
      </c>
      <c r="B150" s="0" t="n">
        <v>0.0005475</v>
      </c>
      <c r="C150" s="0" t="n">
        <v>0.0007501</v>
      </c>
      <c r="D150" s="0" t="n">
        <v>0.00095269</v>
      </c>
      <c r="E150" s="0" t="n">
        <v>0.00195850977597026</v>
      </c>
      <c r="F150" s="0" t="n">
        <v>0.00193179705952231</v>
      </c>
      <c r="G150" s="0" t="n">
        <v>0.00389030683549257</v>
      </c>
      <c r="H150" s="0" t="n">
        <v>0.00778061367098514</v>
      </c>
    </row>
    <row r="151" customFormat="false" ht="16" hidden="false" customHeight="false" outlineLevel="0" collapsed="false">
      <c r="A151" s="54" t="s">
        <v>252</v>
      </c>
      <c r="B151" s="0" t="n">
        <v>0.0005475</v>
      </c>
      <c r="C151" s="0" t="n">
        <v>0.0007501</v>
      </c>
      <c r="D151" s="0" t="n">
        <v>0.00095269</v>
      </c>
      <c r="E151" s="0" t="n">
        <v>0.00195850977597026</v>
      </c>
      <c r="F151" s="0" t="n">
        <v>0.00193179705952231</v>
      </c>
      <c r="G151" s="0" t="n">
        <v>0.00389030683549257</v>
      </c>
      <c r="H151" s="0" t="n">
        <v>0.00778061367098514</v>
      </c>
    </row>
    <row r="152" customFormat="false" ht="16" hidden="false" customHeight="false" outlineLevel="0" collapsed="false">
      <c r="A152" s="54" t="s">
        <v>254</v>
      </c>
      <c r="B152" s="0" t="n">
        <v>0.0001802</v>
      </c>
      <c r="C152" s="0" t="n">
        <v>0.00026248</v>
      </c>
      <c r="D152" s="0" t="n">
        <v>0.00034477</v>
      </c>
      <c r="E152" s="0" t="n">
        <v>0.000500258475267998</v>
      </c>
      <c r="F152" s="0" t="n">
        <v>0.00103762855743593</v>
      </c>
      <c r="G152" s="0" t="n">
        <v>0.00153788703270392</v>
      </c>
      <c r="H152" s="0" t="n">
        <v>0.00307577406540785</v>
      </c>
    </row>
    <row r="153" customFormat="false" ht="16" hidden="false" customHeight="false" outlineLevel="0" collapsed="false">
      <c r="A153" s="54" t="s">
        <v>256</v>
      </c>
      <c r="B153" s="0" t="n">
        <v>9.3407E-005</v>
      </c>
      <c r="C153" s="0" t="n">
        <v>0.00013582</v>
      </c>
      <c r="D153" s="0" t="n">
        <v>0.00017824</v>
      </c>
      <c r="E153" s="0" t="n">
        <v>0.000261491663038944</v>
      </c>
      <c r="F153" s="0" t="n">
        <v>0.000531801810687272</v>
      </c>
      <c r="G153" s="0" t="n">
        <v>0.000793293473726216</v>
      </c>
      <c r="H153" s="0" t="n">
        <v>0.00158658694745243</v>
      </c>
    </row>
    <row r="154" customFormat="false" ht="16" hidden="false" customHeight="false" outlineLevel="0" collapsed="false">
      <c r="A154" s="54" t="s">
        <v>258</v>
      </c>
      <c r="B154" s="0" t="n">
        <v>0.00089822</v>
      </c>
      <c r="C154" s="0" t="n">
        <v>0.0012186</v>
      </c>
      <c r="D154" s="0" t="n">
        <v>0.0015391</v>
      </c>
      <c r="E154" s="0" t="n">
        <v>0.00332361204132828</v>
      </c>
      <c r="F154" s="0" t="n">
        <v>0.00286159755645836</v>
      </c>
      <c r="G154" s="0" t="n">
        <v>0.00618520959778664</v>
      </c>
      <c r="H154" s="0" t="n">
        <v>0.0123704191955733</v>
      </c>
    </row>
    <row r="155" customFormat="false" ht="16" hidden="false" customHeight="false" outlineLevel="0" collapsed="false">
      <c r="A155" s="54" t="s">
        <v>260</v>
      </c>
      <c r="B155" s="0" t="n">
        <v>9.416E-005</v>
      </c>
      <c r="C155" s="0" t="n">
        <v>0.00013684</v>
      </c>
      <c r="D155" s="0" t="n">
        <v>0.00017951</v>
      </c>
      <c r="E155" s="0" t="n">
        <v>0.000264351481715578</v>
      </c>
      <c r="F155" s="0" t="n">
        <v>0.000533987404824593</v>
      </c>
      <c r="G155" s="0" t="n">
        <v>0.000798338886540171</v>
      </c>
      <c r="H155" s="0" t="n">
        <v>0.00159667777308034</v>
      </c>
    </row>
    <row r="156" customFormat="false" ht="16" hidden="false" customHeight="false" outlineLevel="0" collapsed="false">
      <c r="A156" s="54" t="s">
        <v>262</v>
      </c>
      <c r="B156" s="0" t="n">
        <v>9.125E-005</v>
      </c>
      <c r="C156" s="0" t="n">
        <v>0.00013294</v>
      </c>
      <c r="D156" s="0" t="n">
        <v>0.00017462</v>
      </c>
      <c r="E156" s="0" t="n">
        <v>0.000253137631627048</v>
      </c>
      <c r="F156" s="0" t="n">
        <v>0.000525956823584293</v>
      </c>
      <c r="G156" s="0" t="n">
        <v>0.00077909445521134</v>
      </c>
      <c r="H156" s="0" t="n">
        <v>0.00155818891042268</v>
      </c>
    </row>
    <row r="157" customFormat="false" ht="16" hidden="false" customHeight="false" outlineLevel="0" collapsed="false">
      <c r="A157" s="54" t="s">
        <v>264</v>
      </c>
      <c r="B157" s="0" t="n">
        <v>9.1152E-005</v>
      </c>
      <c r="C157" s="0" t="n">
        <v>0.00013277</v>
      </c>
      <c r="D157" s="0" t="n">
        <v>0.00017438</v>
      </c>
      <c r="E157" s="0" t="n">
        <v>0.000253137631627048</v>
      </c>
      <c r="F157" s="0" t="n">
        <v>0.000524642529750817</v>
      </c>
      <c r="G157" s="0" t="n">
        <v>0.000777780161377865</v>
      </c>
      <c r="H157" s="0" t="n">
        <v>0.00155556032275573</v>
      </c>
    </row>
    <row r="158" customFormat="false" ht="16" hidden="false" customHeight="false" outlineLevel="0" collapsed="false">
      <c r="A158" s="54" t="s">
        <v>266</v>
      </c>
      <c r="B158" s="0" t="n">
        <v>0.00053182</v>
      </c>
      <c r="C158" s="0" t="n">
        <v>0.00073205</v>
      </c>
      <c r="D158" s="0" t="n">
        <v>0.00093228</v>
      </c>
      <c r="E158" s="0" t="n">
        <v>0.00187055780272845</v>
      </c>
      <c r="F158" s="0" t="n">
        <v>0.00196511742738004</v>
      </c>
      <c r="G158" s="0" t="n">
        <v>0.00383567523010849</v>
      </c>
      <c r="H158" s="0" t="n">
        <v>0.00767135046021698</v>
      </c>
    </row>
    <row r="159" customFormat="false" ht="16" hidden="false" customHeight="false" outlineLevel="0" collapsed="false">
      <c r="A159" s="54" t="s">
        <v>268</v>
      </c>
      <c r="B159" s="0" t="n">
        <v>0.0001793</v>
      </c>
      <c r="C159" s="0" t="n">
        <v>0.00026146</v>
      </c>
      <c r="D159" s="0" t="n">
        <v>0.00034362</v>
      </c>
      <c r="E159" s="0" t="n">
        <v>0.000495061413165565</v>
      </c>
      <c r="F159" s="0" t="n">
        <v>0.00103994018442786</v>
      </c>
      <c r="G159" s="0" t="n">
        <v>0.00153500159759342</v>
      </c>
      <c r="H159" s="0" t="n">
        <v>0.00307000319518685</v>
      </c>
    </row>
    <row r="160" customFormat="false" ht="16" hidden="false" customHeight="false" outlineLevel="0" collapsed="false">
      <c r="A160" s="54" t="s">
        <v>270</v>
      </c>
      <c r="B160" s="0" t="n">
        <v>0.00017639</v>
      </c>
      <c r="C160" s="0" t="n">
        <v>0.00025756</v>
      </c>
      <c r="D160" s="0" t="n">
        <v>0.00033873</v>
      </c>
      <c r="E160" s="0" t="n">
        <v>0.000483847563077035</v>
      </c>
      <c r="F160" s="0" t="n">
        <v>0.00103190960318756</v>
      </c>
      <c r="G160" s="0" t="n">
        <v>0.00151575716626459</v>
      </c>
      <c r="H160" s="0" t="n">
        <v>0.00303151433252919</v>
      </c>
    </row>
    <row r="161" customFormat="false" ht="16" hidden="false" customHeight="false" outlineLevel="0" collapsed="false">
      <c r="A161" s="54" t="s">
        <v>272</v>
      </c>
      <c r="B161" s="0" t="n">
        <v>0.00017629</v>
      </c>
      <c r="C161" s="0" t="n">
        <v>0.00025739</v>
      </c>
      <c r="D161" s="0" t="n">
        <v>0.00033849</v>
      </c>
      <c r="E161" s="0" t="n">
        <v>0.000483847563077035</v>
      </c>
      <c r="F161" s="0" t="n">
        <v>0.00103059530935408</v>
      </c>
      <c r="G161" s="0" t="n">
        <v>0.00151444287243112</v>
      </c>
      <c r="H161" s="0" t="n">
        <v>0.00302888574486224</v>
      </c>
    </row>
    <row r="162" customFormat="false" ht="16" hidden="false" customHeight="false" outlineLevel="0" collapsed="false">
      <c r="A162" s="54" t="s">
        <v>274</v>
      </c>
      <c r="B162" s="0" t="n">
        <v>0.00026443</v>
      </c>
      <c r="C162" s="0" t="n">
        <v>0.00038608</v>
      </c>
      <c r="D162" s="0" t="n">
        <v>0.00050773</v>
      </c>
      <c r="E162" s="0" t="n">
        <v>0.000725771344615552</v>
      </c>
      <c r="F162" s="0" t="n">
        <v>0.00154589296403113</v>
      </c>
      <c r="G162" s="0" t="n">
        <v>0.00227166430864668</v>
      </c>
      <c r="H162" s="0" t="n">
        <v>0.00454332861729336</v>
      </c>
    </row>
    <row r="163" customFormat="false" ht="16" hidden="false" customHeight="false" outlineLevel="0" collapsed="false">
      <c r="A163" s="54" t="s">
        <v>276</v>
      </c>
      <c r="B163" s="0" t="n">
        <v>0.00017764</v>
      </c>
      <c r="C163" s="0" t="n">
        <v>0.00025943</v>
      </c>
      <c r="D163" s="0" t="n">
        <v>0.00034121</v>
      </c>
      <c r="E163" s="0" t="n">
        <v>0.000487004532386498</v>
      </c>
      <c r="F163" s="0" t="n">
        <v>0.00104006621728247</v>
      </c>
      <c r="G163" s="0" t="n">
        <v>0.00152707074966897</v>
      </c>
      <c r="H163" s="0" t="n">
        <v>0.00305414149933794</v>
      </c>
    </row>
    <row r="164" customFormat="false" ht="16" hidden="false" customHeight="false" outlineLevel="0" collapsed="false">
      <c r="A164" s="54" t="s">
        <v>278</v>
      </c>
      <c r="B164" s="0" t="n">
        <v>8.9499E-005</v>
      </c>
      <c r="C164" s="0" t="n">
        <v>0.00013073</v>
      </c>
      <c r="D164" s="0" t="n">
        <v>0.00017197</v>
      </c>
      <c r="E164" s="0" t="n">
        <v>0.00024508075084798</v>
      </c>
      <c r="F164" s="0" t="n">
        <v>0.000524768562605431</v>
      </c>
      <c r="G164" s="0" t="n">
        <v>0.000769849313453411</v>
      </c>
      <c r="H164" s="0" t="n">
        <v>0.00153969862690682</v>
      </c>
    </row>
    <row r="165" customFormat="false" ht="16" hidden="false" customHeight="false" outlineLevel="0" collapsed="false">
      <c r="A165" s="53" t="s">
        <v>280</v>
      </c>
      <c r="B165" s="0" t="n">
        <v>9.0852E-005</v>
      </c>
      <c r="C165" s="0" t="n">
        <v>0.00013277</v>
      </c>
      <c r="D165" s="0" t="n">
        <v>0.00017469</v>
      </c>
      <c r="E165" s="0" t="n">
        <v>0.000248237720157443</v>
      </c>
      <c r="F165" s="0" t="n">
        <v>0.000534239470533819</v>
      </c>
      <c r="G165" s="0" t="n">
        <v>0.000782477190691263</v>
      </c>
      <c r="H165" s="0" t="n">
        <v>0.00156495438138253</v>
      </c>
    </row>
    <row r="166" customFormat="false" ht="16" hidden="false" customHeight="false" outlineLevel="0" collapsed="false">
      <c r="A166" s="52" t="s">
        <v>282</v>
      </c>
      <c r="B166" s="0" t="n">
        <v>0.0028556</v>
      </c>
      <c r="C166" s="0" t="n">
        <v>0.0038124</v>
      </c>
      <c r="D166" s="0" t="n">
        <v>0.0047693</v>
      </c>
      <c r="E166" s="0" t="n">
        <v>0.0111379057847205</v>
      </c>
      <c r="F166" s="0" t="n">
        <v>0.00750597998535514</v>
      </c>
      <c r="G166" s="0" t="n">
        <v>0.0186438857700757</v>
      </c>
      <c r="H166" s="0" t="n">
        <v>0.0372877715401513</v>
      </c>
    </row>
    <row r="167" customFormat="false" ht="16" hidden="false" customHeight="false" outlineLevel="0" collapsed="false">
      <c r="A167" s="51" t="s">
        <v>284</v>
      </c>
      <c r="B167" s="0" t="n">
        <v>0.0057045</v>
      </c>
      <c r="C167" s="0" t="n">
        <v>0.0077183</v>
      </c>
      <c r="D167" s="0" t="n">
        <v>0.0097322</v>
      </c>
      <c r="E167" s="0" t="n">
        <v>0.0213034415425921</v>
      </c>
      <c r="F167" s="0" t="n">
        <v>0.0176295093971198</v>
      </c>
      <c r="G167" s="0" t="n">
        <v>0.038932950939712</v>
      </c>
      <c r="H167" s="0" t="n">
        <v>0.077865901879424</v>
      </c>
    </row>
    <row r="168" customFormat="false" ht="16" hidden="false" customHeight="false" outlineLevel="0" collapsed="false">
      <c r="A168" s="51" t="s">
        <v>286</v>
      </c>
      <c r="B168" s="0" t="n">
        <v>0.0057045</v>
      </c>
      <c r="C168" s="0" t="n">
        <v>0.0077183</v>
      </c>
      <c r="D168" s="0" t="n">
        <v>0.0097322</v>
      </c>
      <c r="E168" s="0" t="n">
        <v>0.0213034415425921</v>
      </c>
      <c r="F168" s="0" t="n">
        <v>0.0176295093971198</v>
      </c>
      <c r="G168" s="0" t="n">
        <v>0.038932950939712</v>
      </c>
      <c r="H168" s="0" t="n">
        <v>0.077865901879424</v>
      </c>
    </row>
    <row r="169" customFormat="false" ht="16" hidden="false" customHeight="false" outlineLevel="0" collapsed="false">
      <c r="A169" s="51" t="s">
        <v>288</v>
      </c>
      <c r="B169" s="0" t="n">
        <v>0.0056979</v>
      </c>
      <c r="C169" s="0" t="n">
        <v>0.0078118</v>
      </c>
      <c r="D169" s="0" t="n">
        <v>0.0099258</v>
      </c>
      <c r="E169" s="0" t="n">
        <v>0.0203310715157432</v>
      </c>
      <c r="F169" s="0" t="n">
        <v>0.0202470588235294</v>
      </c>
      <c r="G169" s="0" t="n">
        <v>0.0405781303392726</v>
      </c>
      <c r="H169" s="0" t="n">
        <v>0.0811562606785453</v>
      </c>
    </row>
    <row r="170" customFormat="false" ht="16" hidden="false" customHeight="false" outlineLevel="0" collapsed="false">
      <c r="A170" s="51" t="s">
        <v>290</v>
      </c>
      <c r="B170" s="0" t="n">
        <v>0.0029087</v>
      </c>
      <c r="C170" s="0" t="n">
        <v>0.0038816</v>
      </c>
      <c r="D170" s="0" t="n">
        <v>0.0048546</v>
      </c>
      <c r="E170" s="0" t="n">
        <v>0.011360873810105</v>
      </c>
      <c r="F170" s="0" t="n">
        <v>0.00760153771051989</v>
      </c>
      <c r="G170" s="0" t="n">
        <v>0.0189624115206248</v>
      </c>
      <c r="H170" s="0" t="n">
        <v>0.0379248230412497</v>
      </c>
    </row>
    <row r="171" customFormat="false" ht="16" hidden="false" customHeight="false" outlineLevel="0" collapsed="false">
      <c r="A171" s="51" t="s">
        <v>292</v>
      </c>
      <c r="B171" s="0" t="n">
        <v>0.002902</v>
      </c>
      <c r="C171" s="0" t="n">
        <v>0.0039751</v>
      </c>
      <c r="D171" s="0" t="n">
        <v>0.0050482</v>
      </c>
      <c r="E171" s="0" t="n">
        <v>0.010388503783256</v>
      </c>
      <c r="F171" s="0" t="n">
        <v>0.0102190871369295</v>
      </c>
      <c r="G171" s="0" t="n">
        <v>0.0206075909201855</v>
      </c>
      <c r="H171" s="0" t="n">
        <v>0.041215181840371</v>
      </c>
    </row>
    <row r="172" customFormat="false" ht="16" hidden="false" customHeight="false" outlineLevel="0" collapsed="false">
      <c r="A172" s="51" t="s">
        <v>294</v>
      </c>
      <c r="B172" s="0" t="n">
        <v>0.0067263</v>
      </c>
      <c r="C172" s="0" t="n">
        <v>0.0094638</v>
      </c>
      <c r="D172" s="0" t="n">
        <v>0.012201</v>
      </c>
      <c r="E172" s="0" t="n">
        <v>0.0217615328288992</v>
      </c>
      <c r="F172" s="0" t="n">
        <v>0.0301343055894557</v>
      </c>
      <c r="G172" s="0" t="n">
        <v>0.0518958384183549</v>
      </c>
      <c r="H172" s="0" t="n">
        <v>0.10379167683671</v>
      </c>
    </row>
    <row r="173" customFormat="false" ht="16" hidden="false" customHeight="false" outlineLevel="0" collapsed="false">
      <c r="A173" s="53" t="s">
        <v>296</v>
      </c>
      <c r="B173" s="0" t="n">
        <v>0.0067196</v>
      </c>
      <c r="C173" s="0" t="n">
        <v>0.0095573</v>
      </c>
      <c r="D173" s="0" t="n">
        <v>0.012395</v>
      </c>
      <c r="E173" s="0" t="n">
        <v>0.0207891628020503</v>
      </c>
      <c r="F173" s="0" t="n">
        <v>0.0327518550158653</v>
      </c>
      <c r="G173" s="0" t="n">
        <v>0.0535410178179155</v>
      </c>
      <c r="H173" s="0" t="n">
        <v>0.107082035635831</v>
      </c>
    </row>
    <row r="174" customFormat="false" ht="16" hidden="false" customHeight="false" outlineLevel="0" collapsed="false">
      <c r="A174" s="54" t="s">
        <v>298</v>
      </c>
      <c r="B174" s="0" t="n">
        <v>2.5823E-005</v>
      </c>
      <c r="C174" s="0" t="n">
        <v>3.5183E-005</v>
      </c>
      <c r="D174" s="0" t="n">
        <v>4.4542E-005</v>
      </c>
      <c r="E174" s="0" t="n">
        <v>9.41868113797072E-005</v>
      </c>
      <c r="F174" s="0" t="n">
        <v>8.60672586745601E-005</v>
      </c>
      <c r="G174" s="0" t="n">
        <v>0.000180254070054267</v>
      </c>
      <c r="H174" s="0" t="n">
        <v>0.000360508140108535</v>
      </c>
    </row>
    <row r="175" customFormat="false" ht="16" hidden="false" customHeight="false" outlineLevel="0" collapsed="false">
      <c r="A175" s="54" t="s">
        <v>300</v>
      </c>
      <c r="B175" s="0" t="n">
        <v>0.00043876</v>
      </c>
      <c r="C175" s="0" t="n">
        <v>0.00058649</v>
      </c>
      <c r="D175" s="0" t="n">
        <v>0.00073422</v>
      </c>
      <c r="E175" s="0" t="n">
        <v>0.00170480458257962</v>
      </c>
      <c r="F175" s="0" t="n">
        <v>0.00117148358274407</v>
      </c>
      <c r="G175" s="0" t="n">
        <v>0.00287628816532369</v>
      </c>
      <c r="H175" s="0" t="n">
        <v>0.00575257633064737</v>
      </c>
    </row>
    <row r="176" customFormat="false" ht="16" hidden="false" customHeight="false" outlineLevel="0" collapsed="false">
      <c r="A176" s="54" t="s">
        <v>302</v>
      </c>
      <c r="B176" s="0" t="n">
        <v>0.00087113</v>
      </c>
      <c r="C176" s="0" t="n">
        <v>0.0011941</v>
      </c>
      <c r="D176" s="0" t="n">
        <v>0.0015171</v>
      </c>
      <c r="E176" s="0" t="n">
        <v>0.00311039850901716</v>
      </c>
      <c r="F176" s="0" t="n">
        <v>0.00308981527161103</v>
      </c>
      <c r="G176" s="0" t="n">
        <v>0.00620021378062819</v>
      </c>
      <c r="H176" s="0" t="n">
        <v>0.0124004275612564</v>
      </c>
    </row>
    <row r="177" customFormat="false" ht="16" hidden="false" customHeight="false" outlineLevel="0" collapsed="false">
      <c r="A177" s="54" t="s">
        <v>304</v>
      </c>
      <c r="B177" s="0" t="n">
        <v>2.8333E-005</v>
      </c>
      <c r="C177" s="0" t="n">
        <v>3.8325E-005</v>
      </c>
      <c r="D177" s="0" t="n">
        <v>4.8317E-005</v>
      </c>
      <c r="E177" s="0" t="n">
        <v>0.000105903634270679</v>
      </c>
      <c r="F177" s="0" t="n">
        <v>8.73006084525571E-005</v>
      </c>
      <c r="G177" s="0" t="n">
        <v>0.000193204242723236</v>
      </c>
      <c r="H177" s="0" t="n">
        <v>0.000386408485446472</v>
      </c>
    </row>
    <row r="178" customFormat="false" ht="16" hidden="false" customHeight="false" outlineLevel="0" collapsed="false">
      <c r="A178" s="54" t="s">
        <v>306</v>
      </c>
      <c r="B178" s="0" t="n">
        <v>3.2533E-005</v>
      </c>
      <c r="C178" s="0" t="n">
        <v>4.3925E-005</v>
      </c>
      <c r="D178" s="0" t="n">
        <v>5.5317E-005</v>
      </c>
      <c r="E178" s="0" t="n">
        <v>0.000122359116835008</v>
      </c>
      <c r="F178" s="0" t="n">
        <v>9.8141103869689E-005</v>
      </c>
      <c r="G178" s="0" t="n">
        <v>0.000220500220704697</v>
      </c>
      <c r="H178" s="0" t="n">
        <v>0.000441000441409394</v>
      </c>
    </row>
    <row r="179" customFormat="false" ht="16" hidden="false" customHeight="false" outlineLevel="0" collapsed="false">
      <c r="A179" s="54" t="s">
        <v>308</v>
      </c>
      <c r="B179" s="0" t="n">
        <v>4.003E-005</v>
      </c>
      <c r="C179" s="0" t="n">
        <v>5.4414E-005</v>
      </c>
      <c r="D179" s="0" t="n">
        <v>6.8797E-005</v>
      </c>
      <c r="E179" s="0" t="n">
        <v>0.00014715593868737</v>
      </c>
      <c r="F179" s="0" t="n">
        <v>0.000130208198097612</v>
      </c>
      <c r="G179" s="0" t="n">
        <v>0.000277364136784982</v>
      </c>
      <c r="H179" s="0" t="n">
        <v>0.000554728273569963</v>
      </c>
    </row>
    <row r="180" customFormat="false" ht="16" hidden="false" customHeight="false" outlineLevel="0" collapsed="false">
      <c r="A180" s="54" t="s">
        <v>310</v>
      </c>
      <c r="B180" s="0" t="n">
        <v>2.6368E-005</v>
      </c>
      <c r="C180" s="0" t="n">
        <v>3.614E-005</v>
      </c>
      <c r="D180" s="0" t="n">
        <v>4.5913E-005</v>
      </c>
      <c r="E180" s="0" t="n">
        <v>9.41868113797072E-005</v>
      </c>
      <c r="F180" s="0" t="n">
        <v>9.34211067258674E-005</v>
      </c>
      <c r="G180" s="0" t="n">
        <v>0.000187607918105575</v>
      </c>
      <c r="H180" s="0" t="n">
        <v>0.000375215836211149</v>
      </c>
    </row>
    <row r="181" customFormat="false" ht="16" hidden="false" customHeight="false" outlineLevel="0" collapsed="false">
      <c r="A181" s="54" t="s">
        <v>312</v>
      </c>
      <c r="B181" s="0" t="n">
        <v>3.2453E-005</v>
      </c>
      <c r="C181" s="0" t="n">
        <v>4.5082E-005</v>
      </c>
      <c r="D181" s="0" t="n">
        <v>5.7712E-005</v>
      </c>
      <c r="E181" s="0" t="n">
        <v>0.000110343693471468</v>
      </c>
      <c r="F181" s="0" t="n">
        <v>0.000130498684426903</v>
      </c>
      <c r="G181" s="0" t="n">
        <v>0.000240842377898372</v>
      </c>
      <c r="H181" s="0" t="n">
        <v>0.000481684755796744</v>
      </c>
    </row>
    <row r="182" customFormat="false" ht="16" hidden="false" customHeight="false" outlineLevel="0" collapsed="false">
      <c r="A182" s="54" t="s">
        <v>315</v>
      </c>
      <c r="B182" s="0" t="n">
        <v>2.5823E-005</v>
      </c>
      <c r="C182" s="0" t="n">
        <v>3.5183E-005</v>
      </c>
      <c r="D182" s="0" t="n">
        <v>4.4542E-005</v>
      </c>
      <c r="E182" s="0" t="n">
        <v>9.41868113797072E-005</v>
      </c>
      <c r="F182" s="0" t="n">
        <v>8.60672586745601E-005</v>
      </c>
      <c r="G182" s="0" t="n">
        <v>0.000180254070054267</v>
      </c>
      <c r="H182" s="0" t="n">
        <v>0.000360508140108535</v>
      </c>
    </row>
    <row r="183" customFormat="false" ht="16" hidden="false" customHeight="false" outlineLevel="0" collapsed="false">
      <c r="A183" s="54" t="s">
        <v>317</v>
      </c>
      <c r="B183" s="0" t="n">
        <v>0.00052226</v>
      </c>
      <c r="C183" s="0" t="n">
        <v>0.00076</v>
      </c>
      <c r="D183" s="0" t="n">
        <v>0.00099774</v>
      </c>
      <c r="E183" s="0" t="n">
        <v>0.00145671375033538</v>
      </c>
      <c r="F183" s="0" t="n">
        <v>0.00298824963865015</v>
      </c>
      <c r="G183" s="0" t="n">
        <v>0.00444496338898554</v>
      </c>
      <c r="H183" s="0" t="n">
        <v>0.00888992677797107</v>
      </c>
    </row>
    <row r="184" customFormat="false" ht="16" hidden="false" customHeight="false" outlineLevel="0" collapsed="false">
      <c r="A184" s="54" t="s">
        <v>319</v>
      </c>
      <c r="B184" s="0" t="n">
        <v>3.4993E-005</v>
      </c>
      <c r="C184" s="0" t="n">
        <v>4.898E-005</v>
      </c>
      <c r="D184" s="0" t="n">
        <v>6.2968E-005</v>
      </c>
      <c r="E184" s="0" t="n">
        <v>0.000115569201741403</v>
      </c>
      <c r="F184" s="0" t="n">
        <v>0.000150214429759648</v>
      </c>
      <c r="G184" s="0" t="n">
        <v>0.000265783631501051</v>
      </c>
      <c r="H184" s="0" t="n">
        <v>0.000531567263002103</v>
      </c>
    </row>
    <row r="185" customFormat="false" ht="16" hidden="false" customHeight="false" outlineLevel="0" collapsed="false">
      <c r="A185" s="54" t="s">
        <v>321</v>
      </c>
      <c r="B185" s="0" t="n">
        <v>0.00041293</v>
      </c>
      <c r="C185" s="0" t="n">
        <v>0.0005513</v>
      </c>
      <c r="D185" s="0" t="n">
        <v>0.00068967</v>
      </c>
      <c r="E185" s="0" t="n">
        <v>0.00161061777119991</v>
      </c>
      <c r="F185" s="0" t="n">
        <v>0.00108541632406951</v>
      </c>
      <c r="G185" s="0" t="n">
        <v>0.00269603409526942</v>
      </c>
      <c r="H185" s="0" t="n">
        <v>0.00539206819053884</v>
      </c>
    </row>
    <row r="186" customFormat="false" ht="16" hidden="false" customHeight="false" outlineLevel="0" collapsed="false">
      <c r="A186" s="54" t="s">
        <v>323</v>
      </c>
      <c r="B186" s="0" t="n">
        <v>0.00043876</v>
      </c>
      <c r="C186" s="0" t="n">
        <v>0.00058649</v>
      </c>
      <c r="D186" s="0" t="n">
        <v>0.00073422</v>
      </c>
      <c r="E186" s="0" t="n">
        <v>0.00170480458257962</v>
      </c>
      <c r="F186" s="0" t="n">
        <v>0.00117148358274407</v>
      </c>
      <c r="G186" s="0" t="n">
        <v>0.00287628816532369</v>
      </c>
      <c r="H186" s="0" t="n">
        <v>0.00575257633064737</v>
      </c>
    </row>
    <row r="187" customFormat="false" ht="16" hidden="false" customHeight="false" outlineLevel="0" collapsed="false">
      <c r="A187" s="54" t="s">
        <v>325</v>
      </c>
      <c r="B187" s="0" t="n">
        <v>0.0012582</v>
      </c>
      <c r="C187" s="0" t="n">
        <v>0.0017102</v>
      </c>
      <c r="D187" s="0" t="n">
        <v>0.0021622</v>
      </c>
      <c r="E187" s="0" t="n">
        <v>0.00462682946883736</v>
      </c>
      <c r="F187" s="0" t="n">
        <v>0.00408916433700597</v>
      </c>
      <c r="G187" s="0" t="n">
        <v>0.00871599380584334</v>
      </c>
      <c r="H187" s="0" t="n">
        <v>0.0174319876116867</v>
      </c>
    </row>
    <row r="188" customFormat="false" ht="16" hidden="false" customHeight="false" outlineLevel="0" collapsed="false">
      <c r="A188" s="54" t="s">
        <v>327</v>
      </c>
      <c r="B188" s="0" t="n">
        <v>0.00041544</v>
      </c>
      <c r="C188" s="0" t="n">
        <v>0.00055445</v>
      </c>
      <c r="D188" s="0" t="n">
        <v>0.00069345</v>
      </c>
      <c r="E188" s="0" t="n">
        <v>0.00162233459409088</v>
      </c>
      <c r="F188" s="0" t="n">
        <v>0.0010866496738475</v>
      </c>
      <c r="G188" s="0" t="n">
        <v>0.00270898426793839</v>
      </c>
      <c r="H188" s="0" t="n">
        <v>0.00541796853587677</v>
      </c>
    </row>
    <row r="189" customFormat="false" ht="16" hidden="false" customHeight="false" outlineLevel="0" collapsed="false">
      <c r="A189" s="54" t="s">
        <v>329</v>
      </c>
      <c r="B189" s="0" t="n">
        <v>0.00041964</v>
      </c>
      <c r="C189" s="0" t="n">
        <v>0.00056005</v>
      </c>
      <c r="D189" s="0" t="n">
        <v>0.00070045</v>
      </c>
      <c r="E189" s="0" t="n">
        <v>0.00163879007665521</v>
      </c>
      <c r="F189" s="0" t="n">
        <v>0.00109749016926463</v>
      </c>
      <c r="G189" s="0" t="n">
        <v>0.00273628024591985</v>
      </c>
      <c r="H189" s="0" t="n">
        <v>0.0054725604918397</v>
      </c>
    </row>
    <row r="190" customFormat="false" ht="16" hidden="false" customHeight="false" outlineLevel="0" collapsed="false">
      <c r="A190" s="54" t="s">
        <v>331</v>
      </c>
      <c r="B190" s="0" t="n">
        <v>0.00042714</v>
      </c>
      <c r="C190" s="0" t="n">
        <v>0.00057053</v>
      </c>
      <c r="D190" s="0" t="n">
        <v>0.00071393</v>
      </c>
      <c r="E190" s="0" t="n">
        <v>0.00166358689850757</v>
      </c>
      <c r="F190" s="0" t="n">
        <v>0.00112955726349256</v>
      </c>
      <c r="G190" s="0" t="n">
        <v>0.00279314416200013</v>
      </c>
      <c r="H190" s="0" t="n">
        <v>0.00558628832400027</v>
      </c>
    </row>
    <row r="191" customFormat="false" ht="16" hidden="false" customHeight="false" outlineLevel="0" collapsed="false">
      <c r="A191" s="54" t="s">
        <v>333</v>
      </c>
      <c r="B191" s="0" t="n">
        <v>0.00041348</v>
      </c>
      <c r="C191" s="0" t="n">
        <v>0.00055226</v>
      </c>
      <c r="D191" s="0" t="n">
        <v>0.00069104</v>
      </c>
      <c r="E191" s="0" t="n">
        <v>0.00161061777119991</v>
      </c>
      <c r="F191" s="0" t="n">
        <v>0.00109277017212081</v>
      </c>
      <c r="G191" s="0" t="n">
        <v>0.00270338794332073</v>
      </c>
      <c r="H191" s="0" t="n">
        <v>0.00540677588664145</v>
      </c>
    </row>
    <row r="192" customFormat="false" ht="16" hidden="false" customHeight="false" outlineLevel="0" collapsed="false">
      <c r="A192" s="54" t="s">
        <v>335</v>
      </c>
      <c r="B192" s="0" t="n">
        <v>0.00041956</v>
      </c>
      <c r="C192" s="0" t="n">
        <v>0.0005612</v>
      </c>
      <c r="D192" s="0" t="n">
        <v>0.00070284</v>
      </c>
      <c r="E192" s="0" t="n">
        <v>0.00162677465329167</v>
      </c>
      <c r="F192" s="0" t="n">
        <v>0.00112984774982185</v>
      </c>
      <c r="G192" s="0" t="n">
        <v>0.00275662240311352</v>
      </c>
      <c r="H192" s="0" t="n">
        <v>0.00551324480622704</v>
      </c>
    </row>
    <row r="193" customFormat="false" ht="16" hidden="false" customHeight="false" outlineLevel="0" collapsed="false">
      <c r="A193" s="54" t="s">
        <v>337</v>
      </c>
      <c r="B193" s="0" t="n">
        <v>0.00041293</v>
      </c>
      <c r="C193" s="0" t="n">
        <v>0.0005513</v>
      </c>
      <c r="D193" s="0" t="n">
        <v>0.00068967</v>
      </c>
      <c r="E193" s="0" t="n">
        <v>0.00161061777119991</v>
      </c>
      <c r="F193" s="0" t="n">
        <v>0.00108541632406951</v>
      </c>
      <c r="G193" s="0" t="n">
        <v>0.00269603409526942</v>
      </c>
      <c r="H193" s="0" t="n">
        <v>0.00539206819053884</v>
      </c>
    </row>
    <row r="194" customFormat="false" ht="16" hidden="false" customHeight="false" outlineLevel="0" collapsed="false">
      <c r="A194" s="54" t="s">
        <v>339</v>
      </c>
      <c r="B194" s="0" t="n">
        <v>0.00090937</v>
      </c>
      <c r="C194" s="0" t="n">
        <v>0.0012761</v>
      </c>
      <c r="D194" s="0" t="n">
        <v>0.0016429</v>
      </c>
      <c r="E194" s="0" t="n">
        <v>0.00297314471015559</v>
      </c>
      <c r="F194" s="0" t="n">
        <v>0.0039875987040451</v>
      </c>
      <c r="G194" s="0" t="n">
        <v>0.00696074341420069</v>
      </c>
      <c r="H194" s="0" t="n">
        <v>0.0139214868284014</v>
      </c>
    </row>
    <row r="195" customFormat="false" ht="16" hidden="false" customHeight="false" outlineLevel="0" collapsed="false">
      <c r="A195" s="54" t="s">
        <v>341</v>
      </c>
      <c r="B195" s="0" t="n">
        <v>0.0004221</v>
      </c>
      <c r="C195" s="0" t="n">
        <v>0.0005651</v>
      </c>
      <c r="D195" s="0" t="n">
        <v>0.0007081</v>
      </c>
      <c r="E195" s="0" t="n">
        <v>0.00163200016156161</v>
      </c>
      <c r="F195" s="0" t="n">
        <v>0.00114956349515459</v>
      </c>
      <c r="G195" s="0" t="n">
        <v>0.0027815636567162</v>
      </c>
      <c r="H195" s="0" t="n">
        <v>0.0055631273134324</v>
      </c>
    </row>
    <row r="196" customFormat="false" ht="16" hidden="false" customHeight="false" outlineLevel="0" collapsed="false">
      <c r="A196" s="54" t="s">
        <v>343</v>
      </c>
      <c r="B196" s="0" t="n">
        <v>0.00084531</v>
      </c>
      <c r="C196" s="0" t="n">
        <v>0.0011589</v>
      </c>
      <c r="D196" s="0" t="n">
        <v>0.0014725</v>
      </c>
      <c r="E196" s="0" t="n">
        <v>0.00301621169763745</v>
      </c>
      <c r="F196" s="0" t="n">
        <v>0.00300374801293647</v>
      </c>
      <c r="G196" s="0" t="n">
        <v>0.00601995971057392</v>
      </c>
      <c r="H196" s="0" t="n">
        <v>0.0120399194211478</v>
      </c>
    </row>
    <row r="197" customFormat="false" ht="16" hidden="false" customHeight="false" outlineLevel="0" collapsed="false">
      <c r="A197" s="54" t="s">
        <v>345</v>
      </c>
      <c r="B197" s="0" t="n">
        <v>0.00087113</v>
      </c>
      <c r="C197" s="0" t="n">
        <v>0.0011941</v>
      </c>
      <c r="D197" s="0" t="n">
        <v>0.0015171</v>
      </c>
      <c r="E197" s="0" t="n">
        <v>0.00311039850901716</v>
      </c>
      <c r="F197" s="0" t="n">
        <v>0.00308981527161103</v>
      </c>
      <c r="G197" s="0" t="n">
        <v>0.00620021378062819</v>
      </c>
      <c r="H197" s="0" t="n">
        <v>0.0124004275612564</v>
      </c>
    </row>
    <row r="198" customFormat="false" ht="16" hidden="false" customHeight="false" outlineLevel="0" collapsed="false">
      <c r="A198" s="54" t="s">
        <v>347</v>
      </c>
      <c r="B198" s="0" t="n">
        <v>0.0012582</v>
      </c>
      <c r="C198" s="0" t="n">
        <v>0.0017102</v>
      </c>
      <c r="D198" s="0" t="n">
        <v>0.0021622</v>
      </c>
      <c r="E198" s="0" t="n">
        <v>0.00462682946883736</v>
      </c>
      <c r="F198" s="0" t="n">
        <v>0.00408916433700597</v>
      </c>
      <c r="G198" s="0" t="n">
        <v>0.00871599380584334</v>
      </c>
      <c r="H198" s="0" t="n">
        <v>0.0174319876116867</v>
      </c>
    </row>
    <row r="199" customFormat="false" ht="16" hidden="false" customHeight="false" outlineLevel="0" collapsed="false">
      <c r="A199" s="54" t="s">
        <v>349</v>
      </c>
      <c r="B199" s="0" t="n">
        <v>0.00084782</v>
      </c>
      <c r="C199" s="0" t="n">
        <v>0.0011621</v>
      </c>
      <c r="D199" s="0" t="n">
        <v>0.0014763</v>
      </c>
      <c r="E199" s="0" t="n">
        <v>0.00302792852052842</v>
      </c>
      <c r="F199" s="0" t="n">
        <v>0.00300498136271447</v>
      </c>
      <c r="G199" s="0" t="n">
        <v>0.00603290988324289</v>
      </c>
      <c r="H199" s="0" t="n">
        <v>0.0120658197664858</v>
      </c>
    </row>
    <row r="200" customFormat="false" ht="16" hidden="false" customHeight="false" outlineLevel="0" collapsed="false">
      <c r="A200" s="54" t="s">
        <v>351</v>
      </c>
      <c r="B200" s="0" t="n">
        <v>0.00085202</v>
      </c>
      <c r="C200" s="0" t="n">
        <v>0.0011677</v>
      </c>
      <c r="D200" s="0" t="n">
        <v>0.0014833</v>
      </c>
      <c r="E200" s="0" t="n">
        <v>0.00304438400309275</v>
      </c>
      <c r="F200" s="0" t="n">
        <v>0.0030158218581316</v>
      </c>
      <c r="G200" s="0" t="n">
        <v>0.00606020586122435</v>
      </c>
      <c r="H200" s="0" t="n">
        <v>0.0121204117224487</v>
      </c>
    </row>
    <row r="201" customFormat="false" ht="16" hidden="false" customHeight="false" outlineLevel="0" collapsed="false">
      <c r="A201" s="54" t="s">
        <v>353</v>
      </c>
      <c r="B201" s="0" t="n">
        <v>0.00085951</v>
      </c>
      <c r="C201" s="0" t="n">
        <v>0.0011782</v>
      </c>
      <c r="D201" s="0" t="n">
        <v>0.0014968</v>
      </c>
      <c r="E201" s="0" t="n">
        <v>0.00306918082494511</v>
      </c>
      <c r="F201" s="0" t="n">
        <v>0.00304788895235952</v>
      </c>
      <c r="G201" s="0" t="n">
        <v>0.00611706977730463</v>
      </c>
      <c r="H201" s="0" t="n">
        <v>0.0122341395546093</v>
      </c>
    </row>
    <row r="202" customFormat="false" ht="16" hidden="false" customHeight="false" outlineLevel="0" collapsed="false">
      <c r="A202" s="54" t="s">
        <v>355</v>
      </c>
      <c r="B202" s="0" t="n">
        <v>0.00084585</v>
      </c>
      <c r="C202" s="0" t="n">
        <v>0.0011599</v>
      </c>
      <c r="D202" s="0" t="n">
        <v>0.0014739</v>
      </c>
      <c r="E202" s="0" t="n">
        <v>0.00301621169763745</v>
      </c>
      <c r="F202" s="0" t="n">
        <v>0.00301110186098778</v>
      </c>
      <c r="G202" s="0" t="n">
        <v>0.00602731355862523</v>
      </c>
      <c r="H202" s="0" t="n">
        <v>0.0120546271172505</v>
      </c>
    </row>
    <row r="203" customFormat="false" ht="16" hidden="false" customHeight="false" outlineLevel="0" collapsed="false">
      <c r="A203" s="54" t="s">
        <v>357</v>
      </c>
      <c r="B203" s="0" t="n">
        <v>0.00085194</v>
      </c>
      <c r="C203" s="0" t="n">
        <v>0.0011688</v>
      </c>
      <c r="D203" s="0" t="n">
        <v>0.0014857</v>
      </c>
      <c r="E203" s="0" t="n">
        <v>0.00303236857972921</v>
      </c>
      <c r="F203" s="0" t="n">
        <v>0.00304817943868881</v>
      </c>
      <c r="G203" s="0" t="n">
        <v>0.00608054801841802</v>
      </c>
      <c r="H203" s="0" t="n">
        <v>0.012161096036836</v>
      </c>
    </row>
    <row r="204" customFormat="false" ht="16" hidden="false" customHeight="false" outlineLevel="0" collapsed="false">
      <c r="A204" s="54" t="s">
        <v>359</v>
      </c>
      <c r="B204" s="0" t="n">
        <v>0.00084531</v>
      </c>
      <c r="C204" s="0" t="n">
        <v>0.0011589</v>
      </c>
      <c r="D204" s="0" t="n">
        <v>0.0014725</v>
      </c>
      <c r="E204" s="0" t="n">
        <v>0.00301621169763745</v>
      </c>
      <c r="F204" s="0" t="n">
        <v>0.00300374801293647</v>
      </c>
      <c r="G204" s="0" t="n">
        <v>0.00601995971057392</v>
      </c>
      <c r="H204" s="0" t="n">
        <v>0.0120399194211478</v>
      </c>
    </row>
    <row r="205" customFormat="false" ht="16" hidden="false" customHeight="false" outlineLevel="0" collapsed="false">
      <c r="A205" s="54" t="s">
        <v>361</v>
      </c>
      <c r="B205" s="0" t="n">
        <v>0.0013417</v>
      </c>
      <c r="C205" s="0" t="n">
        <v>0.0018837</v>
      </c>
      <c r="D205" s="0" t="n">
        <v>0.0024257</v>
      </c>
      <c r="E205" s="0" t="n">
        <v>0.00437873863659313</v>
      </c>
      <c r="F205" s="0" t="n">
        <v>0.00590593039291206</v>
      </c>
      <c r="G205" s="0" t="n">
        <v>0.0102846690295052</v>
      </c>
      <c r="H205" s="0" t="n">
        <v>0.0205693380590104</v>
      </c>
    </row>
    <row r="206" customFormat="false" ht="16" hidden="false" customHeight="false" outlineLevel="0" collapsed="false">
      <c r="A206" s="54" t="s">
        <v>363</v>
      </c>
      <c r="B206" s="0" t="n">
        <v>0.00085448</v>
      </c>
      <c r="C206" s="0" t="n">
        <v>0.0011727</v>
      </c>
      <c r="D206" s="0" t="n">
        <v>0.001491</v>
      </c>
      <c r="E206" s="0" t="n">
        <v>0.00303759408799915</v>
      </c>
      <c r="F206" s="0" t="n">
        <v>0.00306789518402156</v>
      </c>
      <c r="G206" s="0" t="n">
        <v>0.0061054892720207</v>
      </c>
      <c r="H206" s="0" t="n">
        <v>0.0122109785440414</v>
      </c>
    </row>
    <row r="207" customFormat="false" ht="16" hidden="false" customHeight="false" outlineLevel="0" collapsed="false">
      <c r="A207" s="54" t="s">
        <v>365</v>
      </c>
      <c r="B207" s="0" t="n">
        <v>2.51E-006</v>
      </c>
      <c r="C207" s="0" t="n">
        <v>3.1427E-006</v>
      </c>
      <c r="D207" s="0" t="n">
        <v>3.7754E-006</v>
      </c>
      <c r="E207" s="0" t="n">
        <v>1.17168228909719E-005</v>
      </c>
      <c r="F207" s="0" t="n">
        <v>1.23334977799704E-006</v>
      </c>
      <c r="G207" s="0" t="n">
        <v>1.29501726689689E-005</v>
      </c>
      <c r="H207" s="0" t="n">
        <v>2.59003453379378E-005</v>
      </c>
    </row>
    <row r="208" customFormat="false" ht="16" hidden="false" customHeight="false" outlineLevel="0" collapsed="false">
      <c r="A208" s="54" t="s">
        <v>367</v>
      </c>
      <c r="B208" s="0" t="n">
        <v>2.8333E-005</v>
      </c>
      <c r="C208" s="0" t="n">
        <v>3.8325E-005</v>
      </c>
      <c r="D208" s="0" t="n">
        <v>4.8317E-005</v>
      </c>
      <c r="E208" s="0" t="n">
        <v>0.000105903634270679</v>
      </c>
      <c r="F208" s="0" t="n">
        <v>8.73006084525571E-005</v>
      </c>
      <c r="G208" s="0" t="n">
        <v>0.000193204242723236</v>
      </c>
      <c r="H208" s="0" t="n">
        <v>0.000386408485446472</v>
      </c>
    </row>
    <row r="209" customFormat="false" ht="16" hidden="false" customHeight="false" outlineLevel="0" collapsed="false">
      <c r="A209" s="54" t="s">
        <v>369</v>
      </c>
      <c r="B209" s="0" t="n">
        <v>0.00041544</v>
      </c>
      <c r="C209" s="0" t="n">
        <v>0.00055445</v>
      </c>
      <c r="D209" s="0" t="n">
        <v>0.00069345</v>
      </c>
      <c r="E209" s="0" t="n">
        <v>0.00162233459409088</v>
      </c>
      <c r="F209" s="0" t="n">
        <v>0.0010866496738475</v>
      </c>
      <c r="G209" s="0" t="n">
        <v>0.00270898426793839</v>
      </c>
      <c r="H209" s="0" t="n">
        <v>0.00541796853587677</v>
      </c>
    </row>
    <row r="210" customFormat="false" ht="16" hidden="false" customHeight="false" outlineLevel="0" collapsed="false">
      <c r="A210" s="54" t="s">
        <v>371</v>
      </c>
      <c r="B210" s="0" t="n">
        <v>0.00084782</v>
      </c>
      <c r="C210" s="0" t="n">
        <v>0.0011621</v>
      </c>
      <c r="D210" s="0" t="n">
        <v>0.0014763</v>
      </c>
      <c r="E210" s="0" t="n">
        <v>0.00302792852052842</v>
      </c>
      <c r="F210" s="0" t="n">
        <v>0.00300498136271447</v>
      </c>
      <c r="G210" s="0" t="n">
        <v>0.00603290988324289</v>
      </c>
      <c r="H210" s="0" t="n">
        <v>0.0120658197664858</v>
      </c>
    </row>
    <row r="211" customFormat="false" ht="16" hidden="false" customHeight="false" outlineLevel="0" collapsed="false">
      <c r="A211" s="54" t="s">
        <v>373</v>
      </c>
      <c r="B211" s="0" t="n">
        <v>9.2203E-006</v>
      </c>
      <c r="C211" s="0" t="n">
        <v>1.1886E-005</v>
      </c>
      <c r="D211" s="0" t="n">
        <v>1.4551E-005</v>
      </c>
      <c r="E211" s="0" t="n">
        <v>3.98891283462727E-005</v>
      </c>
      <c r="F211" s="0" t="n">
        <v>1.3307194973126E-005</v>
      </c>
      <c r="G211" s="0" t="n">
        <v>5.31963233193986E-005</v>
      </c>
      <c r="H211" s="0" t="n">
        <v>0.000106392646638797</v>
      </c>
    </row>
    <row r="212" customFormat="false" ht="16" hidden="false" customHeight="false" outlineLevel="0" collapsed="false">
      <c r="A212" s="54" t="s">
        <v>375</v>
      </c>
      <c r="B212" s="0" t="n">
        <v>1.6716E-005</v>
      </c>
      <c r="C212" s="0" t="n">
        <v>2.2374E-005</v>
      </c>
      <c r="D212" s="0" t="n">
        <v>2.8031E-005</v>
      </c>
      <c r="E212" s="0" t="n">
        <v>6.46859501986342E-005</v>
      </c>
      <c r="F212" s="0" t="n">
        <v>4.5374289201049E-005</v>
      </c>
      <c r="G212" s="0" t="n">
        <v>0.000110060239399683</v>
      </c>
      <c r="H212" s="0" t="n">
        <v>0.000220120478799366</v>
      </c>
    </row>
    <row r="213" customFormat="false" ht="16" hidden="false" customHeight="false" outlineLevel="0" collapsed="false">
      <c r="A213" s="54" t="s">
        <v>377</v>
      </c>
      <c r="B213" s="0" t="n">
        <v>3.0552E-006</v>
      </c>
      <c r="C213" s="0" t="n">
        <v>4.1006E-006</v>
      </c>
      <c r="D213" s="0" t="n">
        <v>5.146E-006</v>
      </c>
      <c r="E213" s="0" t="n">
        <v>1.17168228909719E-005</v>
      </c>
      <c r="F213" s="0" t="n">
        <v>8.58719782930439E-006</v>
      </c>
      <c r="G213" s="0" t="n">
        <v>2.03040207202763E-005</v>
      </c>
      <c r="H213" s="0" t="n">
        <v>4.06080414405525E-005</v>
      </c>
    </row>
    <row r="214" customFormat="false" ht="16" hidden="false" customHeight="false" outlineLevel="0" collapsed="false">
      <c r="A214" s="54" t="s">
        <v>379</v>
      </c>
      <c r="B214" s="0" t="n">
        <v>9.1395E-006</v>
      </c>
      <c r="C214" s="0" t="n">
        <v>1.3042E-005</v>
      </c>
      <c r="D214" s="0" t="n">
        <v>1.6945E-005</v>
      </c>
      <c r="E214" s="0" t="n">
        <v>2.78737049827331E-005</v>
      </c>
      <c r="F214" s="0" t="n">
        <v>4.56647755303404E-005</v>
      </c>
      <c r="G214" s="0" t="n">
        <v>7.35384805130735E-005</v>
      </c>
      <c r="H214" s="0" t="n">
        <v>0.000147076961026147</v>
      </c>
    </row>
    <row r="215" customFormat="false" ht="16" hidden="false" customHeight="false" outlineLevel="0" collapsed="false">
      <c r="A215" s="54" t="s">
        <v>381</v>
      </c>
      <c r="B215" s="0" t="n">
        <v>2.51E-006</v>
      </c>
      <c r="C215" s="0" t="n">
        <v>3.1427E-006</v>
      </c>
      <c r="D215" s="0" t="n">
        <v>3.7754E-006</v>
      </c>
      <c r="E215" s="0" t="n">
        <v>1.17168228909719E-005</v>
      </c>
      <c r="F215" s="0" t="n">
        <v>1.23334977799704E-006</v>
      </c>
      <c r="G215" s="0" t="n">
        <v>1.29501726689689E-005</v>
      </c>
      <c r="H215" s="0" t="n">
        <v>2.59003453379378E-005</v>
      </c>
    </row>
    <row r="216" customFormat="false" ht="16" hidden="false" customHeight="false" outlineLevel="0" collapsed="false">
      <c r="A216" s="54" t="s">
        <v>383</v>
      </c>
      <c r="B216" s="0" t="n">
        <v>0.00049894</v>
      </c>
      <c r="C216" s="0" t="n">
        <v>0.00072796</v>
      </c>
      <c r="D216" s="0" t="n">
        <v>0.00095697</v>
      </c>
      <c r="E216" s="0" t="n">
        <v>0.00137424376184665</v>
      </c>
      <c r="F216" s="0" t="n">
        <v>0.00290341572975359</v>
      </c>
      <c r="G216" s="0" t="n">
        <v>0.00427765949160024</v>
      </c>
      <c r="H216" s="0" t="n">
        <v>0.00855531898320048</v>
      </c>
    </row>
    <row r="217" customFormat="false" ht="16" hidden="false" customHeight="false" outlineLevel="0" collapsed="false">
      <c r="A217" s="54" t="s">
        <v>385</v>
      </c>
      <c r="B217" s="0" t="n">
        <v>1.168E-005</v>
      </c>
      <c r="C217" s="0" t="n">
        <v>1.6941E-005</v>
      </c>
      <c r="D217" s="0" t="n">
        <v>2.2201E-005</v>
      </c>
      <c r="E217" s="0" t="n">
        <v>3.30992132526679E-005</v>
      </c>
      <c r="F217" s="0" t="n">
        <v>6.53805208630852E-005</v>
      </c>
      <c r="G217" s="0" t="n">
        <v>9.84797341157531E-005</v>
      </c>
      <c r="H217" s="0" t="n">
        <v>0.000196959468231506</v>
      </c>
    </row>
    <row r="218" customFormat="false" ht="16" hidden="false" customHeight="false" outlineLevel="0" collapsed="false">
      <c r="A218" s="54" t="s">
        <v>387</v>
      </c>
      <c r="B218" s="0" t="n">
        <v>3.2533E-005</v>
      </c>
      <c r="C218" s="0" t="n">
        <v>4.3925E-005</v>
      </c>
      <c r="D218" s="0" t="n">
        <v>5.5317E-005</v>
      </c>
      <c r="E218" s="0" t="n">
        <v>0.000122359116835008</v>
      </c>
      <c r="F218" s="0" t="n">
        <v>9.8141103869689E-005</v>
      </c>
      <c r="G218" s="0" t="n">
        <v>0.000220500220704697</v>
      </c>
      <c r="H218" s="0" t="n">
        <v>0.000441000441409394</v>
      </c>
    </row>
    <row r="219" customFormat="false" ht="16" hidden="false" customHeight="false" outlineLevel="0" collapsed="false">
      <c r="A219" s="54" t="s">
        <v>389</v>
      </c>
      <c r="B219" s="0" t="n">
        <v>0.00041964</v>
      </c>
      <c r="C219" s="0" t="n">
        <v>0.00056005</v>
      </c>
      <c r="D219" s="0" t="n">
        <v>0.00070045</v>
      </c>
      <c r="E219" s="0" t="n">
        <v>0.00163879007665521</v>
      </c>
      <c r="F219" s="0" t="n">
        <v>0.00109749016926463</v>
      </c>
      <c r="G219" s="0" t="n">
        <v>0.00273628024591985</v>
      </c>
      <c r="H219" s="0" t="n">
        <v>0.0054725604918397</v>
      </c>
    </row>
    <row r="220" customFormat="false" ht="16" hidden="false" customHeight="false" outlineLevel="0" collapsed="false">
      <c r="A220" s="54" t="s">
        <v>391</v>
      </c>
      <c r="B220" s="0" t="n">
        <v>0.00085202</v>
      </c>
      <c r="C220" s="0" t="n">
        <v>0.0011677</v>
      </c>
      <c r="D220" s="0" t="n">
        <v>0.0014833</v>
      </c>
      <c r="E220" s="0" t="n">
        <v>0.00304438400309275</v>
      </c>
      <c r="F220" s="0" t="n">
        <v>0.0030158218581316</v>
      </c>
      <c r="G220" s="0" t="n">
        <v>0.00606020586122435</v>
      </c>
      <c r="H220" s="0" t="n">
        <v>0.0121204117224487</v>
      </c>
    </row>
    <row r="221" customFormat="false" ht="16" hidden="false" customHeight="false" outlineLevel="0" collapsed="false">
      <c r="A221" s="54" t="s">
        <v>393</v>
      </c>
      <c r="B221" s="0" t="n">
        <v>9.2203E-006</v>
      </c>
      <c r="C221" s="0" t="n">
        <v>1.1886E-005</v>
      </c>
      <c r="D221" s="0" t="n">
        <v>1.4551E-005</v>
      </c>
      <c r="E221" s="0" t="n">
        <v>3.98891283462727E-005</v>
      </c>
      <c r="F221" s="0" t="n">
        <v>1.3307194973126E-005</v>
      </c>
      <c r="G221" s="0" t="n">
        <v>5.31963233193986E-005</v>
      </c>
      <c r="H221" s="0" t="n">
        <v>0.000106392646638797</v>
      </c>
    </row>
    <row r="222" customFormat="false" ht="16" hidden="false" customHeight="false" outlineLevel="0" collapsed="false">
      <c r="A222" s="54" t="s">
        <v>395</v>
      </c>
      <c r="B222" s="0" t="n">
        <v>1.3421E-005</v>
      </c>
      <c r="C222" s="0" t="n">
        <v>1.7486E-005</v>
      </c>
      <c r="D222" s="0" t="n">
        <v>2.1551E-005</v>
      </c>
      <c r="E222" s="0" t="n">
        <v>5.63446109106016E-005</v>
      </c>
      <c r="F222" s="0" t="n">
        <v>2.41476903902578E-005</v>
      </c>
      <c r="G222" s="0" t="n">
        <v>8.04923013008594E-005</v>
      </c>
      <c r="H222" s="0" t="n">
        <v>0.000160984602601719</v>
      </c>
    </row>
    <row r="223" customFormat="false" ht="16" hidden="false" customHeight="false" outlineLevel="0" collapsed="false">
      <c r="A223" s="54" t="s">
        <v>397</v>
      </c>
      <c r="B223" s="0" t="n">
        <v>2.0917E-005</v>
      </c>
      <c r="C223" s="0" t="n">
        <v>2.7974E-005</v>
      </c>
      <c r="D223" s="0" t="n">
        <v>3.5031E-005</v>
      </c>
      <c r="E223" s="0" t="n">
        <v>8.11414327629631E-005</v>
      </c>
      <c r="F223" s="0" t="n">
        <v>5.62147846181809E-005</v>
      </c>
      <c r="G223" s="0" t="n">
        <v>0.000137356217381144</v>
      </c>
      <c r="H223" s="0" t="n">
        <v>0.000274712434762288</v>
      </c>
    </row>
    <row r="224" customFormat="false" ht="16" hidden="false" customHeight="false" outlineLevel="0" collapsed="false">
      <c r="A224" s="54" t="s">
        <v>399</v>
      </c>
      <c r="B224" s="0" t="n">
        <v>7.2557E-006</v>
      </c>
      <c r="C224" s="0" t="n">
        <v>9.7008E-006</v>
      </c>
      <c r="D224" s="0" t="n">
        <v>1.2146E-005</v>
      </c>
      <c r="E224" s="0" t="n">
        <v>2.81723054553008E-005</v>
      </c>
      <c r="F224" s="0" t="n">
        <v>1.94276932464363E-005</v>
      </c>
      <c r="G224" s="0" t="n">
        <v>4.75999987017371E-005</v>
      </c>
      <c r="H224" s="0" t="n">
        <v>9.51999974034741E-005</v>
      </c>
    </row>
    <row r="225" customFormat="false" ht="16" hidden="false" customHeight="false" outlineLevel="0" collapsed="false">
      <c r="A225" s="54" t="s">
        <v>401</v>
      </c>
      <c r="B225" s="0" t="n">
        <v>1.334E-005</v>
      </c>
      <c r="C225" s="0" t="n">
        <v>1.8643E-005</v>
      </c>
      <c r="D225" s="0" t="n">
        <v>2.3945E-005</v>
      </c>
      <c r="E225" s="0" t="n">
        <v>4.4329187547062E-005</v>
      </c>
      <c r="F225" s="0" t="n">
        <v>5.65052709474723E-005</v>
      </c>
      <c r="G225" s="0" t="n">
        <v>0.000100834458494534</v>
      </c>
      <c r="H225" s="0" t="n">
        <v>0.000201668916989069</v>
      </c>
    </row>
    <row r="226" customFormat="false" ht="16" hidden="false" customHeight="false" outlineLevel="0" collapsed="false">
      <c r="A226" s="54" t="s">
        <v>403</v>
      </c>
      <c r="B226" s="0" t="n">
        <v>6.7104E-006</v>
      </c>
      <c r="C226" s="0" t="n">
        <v>8.7429E-006</v>
      </c>
      <c r="D226" s="0" t="n">
        <v>1.0775E-005</v>
      </c>
      <c r="E226" s="0" t="n">
        <v>2.81723054553008E-005</v>
      </c>
      <c r="F226" s="0" t="n">
        <v>1.20738451951289E-005</v>
      </c>
      <c r="G226" s="0" t="n">
        <v>4.02461506504297E-005</v>
      </c>
      <c r="H226" s="0" t="n">
        <v>8.04923013008594E-005</v>
      </c>
    </row>
    <row r="227" customFormat="false" ht="16" hidden="false" customHeight="false" outlineLevel="0" collapsed="false">
      <c r="A227" s="54" t="s">
        <v>405</v>
      </c>
      <c r="B227" s="0" t="n">
        <v>0.00050315</v>
      </c>
      <c r="C227" s="0" t="n">
        <v>0.00073356</v>
      </c>
      <c r="D227" s="0" t="n">
        <v>0.00096397</v>
      </c>
      <c r="E227" s="0" t="n">
        <v>0.00139069924441098</v>
      </c>
      <c r="F227" s="0" t="n">
        <v>0.00291425622517072</v>
      </c>
      <c r="G227" s="0" t="n">
        <v>0.0043049554695817</v>
      </c>
      <c r="H227" s="0" t="n">
        <v>0.0086099109391634</v>
      </c>
    </row>
    <row r="228" customFormat="false" ht="16" hidden="false" customHeight="false" outlineLevel="0" collapsed="false">
      <c r="A228" s="54" t="s">
        <v>407</v>
      </c>
      <c r="B228" s="0" t="n">
        <v>1.588E-005</v>
      </c>
      <c r="C228" s="0" t="n">
        <v>2.2541E-005</v>
      </c>
      <c r="D228" s="0" t="n">
        <v>2.9201E-005</v>
      </c>
      <c r="E228" s="0" t="n">
        <v>4.95546958169969E-005</v>
      </c>
      <c r="F228" s="0" t="n">
        <v>7.6221016280217E-005</v>
      </c>
      <c r="G228" s="0" t="n">
        <v>0.000125775712097214</v>
      </c>
      <c r="H228" s="0" t="n">
        <v>0.000251551424194428</v>
      </c>
    </row>
    <row r="229" customFormat="false" ht="16" hidden="false" customHeight="false" outlineLevel="0" collapsed="false">
      <c r="A229" s="54" t="s">
        <v>409</v>
      </c>
      <c r="B229" s="0" t="n">
        <v>4.003E-005</v>
      </c>
      <c r="C229" s="0" t="n">
        <v>5.4414E-005</v>
      </c>
      <c r="D229" s="0" t="n">
        <v>6.8797E-005</v>
      </c>
      <c r="E229" s="0" t="n">
        <v>0.00014715593868737</v>
      </c>
      <c r="F229" s="0" t="n">
        <v>0.000130208198097612</v>
      </c>
      <c r="G229" s="0" t="n">
        <v>0.000277364136784982</v>
      </c>
      <c r="H229" s="0" t="n">
        <v>0.000554728273569963</v>
      </c>
    </row>
    <row r="230" customFormat="false" ht="16" hidden="false" customHeight="false" outlineLevel="0" collapsed="false">
      <c r="A230" s="54" t="s">
        <v>411</v>
      </c>
      <c r="B230" s="0" t="n">
        <v>0.00042714</v>
      </c>
      <c r="C230" s="0" t="n">
        <v>0.00057053</v>
      </c>
      <c r="D230" s="0" t="n">
        <v>0.00071393</v>
      </c>
      <c r="E230" s="0" t="n">
        <v>0.00166358689850757</v>
      </c>
      <c r="F230" s="0" t="n">
        <v>0.00112955726349256</v>
      </c>
      <c r="G230" s="0" t="n">
        <v>0.00279314416200013</v>
      </c>
      <c r="H230" s="0" t="n">
        <v>0.00558628832400027</v>
      </c>
    </row>
    <row r="231" customFormat="false" ht="16" hidden="false" customHeight="false" outlineLevel="0" collapsed="false">
      <c r="A231" s="54" t="s">
        <v>413</v>
      </c>
      <c r="B231" s="0" t="n">
        <v>0.00085951</v>
      </c>
      <c r="C231" s="0" t="n">
        <v>0.0011782</v>
      </c>
      <c r="D231" s="0" t="n">
        <v>0.0014968</v>
      </c>
      <c r="E231" s="0" t="n">
        <v>0.00306918082494511</v>
      </c>
      <c r="F231" s="0" t="n">
        <v>0.00304788895235952</v>
      </c>
      <c r="G231" s="0" t="n">
        <v>0.00611706977730463</v>
      </c>
      <c r="H231" s="0" t="n">
        <v>0.0122341395546093</v>
      </c>
    </row>
    <row r="232" customFormat="false" ht="16" hidden="false" customHeight="false" outlineLevel="0" collapsed="false">
      <c r="A232" s="54" t="s">
        <v>415</v>
      </c>
      <c r="B232" s="0" t="n">
        <v>1.6716E-005</v>
      </c>
      <c r="C232" s="0" t="n">
        <v>2.2374E-005</v>
      </c>
      <c r="D232" s="0" t="n">
        <v>2.8031E-005</v>
      </c>
      <c r="E232" s="0" t="n">
        <v>6.46859501986342E-005</v>
      </c>
      <c r="F232" s="0" t="n">
        <v>4.5374289201049E-005</v>
      </c>
      <c r="G232" s="0" t="n">
        <v>0.000110060239399683</v>
      </c>
      <c r="H232" s="0" t="n">
        <v>0.000220120478799366</v>
      </c>
    </row>
    <row r="233" customFormat="false" ht="16" hidden="false" customHeight="false" outlineLevel="0" collapsed="false">
      <c r="A233" s="54" t="s">
        <v>417</v>
      </c>
      <c r="B233" s="0" t="n">
        <v>2.0917E-005</v>
      </c>
      <c r="C233" s="0" t="n">
        <v>2.7974E-005</v>
      </c>
      <c r="D233" s="0" t="n">
        <v>3.5031E-005</v>
      </c>
      <c r="E233" s="0" t="n">
        <v>8.11414327629631E-005</v>
      </c>
      <c r="F233" s="0" t="n">
        <v>5.62147846181809E-005</v>
      </c>
      <c r="G233" s="0" t="n">
        <v>0.000137356217381144</v>
      </c>
      <c r="H233" s="0" t="n">
        <v>0.000274712434762288</v>
      </c>
    </row>
    <row r="234" customFormat="false" ht="16" hidden="false" customHeight="false" outlineLevel="0" collapsed="false">
      <c r="A234" s="54" t="s">
        <v>419</v>
      </c>
      <c r="B234" s="0" t="n">
        <v>2.8413E-005</v>
      </c>
      <c r="C234" s="0" t="n">
        <v>3.8462E-005</v>
      </c>
      <c r="D234" s="0" t="n">
        <v>4.8511E-005</v>
      </c>
      <c r="E234" s="0" t="n">
        <v>0.000105938254615325</v>
      </c>
      <c r="F234" s="0" t="n">
        <v>8.82818788461039E-005</v>
      </c>
      <c r="G234" s="0" t="n">
        <v>0.000194220133461429</v>
      </c>
      <c r="H234" s="0" t="n">
        <v>0.000388440266922857</v>
      </c>
    </row>
    <row r="235" customFormat="false" ht="16" hidden="false" customHeight="false" outlineLevel="0" collapsed="false">
      <c r="A235" s="54" t="s">
        <v>421</v>
      </c>
      <c r="B235" s="0" t="n">
        <v>1.4752E-005</v>
      </c>
      <c r="C235" s="0" t="n">
        <v>2.0189E-005</v>
      </c>
      <c r="D235" s="0" t="n">
        <v>2.5626E-005</v>
      </c>
      <c r="E235" s="0" t="n">
        <v>5.29691273076623E-005</v>
      </c>
      <c r="F235" s="0" t="n">
        <v>5.14947874743593E-005</v>
      </c>
      <c r="G235" s="0" t="n">
        <v>0.000104463914782022</v>
      </c>
      <c r="H235" s="0" t="n">
        <v>0.000208927829564043</v>
      </c>
    </row>
    <row r="236" customFormat="false" ht="16" hidden="false" customHeight="false" outlineLevel="0" collapsed="false">
      <c r="A236" s="54" t="s">
        <v>423</v>
      </c>
      <c r="B236" s="0" t="n">
        <v>2.0836E-005</v>
      </c>
      <c r="C236" s="0" t="n">
        <v>2.9131E-005</v>
      </c>
      <c r="D236" s="0" t="n">
        <v>3.7425E-005</v>
      </c>
      <c r="E236" s="0" t="n">
        <v>6.91260093994236E-005</v>
      </c>
      <c r="F236" s="0" t="n">
        <v>8.85723651753953E-005</v>
      </c>
      <c r="G236" s="0" t="n">
        <v>0.000157698374574819</v>
      </c>
      <c r="H236" s="0" t="n">
        <v>0.000315396749149638</v>
      </c>
    </row>
    <row r="237" customFormat="false" ht="16" hidden="false" customHeight="false" outlineLevel="0" collapsed="false">
      <c r="A237" s="54" t="s">
        <v>425</v>
      </c>
      <c r="B237" s="0" t="n">
        <v>1.4206E-005</v>
      </c>
      <c r="C237" s="0" t="n">
        <v>1.9231E-005</v>
      </c>
      <c r="D237" s="0" t="n">
        <v>2.4255E-005</v>
      </c>
      <c r="E237" s="0" t="n">
        <v>5.29691273076623E-005</v>
      </c>
      <c r="F237" s="0" t="n">
        <v>4.4140939423052E-005</v>
      </c>
      <c r="G237" s="0" t="n">
        <v>9.71100667307143E-005</v>
      </c>
      <c r="H237" s="0" t="n">
        <v>0.000194220133461429</v>
      </c>
    </row>
    <row r="238" customFormat="false" ht="16" hidden="false" customHeight="false" outlineLevel="0" collapsed="false">
      <c r="A238" s="54" t="s">
        <v>427</v>
      </c>
      <c r="B238" s="0" t="n">
        <v>0.00051064</v>
      </c>
      <c r="C238" s="0" t="n">
        <v>0.00074405</v>
      </c>
      <c r="D238" s="0" t="n">
        <v>0.00097745</v>
      </c>
      <c r="E238" s="0" t="n">
        <v>0.00141549606626334</v>
      </c>
      <c r="F238" s="0" t="n">
        <v>0.00294632331939864</v>
      </c>
      <c r="G238" s="0" t="n">
        <v>0.00436181938566198</v>
      </c>
      <c r="H238" s="0" t="n">
        <v>0.00872363877132397</v>
      </c>
    </row>
    <row r="239" customFormat="false" ht="16" hidden="false" customHeight="false" outlineLevel="0" collapsed="false">
      <c r="A239" s="54" t="s">
        <v>429</v>
      </c>
      <c r="B239" s="0" t="n">
        <v>2.3376E-005</v>
      </c>
      <c r="C239" s="0" t="n">
        <v>3.3029E-005</v>
      </c>
      <c r="D239" s="0" t="n">
        <v>4.2681E-005</v>
      </c>
      <c r="E239" s="0" t="n">
        <v>7.43515176693584E-005</v>
      </c>
      <c r="F239" s="0" t="n">
        <v>0.00010828811050814</v>
      </c>
      <c r="G239" s="0" t="n">
        <v>0.000182639628177498</v>
      </c>
      <c r="H239" s="0" t="n">
        <v>0.000365279256354997</v>
      </c>
    </row>
    <row r="240" customFormat="false" ht="16" hidden="false" customHeight="false" outlineLevel="0" collapsed="false">
      <c r="A240" s="54" t="s">
        <v>431</v>
      </c>
      <c r="B240" s="0" t="n">
        <v>0.00052226</v>
      </c>
      <c r="C240" s="0" t="n">
        <v>0.00076</v>
      </c>
      <c r="D240" s="0" t="n">
        <v>0.00099774</v>
      </c>
      <c r="E240" s="0" t="n">
        <v>0.00145671375033538</v>
      </c>
      <c r="F240" s="0" t="n">
        <v>0.00298824963865015</v>
      </c>
      <c r="G240" s="0" t="n">
        <v>0.00444496338898554</v>
      </c>
      <c r="H240" s="0" t="n">
        <v>0.00888992677797107</v>
      </c>
    </row>
    <row r="241" customFormat="false" ht="16" hidden="false" customHeight="false" outlineLevel="0" collapsed="false">
      <c r="A241" s="54" t="s">
        <v>433</v>
      </c>
      <c r="B241" s="0" t="n">
        <v>0.00090937</v>
      </c>
      <c r="C241" s="0" t="n">
        <v>0.0012761</v>
      </c>
      <c r="D241" s="0" t="n">
        <v>0.0016429</v>
      </c>
      <c r="E241" s="0" t="n">
        <v>0.00297314471015559</v>
      </c>
      <c r="F241" s="0" t="n">
        <v>0.0039875987040451</v>
      </c>
      <c r="G241" s="0" t="n">
        <v>0.00696074341420069</v>
      </c>
      <c r="H241" s="0" t="n">
        <v>0.0139214868284014</v>
      </c>
    </row>
    <row r="242" customFormat="false" ht="16" hidden="false" customHeight="false" outlineLevel="0" collapsed="false">
      <c r="A242" s="54" t="s">
        <v>435</v>
      </c>
      <c r="B242" s="0" t="n">
        <v>0.0013417</v>
      </c>
      <c r="C242" s="0" t="n">
        <v>0.0018837</v>
      </c>
      <c r="D242" s="0" t="n">
        <v>0.0024257</v>
      </c>
      <c r="E242" s="0" t="n">
        <v>0.00437873863659313</v>
      </c>
      <c r="F242" s="0" t="n">
        <v>0.00590593039291206</v>
      </c>
      <c r="G242" s="0" t="n">
        <v>0.0102846690295052</v>
      </c>
      <c r="H242" s="0" t="n">
        <v>0.0205693380590104</v>
      </c>
    </row>
    <row r="243" customFormat="false" ht="16" hidden="false" customHeight="false" outlineLevel="0" collapsed="false">
      <c r="A243" s="54" t="s">
        <v>437</v>
      </c>
      <c r="B243" s="0" t="n">
        <v>0.00049894</v>
      </c>
      <c r="C243" s="0" t="n">
        <v>0.00072796</v>
      </c>
      <c r="D243" s="0" t="n">
        <v>0.00095697</v>
      </c>
      <c r="E243" s="0" t="n">
        <v>0.00137424376184665</v>
      </c>
      <c r="F243" s="0" t="n">
        <v>0.00290341572975359</v>
      </c>
      <c r="G243" s="0" t="n">
        <v>0.00427765949160024</v>
      </c>
      <c r="H243" s="0" t="n">
        <v>0.00855531898320048</v>
      </c>
    </row>
    <row r="244" customFormat="false" ht="16" hidden="false" customHeight="false" outlineLevel="0" collapsed="false">
      <c r="A244" s="54" t="s">
        <v>439</v>
      </c>
      <c r="B244" s="0" t="n">
        <v>0.00050315</v>
      </c>
      <c r="C244" s="0" t="n">
        <v>0.00073356</v>
      </c>
      <c r="D244" s="0" t="n">
        <v>0.00096397</v>
      </c>
      <c r="E244" s="0" t="n">
        <v>0.00139069924441098</v>
      </c>
      <c r="F244" s="0" t="n">
        <v>0.00291425622517072</v>
      </c>
      <c r="G244" s="0" t="n">
        <v>0.0043049554695817</v>
      </c>
      <c r="H244" s="0" t="n">
        <v>0.0086099109391634</v>
      </c>
    </row>
    <row r="245" customFormat="false" ht="16" hidden="false" customHeight="false" outlineLevel="0" collapsed="false">
      <c r="A245" s="54" t="s">
        <v>441</v>
      </c>
      <c r="B245" s="0" t="n">
        <v>0.00051064</v>
      </c>
      <c r="C245" s="0" t="n">
        <v>0.00074405</v>
      </c>
      <c r="D245" s="0" t="n">
        <v>0.00097745</v>
      </c>
      <c r="E245" s="0" t="n">
        <v>0.00141549606626334</v>
      </c>
      <c r="F245" s="0" t="n">
        <v>0.00294632331939864</v>
      </c>
      <c r="G245" s="0" t="n">
        <v>0.00436181938566198</v>
      </c>
      <c r="H245" s="0" t="n">
        <v>0.00872363877132397</v>
      </c>
    </row>
    <row r="246" customFormat="false" ht="16" hidden="false" customHeight="false" outlineLevel="0" collapsed="false">
      <c r="A246" s="54" t="s">
        <v>443</v>
      </c>
      <c r="B246" s="0" t="n">
        <v>0.00049698</v>
      </c>
      <c r="C246" s="0" t="n">
        <v>0.00072577</v>
      </c>
      <c r="D246" s="0" t="n">
        <v>0.00095457</v>
      </c>
      <c r="E246" s="0" t="n">
        <v>0.00136252693895568</v>
      </c>
      <c r="F246" s="0" t="n">
        <v>0.0029095362280269</v>
      </c>
      <c r="G246" s="0" t="n">
        <v>0.00427206316698258</v>
      </c>
      <c r="H246" s="0" t="n">
        <v>0.00854412633396515</v>
      </c>
    </row>
    <row r="247" customFormat="false" ht="16" hidden="false" customHeight="false" outlineLevel="0" collapsed="false">
      <c r="A247" s="54" t="s">
        <v>445</v>
      </c>
      <c r="B247" s="0" t="n">
        <v>0.00050306</v>
      </c>
      <c r="C247" s="0" t="n">
        <v>0.00073471</v>
      </c>
      <c r="D247" s="0" t="n">
        <v>0.00096637</v>
      </c>
      <c r="E247" s="0" t="n">
        <v>0.00137868382104744</v>
      </c>
      <c r="F247" s="0" t="n">
        <v>0.00294661380572794</v>
      </c>
      <c r="G247" s="0" t="n">
        <v>0.00432529762677537</v>
      </c>
      <c r="H247" s="0" t="n">
        <v>0.00865059525355075</v>
      </c>
    </row>
    <row r="248" customFormat="false" ht="16" hidden="false" customHeight="false" outlineLevel="0" collapsed="false">
      <c r="A248" s="54" t="s">
        <v>447</v>
      </c>
      <c r="B248" s="0" t="n">
        <v>0.00049643</v>
      </c>
      <c r="C248" s="0" t="n">
        <v>0.00072482</v>
      </c>
      <c r="D248" s="0" t="n">
        <v>0.0009532</v>
      </c>
      <c r="E248" s="0" t="n">
        <v>0.00136252693895568</v>
      </c>
      <c r="F248" s="0" t="n">
        <v>0.00290218237997559</v>
      </c>
      <c r="G248" s="0" t="n">
        <v>0.00426470931893127</v>
      </c>
      <c r="H248" s="0" t="n">
        <v>0.00852941863786254</v>
      </c>
    </row>
    <row r="249" customFormat="false" ht="16" hidden="false" customHeight="false" outlineLevel="0" collapsed="false">
      <c r="A249" s="54" t="s">
        <v>449</v>
      </c>
      <c r="B249" s="0" t="n">
        <v>0.00099287</v>
      </c>
      <c r="C249" s="0" t="n">
        <v>0.0014496</v>
      </c>
      <c r="D249" s="0" t="n">
        <v>0.0019064</v>
      </c>
      <c r="E249" s="0" t="n">
        <v>0.00272505387791135</v>
      </c>
      <c r="F249" s="0" t="n">
        <v>0.00580436475995118</v>
      </c>
      <c r="G249" s="0" t="n">
        <v>0.00852941863786254</v>
      </c>
      <c r="H249" s="0" t="n">
        <v>0.0170588372757251</v>
      </c>
    </row>
    <row r="250" customFormat="false" ht="16" hidden="false" customHeight="false" outlineLevel="0" collapsed="false">
      <c r="A250" s="54" t="s">
        <v>451</v>
      </c>
      <c r="B250" s="0" t="n">
        <v>0.0005056</v>
      </c>
      <c r="C250" s="0" t="n">
        <v>0.00073861</v>
      </c>
      <c r="D250" s="0" t="n">
        <v>0.00097162</v>
      </c>
      <c r="E250" s="0" t="n">
        <v>0.00138390932931737</v>
      </c>
      <c r="F250" s="0" t="n">
        <v>0.00296632955106068</v>
      </c>
      <c r="G250" s="0" t="n">
        <v>0.00435023888037805</v>
      </c>
      <c r="H250" s="0" t="n">
        <v>0.00870047776075611</v>
      </c>
    </row>
    <row r="251" customFormat="false" ht="16" hidden="false" customHeight="false" outlineLevel="0" collapsed="false">
      <c r="A251" s="54" t="s">
        <v>453</v>
      </c>
      <c r="B251" s="0" t="n">
        <v>3.4993E-005</v>
      </c>
      <c r="C251" s="0" t="n">
        <v>4.898E-005</v>
      </c>
      <c r="D251" s="0" t="n">
        <v>6.2968E-005</v>
      </c>
      <c r="E251" s="0" t="n">
        <v>0.000115569201741403</v>
      </c>
      <c r="F251" s="0" t="n">
        <v>0.000150214429759648</v>
      </c>
      <c r="G251" s="0" t="n">
        <v>0.000265783631501051</v>
      </c>
      <c r="H251" s="0" t="n">
        <v>0.000531567263002103</v>
      </c>
    </row>
    <row r="252" customFormat="false" ht="16" hidden="false" customHeight="false" outlineLevel="0" collapsed="false">
      <c r="A252" s="54" t="s">
        <v>455</v>
      </c>
      <c r="B252" s="0" t="n">
        <v>0.0004221</v>
      </c>
      <c r="C252" s="0" t="n">
        <v>0.0005651</v>
      </c>
      <c r="D252" s="0" t="n">
        <v>0.0007081</v>
      </c>
      <c r="E252" s="0" t="n">
        <v>0.00163200016156161</v>
      </c>
      <c r="F252" s="0" t="n">
        <v>0.00114956349515459</v>
      </c>
      <c r="G252" s="0" t="n">
        <v>0.0027815636567162</v>
      </c>
      <c r="H252" s="0" t="n">
        <v>0.0055631273134324</v>
      </c>
    </row>
    <row r="253" customFormat="false" ht="16" hidden="false" customHeight="false" outlineLevel="0" collapsed="false">
      <c r="A253" s="54" t="s">
        <v>457</v>
      </c>
      <c r="B253" s="0" t="n">
        <v>0.00085448</v>
      </c>
      <c r="C253" s="0" t="n">
        <v>0.0011727</v>
      </c>
      <c r="D253" s="0" t="n">
        <v>0.001491</v>
      </c>
      <c r="E253" s="0" t="n">
        <v>0.00303759408799915</v>
      </c>
      <c r="F253" s="0" t="n">
        <v>0.00306789518402156</v>
      </c>
      <c r="G253" s="0" t="n">
        <v>0.0061054892720207</v>
      </c>
      <c r="H253" s="0" t="n">
        <v>0.0122109785440414</v>
      </c>
    </row>
    <row r="254" customFormat="false" ht="16" hidden="false" customHeight="false" outlineLevel="0" collapsed="false">
      <c r="A254" s="54" t="s">
        <v>459</v>
      </c>
      <c r="B254" s="0" t="n">
        <v>1.168E-005</v>
      </c>
      <c r="C254" s="0" t="n">
        <v>1.6941E-005</v>
      </c>
      <c r="D254" s="0" t="n">
        <v>2.2201E-005</v>
      </c>
      <c r="E254" s="0" t="n">
        <v>3.30992132526679E-005</v>
      </c>
      <c r="F254" s="0" t="n">
        <v>6.53805208630852E-005</v>
      </c>
      <c r="G254" s="0" t="n">
        <v>9.84797341157531E-005</v>
      </c>
      <c r="H254" s="0" t="n">
        <v>0.000196959468231506</v>
      </c>
    </row>
    <row r="255" customFormat="false" ht="16" hidden="false" customHeight="false" outlineLevel="0" collapsed="false">
      <c r="A255" s="54" t="s">
        <v>461</v>
      </c>
      <c r="B255" s="0" t="n">
        <v>1.588E-005</v>
      </c>
      <c r="C255" s="0" t="n">
        <v>2.2541E-005</v>
      </c>
      <c r="D255" s="0" t="n">
        <v>2.9201E-005</v>
      </c>
      <c r="E255" s="0" t="n">
        <v>4.95546958169969E-005</v>
      </c>
      <c r="F255" s="0" t="n">
        <v>7.6221016280217E-005</v>
      </c>
      <c r="G255" s="0" t="n">
        <v>0.000125775712097214</v>
      </c>
      <c r="H255" s="0" t="n">
        <v>0.000251551424194428</v>
      </c>
    </row>
    <row r="256" customFormat="false" ht="16" hidden="false" customHeight="false" outlineLevel="0" collapsed="false">
      <c r="A256" s="54" t="s">
        <v>463</v>
      </c>
      <c r="B256" s="0" t="n">
        <v>2.3376E-005</v>
      </c>
      <c r="C256" s="0" t="n">
        <v>3.3029E-005</v>
      </c>
      <c r="D256" s="0" t="n">
        <v>4.2681E-005</v>
      </c>
      <c r="E256" s="0" t="n">
        <v>7.43515176693584E-005</v>
      </c>
      <c r="F256" s="0" t="n">
        <v>0.00010828811050814</v>
      </c>
      <c r="G256" s="0" t="n">
        <v>0.000182639628177498</v>
      </c>
      <c r="H256" s="0" t="n">
        <v>0.000365279256354997</v>
      </c>
    </row>
    <row r="257" customFormat="false" ht="16" hidden="false" customHeight="false" outlineLevel="0" collapsed="false">
      <c r="A257" s="54" t="s">
        <v>465</v>
      </c>
      <c r="B257" s="0" t="n">
        <v>9.7153E-006</v>
      </c>
      <c r="C257" s="0" t="n">
        <v>1.4756E-005</v>
      </c>
      <c r="D257" s="0" t="n">
        <v>1.9796E-005</v>
      </c>
      <c r="E257" s="0" t="n">
        <v>2.1382390361696E-005</v>
      </c>
      <c r="F257" s="0" t="n">
        <v>7.15010191363955E-005</v>
      </c>
      <c r="G257" s="0" t="n">
        <v>9.28834094980915E-005</v>
      </c>
      <c r="H257" s="0" t="n">
        <v>0.000185766818996183</v>
      </c>
    </row>
    <row r="258" customFormat="false" ht="16" hidden="false" customHeight="false" outlineLevel="0" collapsed="false">
      <c r="A258" s="54" t="s">
        <v>467</v>
      </c>
      <c r="B258" s="0" t="n">
        <v>1.58E-005</v>
      </c>
      <c r="C258" s="0" t="n">
        <v>2.3698E-005</v>
      </c>
      <c r="D258" s="0" t="n">
        <v>3.1596E-005</v>
      </c>
      <c r="E258" s="0" t="n">
        <v>3.75392724534573E-005</v>
      </c>
      <c r="F258" s="0" t="n">
        <v>0.000108578596837432</v>
      </c>
      <c r="G258" s="0" t="n">
        <v>0.000146117869290889</v>
      </c>
      <c r="H258" s="0" t="n">
        <v>0.000292235738581778</v>
      </c>
    </row>
    <row r="259" customFormat="false" ht="16" hidden="false" customHeight="false" outlineLevel="0" collapsed="false">
      <c r="A259" s="54" t="s">
        <v>469</v>
      </c>
      <c r="B259" s="0" t="n">
        <v>9.17E-006</v>
      </c>
      <c r="C259" s="0" t="n">
        <v>1.3798E-005</v>
      </c>
      <c r="D259" s="0" t="n">
        <v>1.8426E-005</v>
      </c>
      <c r="E259" s="0" t="n">
        <v>2.1382390361696E-005</v>
      </c>
      <c r="F259" s="0" t="n">
        <v>6.41471710850881E-005</v>
      </c>
      <c r="G259" s="0" t="n">
        <v>8.55295614467842E-005</v>
      </c>
      <c r="H259" s="0" t="n">
        <v>0.000171059122893568</v>
      </c>
    </row>
    <row r="260" customFormat="false" ht="16" hidden="false" customHeight="false" outlineLevel="0" collapsed="false">
      <c r="A260" s="54" t="s">
        <v>471</v>
      </c>
      <c r="B260" s="0" t="n">
        <v>0.0005056</v>
      </c>
      <c r="C260" s="0" t="n">
        <v>0.00073861</v>
      </c>
      <c r="D260" s="0" t="n">
        <v>0.00097162</v>
      </c>
      <c r="E260" s="0" t="n">
        <v>0.00138390932931737</v>
      </c>
      <c r="F260" s="0" t="n">
        <v>0.00296632955106068</v>
      </c>
      <c r="G260" s="0" t="n">
        <v>0.00435023888037805</v>
      </c>
      <c r="H260" s="0" t="n">
        <v>0.00870047776075611</v>
      </c>
    </row>
    <row r="261" customFormat="false" ht="16" hidden="false" customHeight="false" outlineLevel="0" collapsed="false">
      <c r="A261" s="53" t="s">
        <v>473</v>
      </c>
      <c r="B261" s="0" t="n">
        <v>1.834E-005</v>
      </c>
      <c r="C261" s="0" t="n">
        <v>2.7596E-005</v>
      </c>
      <c r="D261" s="0" t="n">
        <v>3.6851E-005</v>
      </c>
      <c r="E261" s="0" t="n">
        <v>4.27647807233921E-005</v>
      </c>
      <c r="F261" s="0" t="n">
        <v>0.000128294342170176</v>
      </c>
      <c r="G261" s="0" t="n">
        <v>0.000171059122893568</v>
      </c>
      <c r="H261" s="0" t="n">
        <v>0.000342118245787137</v>
      </c>
    </row>
    <row r="262" customFormat="false" ht="16" hidden="false" customHeight="false" outlineLevel="0" collapsed="false">
      <c r="A262" s="52" t="s">
        <v>475</v>
      </c>
      <c r="B262" s="0" t="n">
        <v>4.9244E-005</v>
      </c>
      <c r="C262" s="0" t="n">
        <v>6.7092E-005</v>
      </c>
      <c r="D262" s="0" t="n">
        <v>8.494E-005</v>
      </c>
      <c r="E262" s="0" t="n">
        <v>0.000179611143051273</v>
      </c>
      <c r="F262" s="0" t="n">
        <v>0.000164127423822715</v>
      </c>
      <c r="G262" s="0" t="n">
        <v>0.000343738566873987</v>
      </c>
      <c r="H262" s="0" t="n">
        <v>0.000687477133747975</v>
      </c>
    </row>
    <row r="263" customFormat="false" ht="16" hidden="false" customHeight="false" outlineLevel="0" collapsed="false">
      <c r="A263" s="51" t="s">
        <v>477</v>
      </c>
      <c r="B263" s="0" t="n">
        <v>0.0010012</v>
      </c>
      <c r="C263" s="0" t="n">
        <v>0.0013374</v>
      </c>
      <c r="D263" s="0" t="n">
        <v>0.0016736</v>
      </c>
      <c r="E263" s="0" t="n">
        <v>0.00389899649819683</v>
      </c>
      <c r="F263" s="0" t="n">
        <v>0.00264912716249412</v>
      </c>
      <c r="G263" s="0" t="n">
        <v>0.00654812366069095</v>
      </c>
      <c r="H263" s="0" t="n">
        <v>0.0130962473213819</v>
      </c>
    </row>
    <row r="264" customFormat="false" ht="16" hidden="false" customHeight="false" outlineLevel="0" collapsed="false">
      <c r="A264" s="51" t="s">
        <v>479</v>
      </c>
      <c r="B264" s="0" t="n">
        <v>0.0012383</v>
      </c>
      <c r="C264" s="0" t="n">
        <v>0.0016974</v>
      </c>
      <c r="D264" s="0" t="n">
        <v>0.0021566</v>
      </c>
      <c r="E264" s="0" t="n">
        <v>0.00442026864579522</v>
      </c>
      <c r="F264" s="0" t="n">
        <v>0.00439463231066743</v>
      </c>
      <c r="G264" s="0" t="n">
        <v>0.00881490095646265</v>
      </c>
      <c r="H264" s="0" t="n">
        <v>0.0176298019129253</v>
      </c>
    </row>
    <row r="265" customFormat="false" ht="16" hidden="false" customHeight="false" outlineLevel="0" collapsed="false">
      <c r="A265" s="51" t="s">
        <v>481</v>
      </c>
      <c r="B265" s="0" t="n">
        <v>2.7547E-005</v>
      </c>
      <c r="C265" s="0" t="n">
        <v>3.7208E-005</v>
      </c>
      <c r="D265" s="0" t="n">
        <v>4.687E-005</v>
      </c>
      <c r="E265" s="0" t="n">
        <v>0.000103459990592171</v>
      </c>
      <c r="F265" s="0" t="n">
        <v>8.35010191815188E-005</v>
      </c>
      <c r="G265" s="0" t="n">
        <v>0.000186961009773689</v>
      </c>
      <c r="H265" s="0" t="n">
        <v>0.000373922019547379</v>
      </c>
    </row>
    <row r="266" customFormat="false" ht="16" hidden="false" customHeight="false" outlineLevel="0" collapsed="false">
      <c r="A266" s="51" t="s">
        <v>483</v>
      </c>
      <c r="B266" s="0" t="n">
        <v>3.0352E-005</v>
      </c>
      <c r="C266" s="0" t="n">
        <v>4.1011E-005</v>
      </c>
      <c r="D266" s="0" t="n">
        <v>5.1671E-005</v>
      </c>
      <c r="E266" s="0" t="n">
        <v>0.000113860868656248</v>
      </c>
      <c r="F266" s="0" t="n">
        <v>9.23731249673339E-005</v>
      </c>
      <c r="G266" s="0" t="n">
        <v>0.000206233993623582</v>
      </c>
      <c r="H266" s="0" t="n">
        <v>0.000412467987247165</v>
      </c>
    </row>
    <row r="267" customFormat="false" ht="16" hidden="false" customHeight="false" outlineLevel="0" collapsed="false">
      <c r="A267" s="54" t="s">
        <v>485</v>
      </c>
      <c r="B267" s="0" t="n">
        <v>3.6418E-005</v>
      </c>
      <c r="C267" s="0" t="n">
        <v>4.9514E-005</v>
      </c>
      <c r="D267" s="0" t="n">
        <v>6.261E-005</v>
      </c>
      <c r="E267" s="0" t="n">
        <v>0.000133787173992578</v>
      </c>
      <c r="F267" s="0" t="n">
        <v>0.000118715047300476</v>
      </c>
      <c r="G267" s="0" t="n">
        <v>0.000252502221293054</v>
      </c>
      <c r="H267" s="0" t="n">
        <v>0.000505004442586108</v>
      </c>
    </row>
    <row r="268" customFormat="false" ht="16" hidden="false" customHeight="false" outlineLevel="0" collapsed="false">
      <c r="A268" s="54" t="s">
        <v>487</v>
      </c>
      <c r="B268" s="0" t="n">
        <v>2.4774E-005</v>
      </c>
      <c r="C268" s="0" t="n">
        <v>3.3813E-005</v>
      </c>
      <c r="D268" s="0" t="n">
        <v>4.2852E-005</v>
      </c>
      <c r="E268" s="0" t="n">
        <v>8.98055715256363E-005</v>
      </c>
      <c r="F268" s="0" t="n">
        <v>8.41118747713374E-005</v>
      </c>
      <c r="G268" s="0" t="n">
        <v>0.000173917446296974</v>
      </c>
      <c r="H268" s="0" t="n">
        <v>0.000347834892593948</v>
      </c>
    </row>
    <row r="269" customFormat="false" ht="16" hidden="false" customHeight="false" outlineLevel="0" collapsed="false">
      <c r="A269" s="54" t="s">
        <v>489</v>
      </c>
      <c r="B269" s="0" t="n">
        <v>3.1294E-005</v>
      </c>
      <c r="C269" s="0" t="n">
        <v>4.351E-005</v>
      </c>
      <c r="D269" s="0" t="n">
        <v>5.5725E-005</v>
      </c>
      <c r="E269" s="0" t="n">
        <v>0.000106066743323054</v>
      </c>
      <c r="F269" s="0" t="n">
        <v>0.000126781934354257</v>
      </c>
      <c r="G269" s="0" t="n">
        <v>0.000232848677677311</v>
      </c>
      <c r="H269" s="0" t="n">
        <v>0.000465697355354623</v>
      </c>
    </row>
    <row r="270" customFormat="false" ht="16" hidden="false" customHeight="false" outlineLevel="0" collapsed="false">
      <c r="A270" s="54" t="s">
        <v>491</v>
      </c>
      <c r="B270" s="0" t="n">
        <v>2.4622E-005</v>
      </c>
      <c r="C270" s="0" t="n">
        <v>3.3546E-005</v>
      </c>
      <c r="D270" s="0" t="n">
        <v>4.247E-005</v>
      </c>
      <c r="E270" s="0" t="n">
        <v>8.98055715256363E-005</v>
      </c>
      <c r="F270" s="0" t="n">
        <v>8.20637119113573E-005</v>
      </c>
      <c r="G270" s="0" t="n">
        <v>0.000171869283436994</v>
      </c>
      <c r="H270" s="0" t="n">
        <v>0.000343738566873987</v>
      </c>
    </row>
    <row r="271" customFormat="false" ht="16" hidden="false" customHeight="false" outlineLevel="0" collapsed="false">
      <c r="A271" s="51" t="s">
        <v>493</v>
      </c>
      <c r="B271" s="0" t="n">
        <v>0.00014922</v>
      </c>
      <c r="C271" s="0" t="n">
        <v>0.00021547</v>
      </c>
      <c r="D271" s="0" t="n">
        <v>0.00028171</v>
      </c>
      <c r="E271" s="0" t="n">
        <v>0.000431786703601108</v>
      </c>
      <c r="F271" s="0" t="n">
        <v>0.000810483523232112</v>
      </c>
      <c r="G271" s="0" t="n">
        <v>0.00124227022683322</v>
      </c>
      <c r="H271" s="0" t="n">
        <v>0.00248454045366644</v>
      </c>
    </row>
    <row r="272" customFormat="false" ht="16" hidden="false" customHeight="false" outlineLevel="0" collapsed="false">
      <c r="A272" s="51" t="s">
        <v>495</v>
      </c>
      <c r="B272" s="0" t="n">
        <v>2.8556E-005</v>
      </c>
      <c r="C272" s="0" t="n">
        <v>3.9465E-005</v>
      </c>
      <c r="D272" s="0" t="n">
        <v>5.0374E-005</v>
      </c>
      <c r="E272" s="0" t="n">
        <v>9.89782051952124E-005</v>
      </c>
      <c r="F272" s="0" t="n">
        <v>0.000109581612920086</v>
      </c>
      <c r="G272" s="0" t="n">
        <v>0.000208559818115298</v>
      </c>
      <c r="H272" s="0" t="n">
        <v>0.000417119636230596</v>
      </c>
    </row>
    <row r="273" customFormat="false" ht="16" hidden="false" customHeight="false" outlineLevel="0" collapsed="false">
      <c r="A273" s="54" t="s">
        <v>497</v>
      </c>
      <c r="B273" s="0" t="n">
        <v>0.0010012</v>
      </c>
      <c r="C273" s="0" t="n">
        <v>0.0013374</v>
      </c>
      <c r="D273" s="0" t="n">
        <v>0.0016736</v>
      </c>
      <c r="E273" s="0" t="n">
        <v>0.00389899649819683</v>
      </c>
      <c r="F273" s="0" t="n">
        <v>0.00264912716249412</v>
      </c>
      <c r="G273" s="0" t="n">
        <v>0.00654812366069095</v>
      </c>
      <c r="H273" s="0" t="n">
        <v>0.0130962473213819</v>
      </c>
    </row>
    <row r="274" customFormat="false" ht="16" hidden="false" customHeight="false" outlineLevel="0" collapsed="false">
      <c r="A274" s="54" t="s">
        <v>499</v>
      </c>
      <c r="B274" s="0" t="n">
        <v>0.0019532</v>
      </c>
      <c r="C274" s="0" t="n">
        <v>0.0026077</v>
      </c>
      <c r="D274" s="0" t="n">
        <v>0.0032622</v>
      </c>
      <c r="E274" s="0" t="n">
        <v>0.00761838185334239</v>
      </c>
      <c r="F274" s="0" t="n">
        <v>0.00513412690116552</v>
      </c>
      <c r="G274" s="0" t="n">
        <v>0.0127525087545079</v>
      </c>
      <c r="H274" s="0" t="n">
        <v>0.0255050175090158</v>
      </c>
    </row>
    <row r="275" customFormat="false" ht="16" hidden="false" customHeight="false" outlineLevel="0" collapsed="false">
      <c r="A275" s="54" t="s">
        <v>501</v>
      </c>
      <c r="B275" s="0" t="n">
        <v>0.0021902</v>
      </c>
      <c r="C275" s="0" t="n">
        <v>0.0029678</v>
      </c>
      <c r="D275" s="0" t="n">
        <v>0.0037453</v>
      </c>
      <c r="E275" s="0" t="n">
        <v>0.00813965400094078</v>
      </c>
      <c r="F275" s="0" t="n">
        <v>0.00687963204933884</v>
      </c>
      <c r="G275" s="0" t="n">
        <v>0.0150192860502796</v>
      </c>
      <c r="H275" s="0" t="n">
        <v>0.0300385721005592</v>
      </c>
    </row>
    <row r="276" customFormat="false" ht="16" hidden="false" customHeight="false" outlineLevel="0" collapsed="false">
      <c r="A276" s="54" t="s">
        <v>503</v>
      </c>
      <c r="B276" s="0" t="n">
        <v>0.00097953</v>
      </c>
      <c r="C276" s="0" t="n">
        <v>0.0013075</v>
      </c>
      <c r="D276" s="0" t="n">
        <v>0.0016355</v>
      </c>
      <c r="E276" s="0" t="n">
        <v>0.00382284534573773</v>
      </c>
      <c r="F276" s="0" t="n">
        <v>0.00256850075785292</v>
      </c>
      <c r="G276" s="0" t="n">
        <v>0.00639134610359065</v>
      </c>
      <c r="H276" s="0" t="n">
        <v>0.0127826922071813</v>
      </c>
    </row>
    <row r="277" customFormat="false" ht="16" hidden="false" customHeight="false" outlineLevel="0" collapsed="false">
      <c r="A277" s="54" t="s">
        <v>505</v>
      </c>
      <c r="B277" s="0" t="n">
        <v>0.00098234</v>
      </c>
      <c r="C277" s="0" t="n">
        <v>0.0013113</v>
      </c>
      <c r="D277" s="0" t="n">
        <v>0.0016403</v>
      </c>
      <c r="E277" s="0" t="n">
        <v>0.00383324622380181</v>
      </c>
      <c r="F277" s="0" t="n">
        <v>0.00257737286363874</v>
      </c>
      <c r="G277" s="0" t="n">
        <v>0.00641061908744055</v>
      </c>
      <c r="H277" s="0" t="n">
        <v>0.0128212381748811</v>
      </c>
    </row>
    <row r="278" customFormat="false" ht="16" hidden="false" customHeight="false" outlineLevel="0" collapsed="false">
      <c r="A278" s="54" t="s">
        <v>507</v>
      </c>
      <c r="B278" s="0" t="n">
        <v>0.00098841</v>
      </c>
      <c r="C278" s="0" t="n">
        <v>0.0013198</v>
      </c>
      <c r="D278" s="0" t="n">
        <v>0.0016513</v>
      </c>
      <c r="E278" s="0" t="n">
        <v>0.00385317252913814</v>
      </c>
      <c r="F278" s="0" t="n">
        <v>0.00260371478597188</v>
      </c>
      <c r="G278" s="0" t="n">
        <v>0.00645688731511002</v>
      </c>
      <c r="H278" s="0" t="n">
        <v>0.01291377463022</v>
      </c>
    </row>
    <row r="279" customFormat="false" ht="16" hidden="false" customHeight="false" outlineLevel="0" collapsed="false">
      <c r="A279" s="54" t="s">
        <v>509</v>
      </c>
      <c r="B279" s="0" t="n">
        <v>0.00097676</v>
      </c>
      <c r="C279" s="0" t="n">
        <v>0.0013041</v>
      </c>
      <c r="D279" s="0" t="n">
        <v>0.0016315</v>
      </c>
      <c r="E279" s="0" t="n">
        <v>0.0038091909266712</v>
      </c>
      <c r="F279" s="0" t="n">
        <v>0.00256911161344274</v>
      </c>
      <c r="G279" s="0" t="n">
        <v>0.00637830254011394</v>
      </c>
      <c r="H279" s="0" t="n">
        <v>0.0127566050802279</v>
      </c>
    </row>
    <row r="280" customFormat="false" ht="16" hidden="false" customHeight="false" outlineLevel="0" collapsed="false">
      <c r="A280" s="54" t="s">
        <v>511</v>
      </c>
      <c r="B280" s="0" t="n">
        <v>0.00098328</v>
      </c>
      <c r="C280" s="0" t="n">
        <v>0.0013138</v>
      </c>
      <c r="D280" s="0" t="n">
        <v>0.0016444</v>
      </c>
      <c r="E280" s="0" t="n">
        <v>0.00382545209846861</v>
      </c>
      <c r="F280" s="0" t="n">
        <v>0.00261178167302566</v>
      </c>
      <c r="G280" s="0" t="n">
        <v>0.00643723377149428</v>
      </c>
      <c r="H280" s="0" t="n">
        <v>0.0128744675429886</v>
      </c>
    </row>
    <row r="281" customFormat="false" ht="16" hidden="false" customHeight="false" outlineLevel="0" collapsed="false">
      <c r="A281" s="54" t="s">
        <v>513</v>
      </c>
      <c r="B281" s="0" t="n">
        <v>0.00097661</v>
      </c>
      <c r="C281" s="0" t="n">
        <v>0.0013039</v>
      </c>
      <c r="D281" s="0" t="n">
        <v>0.0016311</v>
      </c>
      <c r="E281" s="0" t="n">
        <v>0.0038091909266712</v>
      </c>
      <c r="F281" s="0" t="n">
        <v>0.00256706345058276</v>
      </c>
      <c r="G281" s="0" t="n">
        <v>0.00637625437725396</v>
      </c>
      <c r="H281" s="0" t="n">
        <v>0.0127525087545079</v>
      </c>
    </row>
    <row r="282" customFormat="false" ht="16" hidden="false" customHeight="false" outlineLevel="0" collapsed="false">
      <c r="A282" s="54" t="s">
        <v>515</v>
      </c>
      <c r="B282" s="0" t="n">
        <v>0.0011012</v>
      </c>
      <c r="C282" s="0" t="n">
        <v>0.0014858</v>
      </c>
      <c r="D282" s="0" t="n">
        <v>0.0018704</v>
      </c>
      <c r="E282" s="0" t="n">
        <v>0.00415117205874667</v>
      </c>
      <c r="F282" s="0" t="n">
        <v>0.00329548326190352</v>
      </c>
      <c r="G282" s="0" t="n">
        <v>0.00744665532065018</v>
      </c>
      <c r="H282" s="0" t="n">
        <v>0.0148933106413004</v>
      </c>
    </row>
    <row r="283" customFormat="false" ht="16" hidden="false" customHeight="false" outlineLevel="0" collapsed="false">
      <c r="A283" s="54" t="s">
        <v>517</v>
      </c>
      <c r="B283" s="0" t="n">
        <v>0.00098054</v>
      </c>
      <c r="C283" s="0" t="n">
        <v>0.0013098</v>
      </c>
      <c r="D283" s="0" t="n">
        <v>0.001639</v>
      </c>
      <c r="E283" s="0" t="n">
        <v>0.00381836356034077</v>
      </c>
      <c r="F283" s="0" t="n">
        <v>0.00259458135159149</v>
      </c>
      <c r="G283" s="0" t="n">
        <v>0.00641294491193226</v>
      </c>
      <c r="H283" s="0" t="n">
        <v>0.0128258898238645</v>
      </c>
    </row>
    <row r="284" customFormat="false" ht="16" hidden="false" customHeight="false" outlineLevel="0" collapsed="false">
      <c r="A284" s="54" t="s">
        <v>519</v>
      </c>
      <c r="B284" s="0" t="n">
        <v>0.0012383</v>
      </c>
      <c r="C284" s="0" t="n">
        <v>0.0016974</v>
      </c>
      <c r="D284" s="0" t="n">
        <v>0.0021566</v>
      </c>
      <c r="E284" s="0" t="n">
        <v>0.00442026864579522</v>
      </c>
      <c r="F284" s="0" t="n">
        <v>0.00439463231066743</v>
      </c>
      <c r="G284" s="0" t="n">
        <v>0.00881490095646265</v>
      </c>
      <c r="H284" s="0" t="n">
        <v>0.0176298019129253</v>
      </c>
    </row>
    <row r="285" customFormat="false" ht="16" hidden="false" customHeight="false" outlineLevel="0" collapsed="false">
      <c r="A285" s="54" t="s">
        <v>521</v>
      </c>
      <c r="B285" s="0" t="n">
        <v>0.0021902</v>
      </c>
      <c r="C285" s="0" t="n">
        <v>0.0029678</v>
      </c>
      <c r="D285" s="0" t="n">
        <v>0.0037453</v>
      </c>
      <c r="E285" s="0" t="n">
        <v>0.00813965400094078</v>
      </c>
      <c r="F285" s="0" t="n">
        <v>0.00687963204933884</v>
      </c>
      <c r="G285" s="0" t="n">
        <v>0.0150192860502796</v>
      </c>
      <c r="H285" s="0" t="n">
        <v>0.0300385721005592</v>
      </c>
    </row>
    <row r="286" customFormat="false" ht="16" hidden="false" customHeight="false" outlineLevel="0" collapsed="false">
      <c r="A286" s="54" t="s">
        <v>523</v>
      </c>
      <c r="B286" s="0" t="n">
        <v>0.0024273</v>
      </c>
      <c r="C286" s="0" t="n">
        <v>0.0033278</v>
      </c>
      <c r="D286" s="0" t="n">
        <v>0.0042283</v>
      </c>
      <c r="E286" s="0" t="n">
        <v>0.00866092614853917</v>
      </c>
      <c r="F286" s="0" t="n">
        <v>0.00862513719751215</v>
      </c>
      <c r="G286" s="0" t="n">
        <v>0.0172860633460513</v>
      </c>
      <c r="H286" s="0" t="n">
        <v>0.0345721266921026</v>
      </c>
    </row>
    <row r="287" customFormat="false" ht="16" hidden="false" customHeight="false" outlineLevel="0" collapsed="false">
      <c r="A287" s="54" t="s">
        <v>525</v>
      </c>
      <c r="B287" s="0" t="n">
        <v>0.0012166</v>
      </c>
      <c r="C287" s="0" t="n">
        <v>0.0016676</v>
      </c>
      <c r="D287" s="0" t="n">
        <v>0.0021186</v>
      </c>
      <c r="E287" s="0" t="n">
        <v>0.00434411749333612</v>
      </c>
      <c r="F287" s="0" t="n">
        <v>0.00431400590602624</v>
      </c>
      <c r="G287" s="0" t="n">
        <v>0.00865812339936236</v>
      </c>
      <c r="H287" s="0" t="n">
        <v>0.0173162467987247</v>
      </c>
    </row>
    <row r="288" customFormat="false" ht="16" hidden="false" customHeight="false" outlineLevel="0" collapsed="false">
      <c r="A288" s="54" t="s">
        <v>527</v>
      </c>
      <c r="B288" s="0" t="n">
        <v>0.0012194</v>
      </c>
      <c r="C288" s="0" t="n">
        <v>0.0016714</v>
      </c>
      <c r="D288" s="0" t="n">
        <v>0.0021234</v>
      </c>
      <c r="E288" s="0" t="n">
        <v>0.0043545183714002</v>
      </c>
      <c r="F288" s="0" t="n">
        <v>0.00432287801181205</v>
      </c>
      <c r="G288" s="0" t="n">
        <v>0.00867739638321225</v>
      </c>
      <c r="H288" s="0" t="n">
        <v>0.0173547927664245</v>
      </c>
    </row>
    <row r="289" customFormat="false" ht="16" hidden="false" customHeight="false" outlineLevel="0" collapsed="false">
      <c r="A289" s="54" t="s">
        <v>529</v>
      </c>
      <c r="B289" s="0" t="n">
        <v>0.0012254</v>
      </c>
      <c r="C289" s="0" t="n">
        <v>0.0016799</v>
      </c>
      <c r="D289" s="0" t="n">
        <v>0.0021343</v>
      </c>
      <c r="E289" s="0" t="n">
        <v>0.00437444467673653</v>
      </c>
      <c r="F289" s="0" t="n">
        <v>0.00434921993414519</v>
      </c>
      <c r="G289" s="0" t="n">
        <v>0.00872366461088172</v>
      </c>
      <c r="H289" s="0" t="n">
        <v>0.0174473292217634</v>
      </c>
    </row>
    <row r="290" customFormat="false" ht="16" hidden="false" customHeight="false" outlineLevel="0" collapsed="false">
      <c r="A290" s="54" t="s">
        <v>531</v>
      </c>
      <c r="B290" s="0" t="n">
        <v>0.0012138</v>
      </c>
      <c r="C290" s="0" t="n">
        <v>0.0016642</v>
      </c>
      <c r="D290" s="0" t="n">
        <v>0.0021145</v>
      </c>
      <c r="E290" s="0" t="n">
        <v>0.00433046307426959</v>
      </c>
      <c r="F290" s="0" t="n">
        <v>0.00431461676161606</v>
      </c>
      <c r="G290" s="0" t="n">
        <v>0.00864507983588564</v>
      </c>
      <c r="H290" s="0" t="n">
        <v>0.0172901596717713</v>
      </c>
    </row>
    <row r="291" customFormat="false" ht="16" hidden="false" customHeight="false" outlineLevel="0" collapsed="false">
      <c r="A291" s="54" t="s">
        <v>533</v>
      </c>
      <c r="B291" s="0" t="n">
        <v>0.0012203</v>
      </c>
      <c r="C291" s="0" t="n">
        <v>0.0016739</v>
      </c>
      <c r="D291" s="0" t="n">
        <v>0.0021274</v>
      </c>
      <c r="E291" s="0" t="n">
        <v>0.004346724246067</v>
      </c>
      <c r="F291" s="0" t="n">
        <v>0.00435728682119898</v>
      </c>
      <c r="G291" s="0" t="n">
        <v>0.00870401106726598</v>
      </c>
      <c r="H291" s="0" t="n">
        <v>0.017408022134532</v>
      </c>
    </row>
    <row r="292" customFormat="false" ht="16" hidden="false" customHeight="false" outlineLevel="0" collapsed="false">
      <c r="A292" s="54" t="s">
        <v>535</v>
      </c>
      <c r="B292" s="0" t="n">
        <v>0.0012136</v>
      </c>
      <c r="C292" s="0" t="n">
        <v>0.0016639</v>
      </c>
      <c r="D292" s="0" t="n">
        <v>0.0021142</v>
      </c>
      <c r="E292" s="0" t="n">
        <v>0.00433046307426959</v>
      </c>
      <c r="F292" s="0" t="n">
        <v>0.00431256859875608</v>
      </c>
      <c r="G292" s="0" t="n">
        <v>0.00864303167302566</v>
      </c>
      <c r="H292" s="0" t="n">
        <v>0.0172860633460513</v>
      </c>
    </row>
    <row r="293" customFormat="false" ht="16" hidden="false" customHeight="false" outlineLevel="0" collapsed="false">
      <c r="A293" s="54" t="s">
        <v>537</v>
      </c>
      <c r="B293" s="0" t="n">
        <v>0.0013382</v>
      </c>
      <c r="C293" s="0" t="n">
        <v>0.0018458</v>
      </c>
      <c r="D293" s="0" t="n">
        <v>0.0023534</v>
      </c>
      <c r="E293" s="0" t="n">
        <v>0.00467244420634506</v>
      </c>
      <c r="F293" s="0" t="n">
        <v>0.00504098841007683</v>
      </c>
      <c r="G293" s="0" t="n">
        <v>0.00971343261642189</v>
      </c>
      <c r="H293" s="0" t="n">
        <v>0.0194268652328438</v>
      </c>
    </row>
    <row r="294" customFormat="false" ht="16" hidden="false" customHeight="false" outlineLevel="0" collapsed="false">
      <c r="A294" s="54" t="s">
        <v>539</v>
      </c>
      <c r="B294" s="0" t="n">
        <v>0.0012176</v>
      </c>
      <c r="C294" s="0" t="n">
        <v>0.0016698</v>
      </c>
      <c r="D294" s="0" t="n">
        <v>0.0021221</v>
      </c>
      <c r="E294" s="0" t="n">
        <v>0.00433963570793916</v>
      </c>
      <c r="F294" s="0" t="n">
        <v>0.0043400864997648</v>
      </c>
      <c r="G294" s="0" t="n">
        <v>0.00867972220770397</v>
      </c>
      <c r="H294" s="0" t="n">
        <v>0.0173594444154079</v>
      </c>
    </row>
    <row r="295" customFormat="false" ht="16" hidden="false" customHeight="false" outlineLevel="0" collapsed="false">
      <c r="A295" s="54" t="s">
        <v>541</v>
      </c>
      <c r="B295" s="0" t="n">
        <v>2.7547E-005</v>
      </c>
      <c r="C295" s="0" t="n">
        <v>3.7208E-005</v>
      </c>
      <c r="D295" s="0" t="n">
        <v>4.687E-005</v>
      </c>
      <c r="E295" s="0" t="n">
        <v>0.000103459990592171</v>
      </c>
      <c r="F295" s="0" t="n">
        <v>8.35010191815188E-005</v>
      </c>
      <c r="G295" s="0" t="n">
        <v>0.000186961009773689</v>
      </c>
      <c r="H295" s="0" t="n">
        <v>0.000373922019547379</v>
      </c>
    </row>
    <row r="296" customFormat="false" ht="16" hidden="false" customHeight="false" outlineLevel="0" collapsed="false">
      <c r="A296" s="54" t="s">
        <v>543</v>
      </c>
      <c r="B296" s="0" t="n">
        <v>0.00097953</v>
      </c>
      <c r="C296" s="0" t="n">
        <v>0.0013075</v>
      </c>
      <c r="D296" s="0" t="n">
        <v>0.0016355</v>
      </c>
      <c r="E296" s="0" t="n">
        <v>0.00382284534573773</v>
      </c>
      <c r="F296" s="0" t="n">
        <v>0.00256850075785292</v>
      </c>
      <c r="G296" s="0" t="n">
        <v>0.00639134610359065</v>
      </c>
      <c r="H296" s="0" t="n">
        <v>0.0127826922071813</v>
      </c>
    </row>
    <row r="297" customFormat="false" ht="16" hidden="false" customHeight="false" outlineLevel="0" collapsed="false">
      <c r="A297" s="54" t="s">
        <v>545</v>
      </c>
      <c r="B297" s="0" t="n">
        <v>0.0012166</v>
      </c>
      <c r="C297" s="0" t="n">
        <v>0.0016676</v>
      </c>
      <c r="D297" s="0" t="n">
        <v>0.0021186</v>
      </c>
      <c r="E297" s="0" t="n">
        <v>0.00434411749333612</v>
      </c>
      <c r="F297" s="0" t="n">
        <v>0.00431400590602624</v>
      </c>
      <c r="G297" s="0" t="n">
        <v>0.00865812339936236</v>
      </c>
      <c r="H297" s="0" t="n">
        <v>0.0173162467987247</v>
      </c>
    </row>
    <row r="298" customFormat="false" ht="16" hidden="false" customHeight="false" outlineLevel="0" collapsed="false">
      <c r="A298" s="54" t="s">
        <v>547</v>
      </c>
      <c r="B298" s="0" t="n">
        <v>5.85E-006</v>
      </c>
      <c r="C298" s="0" t="n">
        <v>7.3248E-006</v>
      </c>
      <c r="D298" s="0" t="n">
        <v>8.7995E-006</v>
      </c>
      <c r="E298" s="0" t="n">
        <v>2.73088381330685E-005</v>
      </c>
      <c r="F298" s="0" t="n">
        <v>2.874614540323E-006</v>
      </c>
      <c r="G298" s="0" t="n">
        <v>3.01834526733915E-005</v>
      </c>
      <c r="H298" s="0" t="n">
        <v>6.0366905346783E-005</v>
      </c>
    </row>
    <row r="299" customFormat="false" ht="16" hidden="false" customHeight="false" outlineLevel="0" collapsed="false">
      <c r="A299" s="54" t="s">
        <v>549</v>
      </c>
      <c r="B299" s="0" t="n">
        <v>8.6548E-006</v>
      </c>
      <c r="C299" s="0" t="n">
        <v>1.1128E-005</v>
      </c>
      <c r="D299" s="0" t="n">
        <v>1.36E-005</v>
      </c>
      <c r="E299" s="0" t="n">
        <v>3.77097161971463E-005</v>
      </c>
      <c r="F299" s="0" t="n">
        <v>1.17467203261381E-005</v>
      </c>
      <c r="G299" s="0" t="n">
        <v>4.94564365232844E-005</v>
      </c>
      <c r="H299" s="0" t="n">
        <v>9.89128730465687E-005</v>
      </c>
    </row>
    <row r="300" customFormat="false" ht="16" hidden="false" customHeight="false" outlineLevel="0" collapsed="false">
      <c r="A300" s="54" t="s">
        <v>551</v>
      </c>
      <c r="B300" s="0" t="n">
        <v>1.4721E-005</v>
      </c>
      <c r="C300" s="0" t="n">
        <v>1.963E-005</v>
      </c>
      <c r="D300" s="0" t="n">
        <v>2.454E-005</v>
      </c>
      <c r="E300" s="0" t="n">
        <v>5.76360215334762E-005</v>
      </c>
      <c r="F300" s="0" t="n">
        <v>3.80886426592798E-005</v>
      </c>
      <c r="G300" s="0" t="n">
        <v>9.5724664192756E-005</v>
      </c>
      <c r="H300" s="0" t="n">
        <v>0.000191449328385512</v>
      </c>
    </row>
    <row r="301" customFormat="false" ht="16" hidden="false" customHeight="false" outlineLevel="0" collapsed="false">
      <c r="A301" s="54" t="s">
        <v>553</v>
      </c>
      <c r="B301" s="0" t="n">
        <v>3.0769E-006</v>
      </c>
      <c r="C301" s="0" t="n">
        <v>3.9292E-006</v>
      </c>
      <c r="D301" s="0" t="n">
        <v>4.7815E-006</v>
      </c>
      <c r="E301" s="0" t="n">
        <v>1.36544190665343E-005</v>
      </c>
      <c r="F301" s="0" t="n">
        <v>3.48547013014164E-006</v>
      </c>
      <c r="G301" s="0" t="n">
        <v>1.71398891966759E-005</v>
      </c>
      <c r="H301" s="0" t="n">
        <v>3.42797783933518E-005</v>
      </c>
    </row>
    <row r="302" customFormat="false" ht="16" hidden="false" customHeight="false" outlineLevel="0" collapsed="false">
      <c r="A302" s="54" t="s">
        <v>555</v>
      </c>
      <c r="B302" s="0" t="n">
        <v>9.5973E-006</v>
      </c>
      <c r="C302" s="0" t="n">
        <v>1.3626E-005</v>
      </c>
      <c r="D302" s="0" t="n">
        <v>1.7655E-005</v>
      </c>
      <c r="E302" s="0" t="n">
        <v>2.99155908639523E-005</v>
      </c>
      <c r="F302" s="0" t="n">
        <v>4.61555297130612E-005</v>
      </c>
      <c r="G302" s="0" t="n">
        <v>7.60711205770135E-005</v>
      </c>
      <c r="H302" s="0" t="n">
        <v>0.000152142241154027</v>
      </c>
    </row>
    <row r="303" customFormat="false" ht="16" hidden="false" customHeight="false" outlineLevel="0" collapsed="false">
      <c r="A303" s="54" t="s">
        <v>557</v>
      </c>
      <c r="B303" s="0" t="n">
        <v>2.925E-006</v>
      </c>
      <c r="C303" s="0" t="n">
        <v>3.6624E-006</v>
      </c>
      <c r="D303" s="0" t="n">
        <v>4.3998E-006</v>
      </c>
      <c r="E303" s="0" t="n">
        <v>1.36544190665343E-005</v>
      </c>
      <c r="F303" s="0" t="n">
        <v>1.4373072701615E-006</v>
      </c>
      <c r="G303" s="0" t="n">
        <v>1.50917263366958E-005</v>
      </c>
      <c r="H303" s="0" t="n">
        <v>3.01834526733915E-005</v>
      </c>
    </row>
    <row r="304" customFormat="false" ht="16" hidden="false" customHeight="false" outlineLevel="0" collapsed="false">
      <c r="A304" s="54" t="s">
        <v>559</v>
      </c>
      <c r="B304" s="0" t="n">
        <v>0.00012753</v>
      </c>
      <c r="C304" s="0" t="n">
        <v>0.00018558</v>
      </c>
      <c r="D304" s="0" t="n">
        <v>0.00024364</v>
      </c>
      <c r="E304" s="0" t="n">
        <v>0.000355635551142006</v>
      </c>
      <c r="F304" s="0" t="n">
        <v>0.000729857118590916</v>
      </c>
      <c r="G304" s="0" t="n">
        <v>0.00108549266973292</v>
      </c>
      <c r="H304" s="0" t="n">
        <v>0.00217098533946584</v>
      </c>
    </row>
    <row r="305" customFormat="false" ht="16" hidden="false" customHeight="false" outlineLevel="0" collapsed="false">
      <c r="A305" s="54" t="s">
        <v>561</v>
      </c>
      <c r="B305" s="0" t="n">
        <v>6.8588E-006</v>
      </c>
      <c r="C305" s="0" t="n">
        <v>9.5814E-006</v>
      </c>
      <c r="D305" s="0" t="n">
        <v>1.2304E-005</v>
      </c>
      <c r="E305" s="0" t="n">
        <v>2.28270527361104E-005</v>
      </c>
      <c r="F305" s="0" t="n">
        <v>2.89552082788899E-005</v>
      </c>
      <c r="G305" s="0" t="n">
        <v>5.17822610150003E-005</v>
      </c>
      <c r="H305" s="0" t="n">
        <v>0.000103564522030001</v>
      </c>
    </row>
    <row r="306" customFormat="false" ht="16" hidden="false" customHeight="false" outlineLevel="0" collapsed="false">
      <c r="A306" s="54" t="s">
        <v>563</v>
      </c>
      <c r="B306" s="0" t="n">
        <v>3.0352E-005</v>
      </c>
      <c r="C306" s="0" t="n">
        <v>4.1011E-005</v>
      </c>
      <c r="D306" s="0" t="n">
        <v>5.1671E-005</v>
      </c>
      <c r="E306" s="0" t="n">
        <v>0.000113860868656248</v>
      </c>
      <c r="F306" s="0" t="n">
        <v>9.23731249673339E-005</v>
      </c>
      <c r="G306" s="0" t="n">
        <v>0.000206233993623582</v>
      </c>
      <c r="H306" s="0" t="n">
        <v>0.000412467987247165</v>
      </c>
    </row>
    <row r="307" customFormat="false" ht="16" hidden="false" customHeight="false" outlineLevel="0" collapsed="false">
      <c r="A307" s="54" t="s">
        <v>565</v>
      </c>
      <c r="B307" s="0" t="n">
        <v>0.00098234</v>
      </c>
      <c r="C307" s="0" t="n">
        <v>0.0013113</v>
      </c>
      <c r="D307" s="0" t="n">
        <v>0.0016403</v>
      </c>
      <c r="E307" s="0" t="n">
        <v>0.00383324622380181</v>
      </c>
      <c r="F307" s="0" t="n">
        <v>0.00257737286363874</v>
      </c>
      <c r="G307" s="0" t="n">
        <v>0.00641061908744055</v>
      </c>
      <c r="H307" s="0" t="n">
        <v>0.0128212381748811</v>
      </c>
    </row>
    <row r="308" customFormat="false" ht="16" hidden="false" customHeight="false" outlineLevel="0" collapsed="false">
      <c r="A308" s="54" t="s">
        <v>567</v>
      </c>
      <c r="B308" s="0" t="n">
        <v>0.0012194</v>
      </c>
      <c r="C308" s="0" t="n">
        <v>0.0016714</v>
      </c>
      <c r="D308" s="0" t="n">
        <v>0.0021234</v>
      </c>
      <c r="E308" s="0" t="n">
        <v>0.0043545183714002</v>
      </c>
      <c r="F308" s="0" t="n">
        <v>0.00432287801181205</v>
      </c>
      <c r="G308" s="0" t="n">
        <v>0.00867739638321225</v>
      </c>
      <c r="H308" s="0" t="n">
        <v>0.0173547927664245</v>
      </c>
    </row>
    <row r="309" customFormat="false" ht="16" hidden="false" customHeight="false" outlineLevel="0" collapsed="false">
      <c r="A309" s="54" t="s">
        <v>569</v>
      </c>
      <c r="B309" s="0" t="n">
        <v>8.6548E-006</v>
      </c>
      <c r="C309" s="0" t="n">
        <v>1.1128E-005</v>
      </c>
      <c r="D309" s="0" t="n">
        <v>1.36E-005</v>
      </c>
      <c r="E309" s="0" t="n">
        <v>3.77097161971463E-005</v>
      </c>
      <c r="F309" s="0" t="n">
        <v>1.17467203261381E-005</v>
      </c>
      <c r="G309" s="0" t="n">
        <v>4.94564365232844E-005</v>
      </c>
      <c r="H309" s="0" t="n">
        <v>9.89128730465687E-005</v>
      </c>
    </row>
    <row r="310" customFormat="false" ht="16" hidden="false" customHeight="false" outlineLevel="0" collapsed="false">
      <c r="A310" s="54" t="s">
        <v>571</v>
      </c>
      <c r="B310" s="0" t="n">
        <v>1.1459E-005</v>
      </c>
      <c r="C310" s="0" t="n">
        <v>1.493E-005</v>
      </c>
      <c r="D310" s="0" t="n">
        <v>1.8401E-005</v>
      </c>
      <c r="E310" s="0" t="n">
        <v>4.81105942612241E-005</v>
      </c>
      <c r="F310" s="0" t="n">
        <v>2.06188261119532E-005</v>
      </c>
      <c r="G310" s="0" t="n">
        <v>6.87294203731772E-005</v>
      </c>
      <c r="H310" s="0" t="n">
        <v>0.000137458840746354</v>
      </c>
    </row>
    <row r="311" customFormat="false" ht="16" hidden="false" customHeight="false" outlineLevel="0" collapsed="false">
      <c r="A311" s="54" t="s">
        <v>573</v>
      </c>
      <c r="B311" s="0" t="n">
        <v>1.7526E-005</v>
      </c>
      <c r="C311" s="0" t="n">
        <v>2.3433E-005</v>
      </c>
      <c r="D311" s="0" t="n">
        <v>2.9341E-005</v>
      </c>
      <c r="E311" s="0" t="n">
        <v>6.8036899597554E-005</v>
      </c>
      <c r="F311" s="0" t="n">
        <v>4.69607484450949E-005</v>
      </c>
      <c r="G311" s="0" t="n">
        <v>0.000114997648042649</v>
      </c>
      <c r="H311" s="0" t="n">
        <v>0.000229995296085298</v>
      </c>
    </row>
    <row r="312" customFormat="false" ht="16" hidden="false" customHeight="false" outlineLevel="0" collapsed="false">
      <c r="A312" s="54" t="s">
        <v>575</v>
      </c>
      <c r="B312" s="0" t="n">
        <v>5.8816E-006</v>
      </c>
      <c r="C312" s="0" t="n">
        <v>7.732E-006</v>
      </c>
      <c r="D312" s="0" t="n">
        <v>9.5824E-006</v>
      </c>
      <c r="E312" s="0" t="n">
        <v>2.4055297130612E-005</v>
      </c>
      <c r="F312" s="0" t="n">
        <v>1.23575759159567E-005</v>
      </c>
      <c r="G312" s="0" t="n">
        <v>3.64128730465687E-005</v>
      </c>
      <c r="H312" s="0" t="n">
        <v>7.28257460931375E-005</v>
      </c>
    </row>
    <row r="313" customFormat="false" ht="16" hidden="false" customHeight="false" outlineLevel="0" collapsed="false">
      <c r="A313" s="54" t="s">
        <v>577</v>
      </c>
      <c r="B313" s="0" t="n">
        <v>1.2402E-005</v>
      </c>
      <c r="C313" s="0" t="n">
        <v>1.7429E-005</v>
      </c>
      <c r="D313" s="0" t="n">
        <v>2.2456E-005</v>
      </c>
      <c r="E313" s="0" t="n">
        <v>4.03164689280301E-005</v>
      </c>
      <c r="F313" s="0" t="n">
        <v>5.50276354988763E-005</v>
      </c>
      <c r="G313" s="0" t="n">
        <v>9.53441044269064E-005</v>
      </c>
      <c r="H313" s="0" t="n">
        <v>0.000190688208853813</v>
      </c>
    </row>
    <row r="314" customFormat="false" ht="16" hidden="false" customHeight="false" outlineLevel="0" collapsed="false">
      <c r="A314" s="54" t="s">
        <v>579</v>
      </c>
      <c r="B314" s="0" t="n">
        <v>5.7297E-006</v>
      </c>
      <c r="C314" s="0" t="n">
        <v>7.4652E-006</v>
      </c>
      <c r="D314" s="0" t="n">
        <v>9.2007E-006</v>
      </c>
      <c r="E314" s="0" t="n">
        <v>2.4055297130612E-005</v>
      </c>
      <c r="F314" s="0" t="n">
        <v>1.03094130559766E-005</v>
      </c>
      <c r="G314" s="0" t="n">
        <v>3.43647101865886E-005</v>
      </c>
      <c r="H314" s="0" t="n">
        <v>6.87294203731772E-005</v>
      </c>
    </row>
    <row r="315" customFormat="false" ht="16" hidden="false" customHeight="false" outlineLevel="0" collapsed="false">
      <c r="A315" s="54" t="s">
        <v>581</v>
      </c>
      <c r="B315" s="0" t="n">
        <v>0.00013033</v>
      </c>
      <c r="C315" s="0" t="n">
        <v>0.00018939</v>
      </c>
      <c r="D315" s="0" t="n">
        <v>0.00024844</v>
      </c>
      <c r="E315" s="0" t="n">
        <v>0.000366036429206084</v>
      </c>
      <c r="F315" s="0" t="n">
        <v>0.000738729224376731</v>
      </c>
      <c r="G315" s="0" t="n">
        <v>0.00110476565358281</v>
      </c>
      <c r="H315" s="0" t="n">
        <v>0.00220953130716563</v>
      </c>
    </row>
    <row r="316" customFormat="false" ht="16" hidden="false" customHeight="false" outlineLevel="0" collapsed="false">
      <c r="A316" s="54" t="s">
        <v>583</v>
      </c>
      <c r="B316" s="0" t="n">
        <v>9.6635E-006</v>
      </c>
      <c r="C316" s="0" t="n">
        <v>1.3384E-005</v>
      </c>
      <c r="D316" s="0" t="n">
        <v>1.7105E-005</v>
      </c>
      <c r="E316" s="0" t="n">
        <v>3.32279308001881E-005</v>
      </c>
      <c r="F316" s="0" t="n">
        <v>3.7827314064705E-005</v>
      </c>
      <c r="G316" s="0" t="n">
        <v>7.10552448648931E-005</v>
      </c>
      <c r="H316" s="0" t="n">
        <v>0.000142110489729786</v>
      </c>
    </row>
    <row r="317" customFormat="false" ht="16" hidden="false" customHeight="false" outlineLevel="0" collapsed="false">
      <c r="A317" s="54" t="s">
        <v>585</v>
      </c>
      <c r="B317" s="0" t="n">
        <v>3.6418E-005</v>
      </c>
      <c r="C317" s="0" t="n">
        <v>4.9514E-005</v>
      </c>
      <c r="D317" s="0" t="n">
        <v>6.261E-005</v>
      </c>
      <c r="E317" s="0" t="n">
        <v>0.000133787173992578</v>
      </c>
      <c r="F317" s="0" t="n">
        <v>0.000118715047300476</v>
      </c>
      <c r="G317" s="0" t="n">
        <v>0.000252502221293054</v>
      </c>
      <c r="H317" s="0" t="n">
        <v>0.000505004442586108</v>
      </c>
    </row>
    <row r="318" customFormat="false" ht="16" hidden="false" customHeight="false" outlineLevel="0" collapsed="false">
      <c r="A318" s="54" t="s">
        <v>587</v>
      </c>
      <c r="B318" s="0" t="n">
        <v>0.00098841</v>
      </c>
      <c r="C318" s="0" t="n">
        <v>0.0013198</v>
      </c>
      <c r="D318" s="0" t="n">
        <v>0.0016513</v>
      </c>
      <c r="E318" s="0" t="n">
        <v>0.00385317252913814</v>
      </c>
      <c r="F318" s="0" t="n">
        <v>0.00260371478597188</v>
      </c>
      <c r="G318" s="0" t="n">
        <v>0.00645688731511002</v>
      </c>
      <c r="H318" s="0" t="n">
        <v>0.01291377463022</v>
      </c>
    </row>
    <row r="319" customFormat="false" ht="16" hidden="false" customHeight="false" outlineLevel="0" collapsed="false">
      <c r="A319" s="54" t="s">
        <v>589</v>
      </c>
      <c r="B319" s="0" t="n">
        <v>0.0012254</v>
      </c>
      <c r="C319" s="0" t="n">
        <v>0.0016799</v>
      </c>
      <c r="D319" s="0" t="n">
        <v>0.0021343</v>
      </c>
      <c r="E319" s="0" t="n">
        <v>0.00437444467673653</v>
      </c>
      <c r="F319" s="0" t="n">
        <v>0.00434921993414519</v>
      </c>
      <c r="G319" s="0" t="n">
        <v>0.00872366461088172</v>
      </c>
      <c r="H319" s="0" t="n">
        <v>0.0174473292217634</v>
      </c>
    </row>
    <row r="320" customFormat="false" ht="16" hidden="false" customHeight="false" outlineLevel="0" collapsed="false">
      <c r="A320" s="54" t="s">
        <v>591</v>
      </c>
      <c r="B320" s="0" t="n">
        <v>1.4721E-005</v>
      </c>
      <c r="C320" s="0" t="n">
        <v>1.963E-005</v>
      </c>
      <c r="D320" s="0" t="n">
        <v>2.454E-005</v>
      </c>
      <c r="E320" s="0" t="n">
        <v>5.76360215334762E-005</v>
      </c>
      <c r="F320" s="0" t="n">
        <v>3.80886426592798E-005</v>
      </c>
      <c r="G320" s="0" t="n">
        <v>9.5724664192756E-005</v>
      </c>
      <c r="H320" s="0" t="n">
        <v>0.000191449328385512</v>
      </c>
    </row>
    <row r="321" customFormat="false" ht="16" hidden="false" customHeight="false" outlineLevel="0" collapsed="false">
      <c r="A321" s="54" t="s">
        <v>593</v>
      </c>
      <c r="B321" s="0" t="n">
        <v>1.7526E-005</v>
      </c>
      <c r="C321" s="0" t="n">
        <v>2.3433E-005</v>
      </c>
      <c r="D321" s="0" t="n">
        <v>2.9341E-005</v>
      </c>
      <c r="E321" s="0" t="n">
        <v>6.8036899597554E-005</v>
      </c>
      <c r="F321" s="0" t="n">
        <v>4.69607484450949E-005</v>
      </c>
      <c r="G321" s="0" t="n">
        <v>0.000114997648042649</v>
      </c>
      <c r="H321" s="0" t="n">
        <v>0.000229995296085298</v>
      </c>
    </row>
    <row r="322" customFormat="false" ht="16" hidden="false" customHeight="false" outlineLevel="0" collapsed="false">
      <c r="A322" s="54" t="s">
        <v>595</v>
      </c>
      <c r="B322" s="0" t="n">
        <v>2.3592E-005</v>
      </c>
      <c r="C322" s="0" t="n">
        <v>3.1936E-005</v>
      </c>
      <c r="D322" s="0" t="n">
        <v>4.028E-005</v>
      </c>
      <c r="E322" s="0" t="n">
        <v>8.79632049338839E-005</v>
      </c>
      <c r="F322" s="0" t="n">
        <v>7.33026707782366E-005</v>
      </c>
      <c r="G322" s="0" t="n">
        <v>0.00016126587571212</v>
      </c>
      <c r="H322" s="0" t="n">
        <v>0.000322531751424241</v>
      </c>
    </row>
    <row r="323" customFormat="false" ht="16" hidden="false" customHeight="false" outlineLevel="0" collapsed="false">
      <c r="A323" s="54" t="s">
        <v>597</v>
      </c>
      <c r="B323" s="0" t="n">
        <v>1.1948E-005</v>
      </c>
      <c r="C323" s="0" t="n">
        <v>1.6235E-005</v>
      </c>
      <c r="D323" s="0" t="n">
        <v>2.0522E-005</v>
      </c>
      <c r="E323" s="0" t="n">
        <v>4.39816024669419E-005</v>
      </c>
      <c r="F323" s="0" t="n">
        <v>3.86994982490984E-005</v>
      </c>
      <c r="G323" s="0" t="n">
        <v>8.26811007160404E-005</v>
      </c>
      <c r="H323" s="0" t="n">
        <v>0.000165362201432081</v>
      </c>
    </row>
    <row r="324" customFormat="false" ht="16" hidden="false" customHeight="false" outlineLevel="0" collapsed="false">
      <c r="A324" s="54" t="s">
        <v>599</v>
      </c>
      <c r="B324" s="0" t="n">
        <v>1.8468E-005</v>
      </c>
      <c r="C324" s="0" t="n">
        <v>2.5932E-005</v>
      </c>
      <c r="D324" s="0" t="n">
        <v>3.3395E-005</v>
      </c>
      <c r="E324" s="0" t="n">
        <v>6.024277426436E-005</v>
      </c>
      <c r="F324" s="0" t="n">
        <v>8.1369557832018E-005</v>
      </c>
      <c r="G324" s="0" t="n">
        <v>0.000141612332096378</v>
      </c>
      <c r="H324" s="0" t="n">
        <v>0.000283224664192756</v>
      </c>
    </row>
    <row r="325" customFormat="false" ht="16" hidden="false" customHeight="false" outlineLevel="0" collapsed="false">
      <c r="A325" s="54" t="s">
        <v>601</v>
      </c>
      <c r="B325" s="0" t="n">
        <v>1.1796E-005</v>
      </c>
      <c r="C325" s="0" t="n">
        <v>1.5968E-005</v>
      </c>
      <c r="D325" s="0" t="n">
        <v>2.014E-005</v>
      </c>
      <c r="E325" s="0" t="n">
        <v>4.39816024669419E-005</v>
      </c>
      <c r="F325" s="0" t="n">
        <v>3.66513353891183E-005</v>
      </c>
      <c r="G325" s="0" t="n">
        <v>8.06329378560602E-005</v>
      </c>
      <c r="H325" s="0" t="n">
        <v>0.00016126587571212</v>
      </c>
    </row>
    <row r="326" customFormat="false" ht="16" hidden="false" customHeight="false" outlineLevel="0" collapsed="false">
      <c r="A326" s="54" t="s">
        <v>603</v>
      </c>
      <c r="B326" s="0" t="n">
        <v>0.0001364</v>
      </c>
      <c r="C326" s="0" t="n">
        <v>0.00019789</v>
      </c>
      <c r="D326" s="0" t="n">
        <v>0.00025938</v>
      </c>
      <c r="E326" s="0" t="n">
        <v>0.000385962734542414</v>
      </c>
      <c r="F326" s="0" t="n">
        <v>0.000765071146709873</v>
      </c>
      <c r="G326" s="0" t="n">
        <v>0.00115103388125229</v>
      </c>
      <c r="H326" s="0" t="n">
        <v>0.00230206776250457</v>
      </c>
    </row>
    <row r="327" customFormat="false" ht="16" hidden="false" customHeight="false" outlineLevel="0" collapsed="false">
      <c r="A327" s="54" t="s">
        <v>605</v>
      </c>
      <c r="B327" s="0" t="n">
        <v>1.573E-005</v>
      </c>
      <c r="C327" s="0" t="n">
        <v>2.1887E-005</v>
      </c>
      <c r="D327" s="0" t="n">
        <v>2.8044E-005</v>
      </c>
      <c r="E327" s="0" t="n">
        <v>5.31542361365181E-005</v>
      </c>
      <c r="F327" s="0" t="n">
        <v>6.41692363978466E-005</v>
      </c>
      <c r="G327" s="0" t="n">
        <v>0.000117323472534365</v>
      </c>
      <c r="H327" s="0" t="n">
        <v>0.000234646945068729</v>
      </c>
    </row>
    <row r="328" customFormat="false" ht="16" hidden="false" customHeight="false" outlineLevel="0" collapsed="false">
      <c r="A328" s="54" t="s">
        <v>607</v>
      </c>
      <c r="B328" s="0" t="n">
        <v>0.00014922</v>
      </c>
      <c r="C328" s="0" t="n">
        <v>0.00021547</v>
      </c>
      <c r="D328" s="0" t="n">
        <v>0.00028171</v>
      </c>
      <c r="E328" s="0" t="n">
        <v>0.000431786703601108</v>
      </c>
      <c r="F328" s="0" t="n">
        <v>0.000810483523232112</v>
      </c>
      <c r="G328" s="0" t="n">
        <v>0.00124227022683322</v>
      </c>
      <c r="H328" s="0" t="n">
        <v>0.00248454045366644</v>
      </c>
    </row>
    <row r="329" customFormat="false" ht="16" hidden="false" customHeight="false" outlineLevel="0" collapsed="false">
      <c r="A329" s="54" t="s">
        <v>609</v>
      </c>
      <c r="B329" s="0" t="n">
        <v>0.0011012</v>
      </c>
      <c r="C329" s="0" t="n">
        <v>0.0014858</v>
      </c>
      <c r="D329" s="0" t="n">
        <v>0.0018704</v>
      </c>
      <c r="E329" s="0" t="n">
        <v>0.00415117205874667</v>
      </c>
      <c r="F329" s="0" t="n">
        <v>0.00329548326190352</v>
      </c>
      <c r="G329" s="0" t="n">
        <v>0.00744665532065018</v>
      </c>
      <c r="H329" s="0" t="n">
        <v>0.0148933106413004</v>
      </c>
    </row>
    <row r="330" customFormat="false" ht="16" hidden="false" customHeight="false" outlineLevel="0" collapsed="false">
      <c r="A330" s="54" t="s">
        <v>611</v>
      </c>
      <c r="B330" s="0" t="n">
        <v>0.0013382</v>
      </c>
      <c r="C330" s="0" t="n">
        <v>0.0018458</v>
      </c>
      <c r="D330" s="0" t="n">
        <v>0.0023534</v>
      </c>
      <c r="E330" s="0" t="n">
        <v>0.00467244420634506</v>
      </c>
      <c r="F330" s="0" t="n">
        <v>0.00504098841007683</v>
      </c>
      <c r="G330" s="0" t="n">
        <v>0.00971343261642189</v>
      </c>
      <c r="H330" s="0" t="n">
        <v>0.0194268652328438</v>
      </c>
    </row>
    <row r="331" customFormat="false" ht="16" hidden="false" customHeight="false" outlineLevel="0" collapsed="false">
      <c r="A331" s="54" t="s">
        <v>613</v>
      </c>
      <c r="B331" s="0" t="n">
        <v>0.00052442</v>
      </c>
      <c r="C331" s="0" t="n">
        <v>0.00076289</v>
      </c>
      <c r="D331" s="0" t="n">
        <v>0.0010014</v>
      </c>
      <c r="E331" s="0" t="n">
        <v>0.00146511916583913</v>
      </c>
      <c r="F331" s="0" t="n">
        <v>0.00299406032770606</v>
      </c>
      <c r="G331" s="0" t="n">
        <v>0.00445917949354518</v>
      </c>
      <c r="H331" s="0" t="n">
        <v>0.00891835898709037</v>
      </c>
    </row>
    <row r="332" customFormat="false" ht="16" hidden="false" customHeight="false" outlineLevel="0" collapsed="false">
      <c r="A332" s="54" t="s">
        <v>615</v>
      </c>
      <c r="B332" s="0" t="n">
        <v>0.00012753</v>
      </c>
      <c r="C332" s="0" t="n">
        <v>0.00018558</v>
      </c>
      <c r="D332" s="0" t="n">
        <v>0.00024364</v>
      </c>
      <c r="E332" s="0" t="n">
        <v>0.000355635551142006</v>
      </c>
      <c r="F332" s="0" t="n">
        <v>0.000729857118590916</v>
      </c>
      <c r="G332" s="0" t="n">
        <v>0.00108549266973292</v>
      </c>
      <c r="H332" s="0" t="n">
        <v>0.00217098533946584</v>
      </c>
    </row>
    <row r="333" customFormat="false" ht="16" hidden="false" customHeight="false" outlineLevel="0" collapsed="false">
      <c r="A333" s="54" t="s">
        <v>617</v>
      </c>
      <c r="B333" s="0" t="n">
        <v>0.00013033</v>
      </c>
      <c r="C333" s="0" t="n">
        <v>0.00018939</v>
      </c>
      <c r="D333" s="0" t="n">
        <v>0.00024844</v>
      </c>
      <c r="E333" s="0" t="n">
        <v>0.000366036429206084</v>
      </c>
      <c r="F333" s="0" t="n">
        <v>0.000738729224376731</v>
      </c>
      <c r="G333" s="0" t="n">
        <v>0.00110476565358281</v>
      </c>
      <c r="H333" s="0" t="n">
        <v>0.00220953130716563</v>
      </c>
    </row>
    <row r="334" customFormat="false" ht="16" hidden="false" customHeight="false" outlineLevel="0" collapsed="false">
      <c r="A334" s="54" t="s">
        <v>619</v>
      </c>
      <c r="B334" s="0" t="n">
        <v>0.0001364</v>
      </c>
      <c r="C334" s="0" t="n">
        <v>0.00019789</v>
      </c>
      <c r="D334" s="0" t="n">
        <v>0.00025938</v>
      </c>
      <c r="E334" s="0" t="n">
        <v>0.000385962734542414</v>
      </c>
      <c r="F334" s="0" t="n">
        <v>0.000765071146709873</v>
      </c>
      <c r="G334" s="0" t="n">
        <v>0.00115103388125229</v>
      </c>
      <c r="H334" s="0" t="n">
        <v>0.00230206776250457</v>
      </c>
    </row>
    <row r="335" customFormat="false" ht="16" hidden="false" customHeight="false" outlineLevel="0" collapsed="false">
      <c r="A335" s="54" t="s">
        <v>621</v>
      </c>
      <c r="B335" s="0" t="n">
        <v>0.00012475</v>
      </c>
      <c r="C335" s="0" t="n">
        <v>0.00018219</v>
      </c>
      <c r="D335" s="0" t="n">
        <v>0.00023962</v>
      </c>
      <c r="E335" s="0" t="n">
        <v>0.000341981132075472</v>
      </c>
      <c r="F335" s="0" t="n">
        <v>0.000730467974180735</v>
      </c>
      <c r="G335" s="0" t="n">
        <v>0.00107244910625621</v>
      </c>
      <c r="H335" s="0" t="n">
        <v>0.00214489821251241</v>
      </c>
    </row>
    <row r="336" customFormat="false" ht="16" hidden="false" customHeight="false" outlineLevel="0" collapsed="false">
      <c r="A336" s="54" t="s">
        <v>623</v>
      </c>
      <c r="B336" s="0" t="n">
        <v>0.00013127</v>
      </c>
      <c r="C336" s="0" t="n">
        <v>0.00019189</v>
      </c>
      <c r="D336" s="0" t="n">
        <v>0.0002525</v>
      </c>
      <c r="E336" s="0" t="n">
        <v>0.00035824230387289</v>
      </c>
      <c r="F336" s="0" t="n">
        <v>0.000773138033763654</v>
      </c>
      <c r="G336" s="0" t="n">
        <v>0.00113138033763654</v>
      </c>
      <c r="H336" s="0" t="n">
        <v>0.00226276067527309</v>
      </c>
    </row>
    <row r="337" customFormat="false" ht="16" hidden="false" customHeight="false" outlineLevel="0" collapsed="false">
      <c r="A337" s="54" t="s">
        <v>625</v>
      </c>
      <c r="B337" s="0" t="n">
        <v>0.0001246</v>
      </c>
      <c r="C337" s="0" t="n">
        <v>0.00018192</v>
      </c>
      <c r="D337" s="0" t="n">
        <v>0.00023924</v>
      </c>
      <c r="E337" s="0" t="n">
        <v>0.000341981132075472</v>
      </c>
      <c r="F337" s="0" t="n">
        <v>0.000728419811320755</v>
      </c>
      <c r="G337" s="0" t="n">
        <v>0.00107040094339623</v>
      </c>
      <c r="H337" s="0" t="n">
        <v>0.00214080188679245</v>
      </c>
    </row>
    <row r="338" customFormat="false" ht="16" hidden="false" customHeight="false" outlineLevel="0" collapsed="false">
      <c r="A338" s="54" t="s">
        <v>627</v>
      </c>
      <c r="B338" s="0" t="n">
        <v>0.0002492</v>
      </c>
      <c r="C338" s="0" t="n">
        <v>0.00036384</v>
      </c>
      <c r="D338" s="0" t="n">
        <v>0.00047849</v>
      </c>
      <c r="E338" s="0" t="n">
        <v>0.000683962264150943</v>
      </c>
      <c r="F338" s="0" t="n">
        <v>0.00145683962264151</v>
      </c>
      <c r="G338" s="0" t="n">
        <v>0.00214080188679245</v>
      </c>
      <c r="H338" s="0" t="n">
        <v>0.0042816037735849</v>
      </c>
    </row>
    <row r="339" customFormat="false" ht="16" hidden="false" customHeight="false" outlineLevel="0" collapsed="false">
      <c r="A339" s="54" t="s">
        <v>629</v>
      </c>
      <c r="B339" s="0" t="n">
        <v>0.00012853</v>
      </c>
      <c r="C339" s="0" t="n">
        <v>0.00018784</v>
      </c>
      <c r="D339" s="0" t="n">
        <v>0.00024715</v>
      </c>
      <c r="E339" s="0" t="n">
        <v>0.000351153765745048</v>
      </c>
      <c r="F339" s="0" t="n">
        <v>0.000755937712329483</v>
      </c>
      <c r="G339" s="0" t="n">
        <v>0.00110709147807453</v>
      </c>
      <c r="H339" s="0" t="n">
        <v>0.00221418295614906</v>
      </c>
    </row>
    <row r="340" customFormat="false" ht="16" hidden="false" customHeight="false" outlineLevel="0" collapsed="false">
      <c r="A340" s="54" t="s">
        <v>631</v>
      </c>
      <c r="B340" s="0" t="n">
        <v>2.8556E-005</v>
      </c>
      <c r="C340" s="0" t="n">
        <v>3.9465E-005</v>
      </c>
      <c r="D340" s="0" t="n">
        <v>5.0374E-005</v>
      </c>
      <c r="E340" s="0" t="n">
        <v>9.89782051952124E-005</v>
      </c>
      <c r="F340" s="0" t="n">
        <v>0.000109581612920086</v>
      </c>
      <c r="G340" s="0" t="n">
        <v>0.000208559818115298</v>
      </c>
      <c r="H340" s="0" t="n">
        <v>0.000417119636230596</v>
      </c>
    </row>
    <row r="341" customFormat="false" ht="16" hidden="false" customHeight="false" outlineLevel="0" collapsed="false">
      <c r="A341" s="54" t="s">
        <v>633</v>
      </c>
      <c r="B341" s="0" t="n">
        <v>0.00098054</v>
      </c>
      <c r="C341" s="0" t="n">
        <v>0.0013098</v>
      </c>
      <c r="D341" s="0" t="n">
        <v>0.001639</v>
      </c>
      <c r="E341" s="0" t="n">
        <v>0.00381836356034077</v>
      </c>
      <c r="F341" s="0" t="n">
        <v>0.00259458135159149</v>
      </c>
      <c r="G341" s="0" t="n">
        <v>0.00641294491193226</v>
      </c>
      <c r="H341" s="0" t="n">
        <v>0.0128258898238645</v>
      </c>
    </row>
    <row r="342" customFormat="false" ht="16" hidden="false" customHeight="false" outlineLevel="0" collapsed="false">
      <c r="A342" s="54" t="s">
        <v>635</v>
      </c>
      <c r="B342" s="0" t="n">
        <v>0.0012176</v>
      </c>
      <c r="C342" s="0" t="n">
        <v>0.0016698</v>
      </c>
      <c r="D342" s="0" t="n">
        <v>0.0021221</v>
      </c>
      <c r="E342" s="0" t="n">
        <v>0.00433963570793916</v>
      </c>
      <c r="F342" s="0" t="n">
        <v>0.0043400864997648</v>
      </c>
      <c r="G342" s="0" t="n">
        <v>0.00867972220770397</v>
      </c>
      <c r="H342" s="0" t="n">
        <v>0.0173594444154079</v>
      </c>
    </row>
    <row r="343" customFormat="false" ht="16" hidden="false" customHeight="false" outlineLevel="0" collapsed="false">
      <c r="A343" s="54" t="s">
        <v>637</v>
      </c>
      <c r="B343" s="0" t="n">
        <v>6.8588E-006</v>
      </c>
      <c r="C343" s="0" t="n">
        <v>9.5814E-006</v>
      </c>
      <c r="D343" s="0" t="n">
        <v>1.2304E-005</v>
      </c>
      <c r="E343" s="0" t="n">
        <v>2.28270527361104E-005</v>
      </c>
      <c r="F343" s="0" t="n">
        <v>2.89552082788899E-005</v>
      </c>
      <c r="G343" s="0" t="n">
        <v>5.17822610150003E-005</v>
      </c>
      <c r="H343" s="0" t="n">
        <v>0.000103564522030001</v>
      </c>
    </row>
    <row r="344" customFormat="false" ht="16" hidden="false" customHeight="false" outlineLevel="0" collapsed="false">
      <c r="A344" s="54" t="s">
        <v>639</v>
      </c>
      <c r="B344" s="0" t="n">
        <v>9.6635E-006</v>
      </c>
      <c r="C344" s="0" t="n">
        <v>1.3384E-005</v>
      </c>
      <c r="D344" s="0" t="n">
        <v>1.7105E-005</v>
      </c>
      <c r="E344" s="0" t="n">
        <v>3.32279308001881E-005</v>
      </c>
      <c r="F344" s="0" t="n">
        <v>3.7827314064705E-005</v>
      </c>
      <c r="G344" s="0" t="n">
        <v>7.10552448648931E-005</v>
      </c>
      <c r="H344" s="0" t="n">
        <v>0.000142110489729786</v>
      </c>
    </row>
    <row r="345" customFormat="false" ht="16" hidden="false" customHeight="false" outlineLevel="0" collapsed="false">
      <c r="A345" s="54" t="s">
        <v>641</v>
      </c>
      <c r="B345" s="0" t="n">
        <v>1.573E-005</v>
      </c>
      <c r="C345" s="0" t="n">
        <v>2.1887E-005</v>
      </c>
      <c r="D345" s="0" t="n">
        <v>2.8044E-005</v>
      </c>
      <c r="E345" s="0" t="n">
        <v>5.31542361365181E-005</v>
      </c>
      <c r="F345" s="0" t="n">
        <v>6.41692363978466E-005</v>
      </c>
      <c r="G345" s="0" t="n">
        <v>0.000117323472534365</v>
      </c>
      <c r="H345" s="0" t="n">
        <v>0.000234646945068729</v>
      </c>
    </row>
    <row r="346" customFormat="false" ht="16" hidden="false" customHeight="false" outlineLevel="0" collapsed="false">
      <c r="A346" s="54" t="s">
        <v>643</v>
      </c>
      <c r="B346" s="0" t="n">
        <v>4.0856E-006</v>
      </c>
      <c r="C346" s="0" t="n">
        <v>6.1858E-006</v>
      </c>
      <c r="D346" s="0" t="n">
        <v>8.286E-006</v>
      </c>
      <c r="E346" s="0" t="n">
        <v>9.17263366957612E-006</v>
      </c>
      <c r="F346" s="0" t="n">
        <v>2.95660638687085E-005</v>
      </c>
      <c r="G346" s="0" t="n">
        <v>3.87386975382846E-005</v>
      </c>
      <c r="H346" s="0" t="n">
        <v>7.74773950765692E-005</v>
      </c>
    </row>
    <row r="347" customFormat="false" ht="16" hidden="false" customHeight="false" outlineLevel="0" collapsed="false">
      <c r="A347" s="54" t="s">
        <v>645</v>
      </c>
      <c r="B347" s="0" t="n">
        <v>1.0606E-005</v>
      </c>
      <c r="C347" s="0" t="n">
        <v>1.5883E-005</v>
      </c>
      <c r="D347" s="0" t="n">
        <v>2.1159E-005</v>
      </c>
      <c r="E347" s="0" t="n">
        <v>2.54338054669942E-005</v>
      </c>
      <c r="F347" s="0" t="n">
        <v>7.22361234516281E-005</v>
      </c>
      <c r="G347" s="0" t="n">
        <v>9.76699289186223E-005</v>
      </c>
      <c r="H347" s="0" t="n">
        <v>0.000195339857837245</v>
      </c>
    </row>
    <row r="348" customFormat="false" ht="16" hidden="false" customHeight="false" outlineLevel="0" collapsed="false">
      <c r="A348" s="54" t="s">
        <v>647</v>
      </c>
      <c r="B348" s="0" t="n">
        <v>3.9338E-006</v>
      </c>
      <c r="C348" s="0" t="n">
        <v>5.919E-006</v>
      </c>
      <c r="D348" s="0" t="n">
        <v>7.9043E-006</v>
      </c>
      <c r="E348" s="0" t="n">
        <v>9.17263366957612E-006</v>
      </c>
      <c r="F348" s="0" t="n">
        <v>2.75179010087284E-005</v>
      </c>
      <c r="G348" s="0" t="n">
        <v>3.66905346783045E-005</v>
      </c>
      <c r="H348" s="0" t="n">
        <v>7.3381069356609E-005</v>
      </c>
    </row>
    <row r="349" customFormat="false" ht="16" hidden="false" customHeight="false" outlineLevel="0" collapsed="false">
      <c r="A349" s="54" t="s">
        <v>649</v>
      </c>
      <c r="B349" s="0" t="n">
        <v>0.00012853</v>
      </c>
      <c r="C349" s="0" t="n">
        <v>0.00018784</v>
      </c>
      <c r="D349" s="0" t="n">
        <v>0.00024715</v>
      </c>
      <c r="E349" s="0" t="n">
        <v>0.000351153765745048</v>
      </c>
      <c r="F349" s="0" t="n">
        <v>0.000755937712329483</v>
      </c>
      <c r="G349" s="0" t="n">
        <v>0.00110709147807453</v>
      </c>
      <c r="H349" s="0" t="n">
        <v>0.00221418295614906</v>
      </c>
    </row>
    <row r="350" customFormat="false" ht="16" hidden="false" customHeight="false" outlineLevel="0" collapsed="false">
      <c r="A350" s="54" t="s">
        <v>651</v>
      </c>
      <c r="B350" s="0" t="n">
        <v>7.8675E-006</v>
      </c>
      <c r="C350" s="0" t="n">
        <v>1.1838E-005</v>
      </c>
      <c r="D350" s="0" t="n">
        <v>1.5809E-005</v>
      </c>
      <c r="E350" s="0" t="n">
        <v>1.83452673391522E-005</v>
      </c>
      <c r="F350" s="0" t="n">
        <v>5.50358020174568E-005</v>
      </c>
      <c r="G350" s="0" t="n">
        <v>7.3381069356609E-005</v>
      </c>
      <c r="H350" s="0" t="n">
        <v>0.000146762138713218</v>
      </c>
    </row>
    <row r="351" customFormat="false" ht="16" hidden="false" customHeight="false" outlineLevel="0" collapsed="false">
      <c r="A351" s="55" t="s">
        <v>874</v>
      </c>
      <c r="B351" s="0" t="n">
        <v>0.00736</v>
      </c>
      <c r="C351" s="0" t="n">
        <v>0.0115</v>
      </c>
      <c r="D351" s="0" t="n">
        <v>0.0092</v>
      </c>
      <c r="E351" s="0" t="n">
        <v>0.012972</v>
      </c>
      <c r="F351" s="0" t="n">
        <v>0.017572</v>
      </c>
      <c r="G351" s="0" t="n">
        <v>0.033672</v>
      </c>
      <c r="H351" s="0" t="n">
        <v>0.045172</v>
      </c>
    </row>
    <row r="352" customFormat="false" ht="16" hidden="false" customHeight="false" outlineLevel="0" collapsed="false">
      <c r="A352" s="55" t="s">
        <v>876</v>
      </c>
      <c r="B352" s="0" t="n">
        <v>0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</row>
    <row r="353" customFormat="false" ht="16" hidden="false" customHeight="false" outlineLevel="0" collapsed="false">
      <c r="A353" s="55" t="s">
        <v>878</v>
      </c>
      <c r="B353" s="0" t="n">
        <v>0.00115</v>
      </c>
      <c r="C353" s="0" t="n">
        <v>0.00184</v>
      </c>
      <c r="D353" s="0" t="n">
        <v>0.00161</v>
      </c>
      <c r="E353" s="0" t="n">
        <v>0.001886</v>
      </c>
      <c r="F353" s="0" t="n">
        <v>0.002254</v>
      </c>
      <c r="G353" s="0" t="n">
        <v>0.003542</v>
      </c>
      <c r="H353" s="0" t="n">
        <v>0.004462</v>
      </c>
    </row>
    <row r="354" customFormat="false" ht="16" hidden="false" customHeight="false" outlineLevel="0" collapsed="false">
      <c r="A354" s="55" t="s">
        <v>880</v>
      </c>
      <c r="B354" s="0" t="n">
        <v>0.000345</v>
      </c>
      <c r="C354" s="0" t="n">
        <v>0.000575</v>
      </c>
      <c r="D354" s="0" t="n">
        <v>0.000575</v>
      </c>
      <c r="E354" s="0" t="n">
        <v>0.0007866</v>
      </c>
      <c r="F354" s="0" t="n">
        <v>0.0011454</v>
      </c>
      <c r="G354" s="0" t="n">
        <v>0.0024012</v>
      </c>
      <c r="H354" s="0" t="n">
        <v>0.0032982</v>
      </c>
    </row>
    <row r="355" customFormat="false" ht="16" hidden="false" customHeight="false" outlineLevel="0" collapsed="false">
      <c r="A355" s="55" t="s">
        <v>882</v>
      </c>
      <c r="B355" s="0" t="n">
        <v>0.00506</v>
      </c>
      <c r="C355" s="0" t="n">
        <v>0.00736</v>
      </c>
      <c r="D355" s="0" t="n">
        <v>0.00644</v>
      </c>
      <c r="E355" s="0" t="n">
        <v>0.007728</v>
      </c>
      <c r="F355" s="0" t="n">
        <v>0.009384</v>
      </c>
      <c r="G355" s="0" t="n">
        <v>0.01518</v>
      </c>
      <c r="H355" s="0" t="n">
        <v>0.01932</v>
      </c>
    </row>
    <row r="356" customFormat="false" ht="16" hidden="false" customHeight="false" outlineLevel="0" collapsed="false">
      <c r="A356" s="55" t="s">
        <v>884</v>
      </c>
      <c r="B356" s="0" t="n">
        <v>0.00092</v>
      </c>
      <c r="C356" s="0" t="n">
        <v>0.0138</v>
      </c>
      <c r="D356" s="0" t="n">
        <v>0.00115</v>
      </c>
      <c r="E356" s="0" t="n">
        <v>0.008648</v>
      </c>
      <c r="F356" s="0" t="n">
        <v>0.013616</v>
      </c>
      <c r="G356" s="0" t="n">
        <v>0.031004</v>
      </c>
      <c r="H356" s="0" t="n">
        <v>0.043424</v>
      </c>
    </row>
    <row r="357" customFormat="false" ht="16" hidden="false" customHeight="false" outlineLevel="0" collapsed="false">
      <c r="A357" s="56" t="s">
        <v>888</v>
      </c>
    </row>
    <row r="358" customFormat="false" ht="16" hidden="false" customHeight="false" outlineLevel="0" collapsed="false">
      <c r="A358" s="56" t="s">
        <v>890</v>
      </c>
    </row>
    <row r="359" customFormat="false" ht="16" hidden="false" customHeight="false" outlineLevel="0" collapsed="false">
      <c r="A359" s="56" t="s">
        <v>892</v>
      </c>
    </row>
    <row r="360" customFormat="false" ht="16" hidden="false" customHeight="false" outlineLevel="0" collapsed="false">
      <c r="A360" s="56" t="s">
        <v>894</v>
      </c>
    </row>
    <row r="361" customFormat="false" ht="16" hidden="false" customHeight="false" outlineLevel="0" collapsed="false">
      <c r="A361" s="56" t="s">
        <v>896</v>
      </c>
    </row>
    <row r="362" customFormat="false" ht="16" hidden="false" customHeight="false" outlineLevel="0" collapsed="false">
      <c r="A362" s="56" t="s">
        <v>898</v>
      </c>
    </row>
    <row r="363" customFormat="false" ht="16" hidden="false" customHeight="false" outlineLevel="0" collapsed="false">
      <c r="A363" s="56" t="s">
        <v>900</v>
      </c>
    </row>
    <row r="364" customFormat="false" ht="16" hidden="false" customHeight="false" outlineLevel="0" collapsed="false">
      <c r="A364" s="56" t="s">
        <v>902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14" activeCellId="0" sqref="B14"/>
    </sheetView>
  </sheetViews>
  <sheetFormatPr defaultRowHeight="16"/>
  <cols>
    <col collapsed="false" hidden="false" max="1" min="1" style="0" width="22.2444444444444"/>
    <col collapsed="false" hidden="false" max="1025" min="2" style="0" width="10.6814814814815"/>
  </cols>
  <sheetData>
    <row r="1" customFormat="false" ht="16" hidden="false" customHeight="false" outlineLevel="0" collapsed="false">
      <c r="B1" s="0" t="n">
        <v>0</v>
      </c>
      <c r="C1" s="0" t="n">
        <v>3</v>
      </c>
      <c r="D1" s="0" t="n">
        <v>6</v>
      </c>
      <c r="E1" s="0" t="n">
        <v>9</v>
      </c>
      <c r="F1" s="0" t="n">
        <v>12</v>
      </c>
      <c r="G1" s="0" t="n">
        <v>24</v>
      </c>
    </row>
    <row r="2" customFormat="false" ht="16" hidden="false" customHeight="false" outlineLevel="0" collapsed="false">
      <c r="B2" s="0" t="s">
        <v>36</v>
      </c>
      <c r="C2" s="0" t="s">
        <v>37</v>
      </c>
      <c r="D2" s="0" t="s">
        <v>38</v>
      </c>
      <c r="E2" s="0" t="s">
        <v>39</v>
      </c>
      <c r="F2" s="0" t="s">
        <v>40</v>
      </c>
      <c r="G2" s="0" t="s">
        <v>41</v>
      </c>
    </row>
    <row r="3" customFormat="false" ht="16" hidden="false" customHeight="false" outlineLevel="0" collapsed="false">
      <c r="A3" s="49" t="s">
        <v>808</v>
      </c>
      <c r="B3" s="0" t="n">
        <v>0.0100057915748663</v>
      </c>
      <c r="C3" s="0" t="n">
        <v>0.0110738255070149</v>
      </c>
      <c r="D3" s="0" t="n">
        <v>0.0126758764052379</v>
      </c>
      <c r="E3" s="0" t="n">
        <v>0.0139968657423691</v>
      </c>
      <c r="F3" s="0" t="n">
        <v>0.0126477702491287</v>
      </c>
      <c r="G3" s="0" t="n">
        <v>0.0102587469798488</v>
      </c>
      <c r="I3" s="0" t="n">
        <f aca="false">-B3</f>
        <v>-0.0100057915748663</v>
      </c>
      <c r="J3" s="0" t="n">
        <f aca="false">-C3</f>
        <v>-0.0110738255070149</v>
      </c>
      <c r="K3" s="0" t="n">
        <f aca="false">-D3</f>
        <v>-0.0126758764052379</v>
      </c>
      <c r="L3" s="0" t="n">
        <f aca="false">-E3</f>
        <v>-0.0139968657423691</v>
      </c>
      <c r="M3" s="0" t="n">
        <f aca="false">-F3</f>
        <v>-0.0126477702491287</v>
      </c>
      <c r="N3" s="0" t="n">
        <f aca="false">-G3</f>
        <v>-0.0102587469798488</v>
      </c>
    </row>
    <row r="4" customFormat="false" ht="16" hidden="false" customHeight="false" outlineLevel="0" collapsed="false">
      <c r="A4" s="49" t="s">
        <v>810</v>
      </c>
      <c r="B4" s="0" t="n">
        <v>0.0100057915748663</v>
      </c>
      <c r="C4" s="0" t="n">
        <v>0.0110738255070149</v>
      </c>
      <c r="D4" s="0" t="n">
        <v>0.0126758764052379</v>
      </c>
      <c r="E4" s="0" t="n">
        <v>0.0139968657423691</v>
      </c>
      <c r="F4" s="0" t="n">
        <v>0.0126477702491287</v>
      </c>
      <c r="G4" s="0" t="n">
        <v>0.0102587469798488</v>
      </c>
      <c r="I4" s="0" t="n">
        <f aca="false">-B4</f>
        <v>-0.0100057915748663</v>
      </c>
      <c r="J4" s="0" t="n">
        <f aca="false">-C4</f>
        <v>-0.0110738255070149</v>
      </c>
      <c r="K4" s="0" t="n">
        <f aca="false">-D4</f>
        <v>-0.0126758764052379</v>
      </c>
      <c r="L4" s="0" t="n">
        <f aca="false">-E4</f>
        <v>-0.0139968657423691</v>
      </c>
      <c r="M4" s="0" t="n">
        <f aca="false">-F4</f>
        <v>-0.0126477702491287</v>
      </c>
      <c r="N4" s="0" t="n">
        <f aca="false">-G4</f>
        <v>-0.0102587469798488</v>
      </c>
    </row>
    <row r="5" customFormat="false" ht="16" hidden="false" customHeight="false" outlineLevel="0" collapsed="false">
      <c r="A5" s="49" t="s">
        <v>812</v>
      </c>
      <c r="B5" s="0" t="n">
        <v>0.0100057915748663</v>
      </c>
      <c r="C5" s="0" t="n">
        <v>0.0110738255070149</v>
      </c>
      <c r="D5" s="0" t="n">
        <v>0.0126758764052379</v>
      </c>
      <c r="E5" s="0" t="n">
        <v>0.0139968657423691</v>
      </c>
      <c r="F5" s="0" t="n">
        <v>0.0126477702491287</v>
      </c>
      <c r="G5" s="0" t="n">
        <v>0.0102587469798488</v>
      </c>
      <c r="I5" s="0" t="n">
        <f aca="false">-B5</f>
        <v>-0.0100057915748663</v>
      </c>
      <c r="J5" s="0" t="n">
        <f aca="false">-C5</f>
        <v>-0.0110738255070149</v>
      </c>
      <c r="K5" s="0" t="n">
        <f aca="false">-D5</f>
        <v>-0.0126758764052379</v>
      </c>
      <c r="L5" s="0" t="n">
        <f aca="false">-E5</f>
        <v>-0.0139968657423691</v>
      </c>
      <c r="M5" s="0" t="n">
        <f aca="false">-F5</f>
        <v>-0.0126477702491287</v>
      </c>
      <c r="N5" s="0" t="n">
        <f aca="false">-G5</f>
        <v>-0.0102587469798488</v>
      </c>
    </row>
    <row r="6" customFormat="false" ht="16" hidden="false" customHeight="false" outlineLevel="0" collapsed="false">
      <c r="A6" s="49" t="s">
        <v>813</v>
      </c>
      <c r="B6" s="0" t="n">
        <v>0.0347188912477287</v>
      </c>
      <c r="C6" s="0" t="n">
        <v>0.0384248403134975</v>
      </c>
      <c r="D6" s="0" t="n">
        <v>0.0439837639121507</v>
      </c>
      <c r="E6" s="0" t="n">
        <v>0.0485674377566543</v>
      </c>
      <c r="F6" s="0" t="n">
        <v>0.0438862389367358</v>
      </c>
      <c r="G6" s="0" t="n">
        <v>0.0355966160264635</v>
      </c>
      <c r="I6" s="0" t="n">
        <f aca="false">-B6</f>
        <v>-0.0347188912477287</v>
      </c>
      <c r="J6" s="0" t="n">
        <f aca="false">-C6</f>
        <v>-0.0384248403134975</v>
      </c>
      <c r="K6" s="0" t="n">
        <f aca="false">-D6</f>
        <v>-0.0439837639121507</v>
      </c>
      <c r="L6" s="0" t="n">
        <f aca="false">-E6</f>
        <v>-0.0485674377566543</v>
      </c>
      <c r="M6" s="0" t="n">
        <f aca="false">-F6</f>
        <v>-0.0438862389367358</v>
      </c>
      <c r="N6" s="0" t="n">
        <f aca="false">-G6</f>
        <v>-0.0355966160264635</v>
      </c>
    </row>
    <row r="7" customFormat="false" ht="16" hidden="false" customHeight="false" outlineLevel="0" collapsed="false">
      <c r="A7" s="49" t="s">
        <v>815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I7" s="0" t="n">
        <f aca="false">-B7</f>
        <v>-0</v>
      </c>
      <c r="J7" s="0" t="n">
        <f aca="false">-C7</f>
        <v>-0</v>
      </c>
      <c r="K7" s="0" t="n">
        <f aca="false">-D7</f>
        <v>-0</v>
      </c>
      <c r="L7" s="0" t="n">
        <f aca="false">-E7</f>
        <v>-0</v>
      </c>
      <c r="M7" s="0" t="n">
        <f aca="false">-F7</f>
        <v>-0</v>
      </c>
      <c r="N7" s="0" t="n">
        <f aca="false">-G7</f>
        <v>-0</v>
      </c>
    </row>
    <row r="8" customFormat="false" ht="16" hidden="false" customHeight="false" outlineLevel="0" collapsed="false">
      <c r="A8" s="49" t="s">
        <v>818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I8" s="0" t="n">
        <f aca="false">-B8</f>
        <v>-0</v>
      </c>
      <c r="J8" s="0" t="n">
        <f aca="false">-C8</f>
        <v>-0</v>
      </c>
      <c r="K8" s="0" t="n">
        <f aca="false">-D8</f>
        <v>-0</v>
      </c>
      <c r="L8" s="0" t="n">
        <f aca="false">-E8</f>
        <v>-0</v>
      </c>
      <c r="M8" s="0" t="n">
        <f aca="false">-F8</f>
        <v>-0</v>
      </c>
      <c r="N8" s="0" t="n">
        <f aca="false">-G8</f>
        <v>-0</v>
      </c>
    </row>
    <row r="9" customFormat="false" ht="16" hidden="false" customHeight="false" outlineLevel="0" collapsed="false">
      <c r="A9" s="49" t="s">
        <v>820</v>
      </c>
      <c r="B9" s="0" t="n">
        <v>0.0195293763268474</v>
      </c>
      <c r="C9" s="0" t="n">
        <v>0.0216139726763424</v>
      </c>
      <c r="D9" s="0" t="n">
        <v>0.0247408672005848</v>
      </c>
      <c r="E9" s="0" t="n">
        <v>0.027319183738118</v>
      </c>
      <c r="F9" s="0" t="n">
        <v>0.0246860094019139</v>
      </c>
      <c r="G9" s="0" t="n">
        <v>0.0200230965148857</v>
      </c>
      <c r="I9" s="0" t="n">
        <f aca="false">-B9</f>
        <v>-0.0195293763268474</v>
      </c>
      <c r="J9" s="0" t="n">
        <f aca="false">-C9</f>
        <v>-0.0216139726763424</v>
      </c>
      <c r="K9" s="0" t="n">
        <f aca="false">-D9</f>
        <v>-0.0247408672005848</v>
      </c>
      <c r="L9" s="0" t="n">
        <f aca="false">-E9</f>
        <v>-0.027319183738118</v>
      </c>
      <c r="M9" s="0" t="n">
        <f aca="false">-F9</f>
        <v>-0.0246860094019139</v>
      </c>
      <c r="N9" s="0" t="n">
        <f aca="false">-G9</f>
        <v>-0.0200230965148857</v>
      </c>
    </row>
    <row r="10" customFormat="false" ht="16" hidden="false" customHeight="false" outlineLevel="0" collapsed="false">
      <c r="A10" s="49" t="s">
        <v>822</v>
      </c>
      <c r="B10" s="0" t="n">
        <v>0.0195293763268474</v>
      </c>
      <c r="C10" s="0" t="n">
        <v>0.0216139726763424</v>
      </c>
      <c r="D10" s="0" t="n">
        <v>0.0247408672005848</v>
      </c>
      <c r="E10" s="0" t="n">
        <v>0.027319183738118</v>
      </c>
      <c r="F10" s="0" t="n">
        <v>0.0246860094019139</v>
      </c>
      <c r="G10" s="0" t="n">
        <v>0.0200230965148857</v>
      </c>
      <c r="I10" s="0" t="n">
        <f aca="false">-B10</f>
        <v>-0.0195293763268474</v>
      </c>
      <c r="J10" s="0" t="n">
        <f aca="false">-C10</f>
        <v>-0.0216139726763424</v>
      </c>
      <c r="K10" s="0" t="n">
        <f aca="false">-D10</f>
        <v>-0.0247408672005848</v>
      </c>
      <c r="L10" s="0" t="n">
        <f aca="false">-E10</f>
        <v>-0.027319183738118</v>
      </c>
      <c r="M10" s="0" t="n">
        <f aca="false">-F10</f>
        <v>-0.0246860094019139</v>
      </c>
      <c r="N10" s="0" t="n">
        <f aca="false">-G10</f>
        <v>-0.0200230965148857</v>
      </c>
    </row>
    <row r="11" customFormat="false" ht="16" hidden="false" customHeight="false" outlineLevel="0" collapsed="false">
      <c r="A11" s="49" t="s">
        <v>823</v>
      </c>
      <c r="B11" s="0" t="n">
        <v>0.00108496535149152</v>
      </c>
      <c r="C11" s="0" t="n">
        <v>0.0012007762597968</v>
      </c>
      <c r="D11" s="0" t="n">
        <v>0.00137449262225471</v>
      </c>
      <c r="E11" s="0" t="n">
        <v>0.00151773242989545</v>
      </c>
      <c r="F11" s="0" t="n">
        <v>0.00137144496677299</v>
      </c>
      <c r="G11" s="0" t="n">
        <v>0.00111239425082698</v>
      </c>
      <c r="I11" s="0" t="n">
        <f aca="false">-B11</f>
        <v>-0.00108496535149152</v>
      </c>
      <c r="J11" s="0" t="n">
        <f aca="false">-C11</f>
        <v>-0.0012007762597968</v>
      </c>
      <c r="K11" s="0" t="n">
        <f aca="false">-D11</f>
        <v>-0.00137449262225471</v>
      </c>
      <c r="L11" s="0" t="n">
        <f aca="false">-E11</f>
        <v>-0.00151773242989545</v>
      </c>
      <c r="M11" s="0" t="n">
        <f aca="false">-F11</f>
        <v>-0.00137144496677299</v>
      </c>
      <c r="N11" s="0" t="n">
        <f aca="false">-G11</f>
        <v>-0.00111239425082698</v>
      </c>
    </row>
    <row r="12" customFormat="false" ht="16" hidden="false" customHeight="false" outlineLevel="0" collapsed="false">
      <c r="A12" s="49" t="s">
        <v>825</v>
      </c>
      <c r="B12" s="0" t="n">
        <v>0.00108496535149152</v>
      </c>
      <c r="C12" s="0" t="n">
        <v>0.0012007762597968</v>
      </c>
      <c r="D12" s="0" t="n">
        <v>0.00137449262225471</v>
      </c>
      <c r="E12" s="0" t="n">
        <v>0.00151773242989545</v>
      </c>
      <c r="F12" s="0" t="n">
        <v>0.00137144496677299</v>
      </c>
      <c r="G12" s="0" t="n">
        <v>0.00111239425082698</v>
      </c>
      <c r="I12" s="0" t="n">
        <f aca="false">-B12</f>
        <v>-0.00108496535149152</v>
      </c>
      <c r="J12" s="0" t="n">
        <f aca="false">-C12</f>
        <v>-0.0012007762597968</v>
      </c>
      <c r="K12" s="0" t="n">
        <f aca="false">-D12</f>
        <v>-0.00137449262225471</v>
      </c>
      <c r="L12" s="0" t="n">
        <f aca="false">-E12</f>
        <v>-0.00151773242989545</v>
      </c>
      <c r="M12" s="0" t="n">
        <f aca="false">-F12</f>
        <v>-0.00137144496677299</v>
      </c>
      <c r="N12" s="0" t="n">
        <f aca="false">-G12</f>
        <v>-0.00111239425082698</v>
      </c>
    </row>
    <row r="13" customFormat="false" ht="16" hidden="false" customHeight="false" outlineLevel="0" collapsed="false">
      <c r="A13" s="49" t="s">
        <v>826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I13" s="0" t="n">
        <f aca="false">-B13</f>
        <v>-0</v>
      </c>
      <c r="J13" s="0" t="n">
        <f aca="false">-C13</f>
        <v>-0</v>
      </c>
      <c r="K13" s="0" t="n">
        <f aca="false">-D13</f>
        <v>-0</v>
      </c>
      <c r="L13" s="0" t="n">
        <f aca="false">-E13</f>
        <v>-0</v>
      </c>
      <c r="M13" s="0" t="n">
        <f aca="false">-F13</f>
        <v>-0</v>
      </c>
      <c r="N13" s="0" t="n">
        <f aca="false">-G13</f>
        <v>-0</v>
      </c>
    </row>
    <row r="14" customFormat="false" ht="16" hidden="false" customHeight="false" outlineLevel="0" collapsed="false">
      <c r="A14" s="49" t="s">
        <v>828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I14" s="0" t="n">
        <f aca="false">-B14</f>
        <v>-0</v>
      </c>
      <c r="J14" s="0" t="n">
        <f aca="false">-C14</f>
        <v>-0</v>
      </c>
      <c r="K14" s="0" t="n">
        <f aca="false">-D14</f>
        <v>-0</v>
      </c>
      <c r="L14" s="0" t="n">
        <f aca="false">-E14</f>
        <v>-0</v>
      </c>
      <c r="M14" s="0" t="n">
        <f aca="false">-F14</f>
        <v>-0</v>
      </c>
      <c r="N14" s="0" t="n">
        <f aca="false">-G14</f>
        <v>-0</v>
      </c>
    </row>
    <row r="15" customFormat="false" ht="16" hidden="false" customHeight="false" outlineLevel="0" collapsed="false">
      <c r="A15" s="49" t="s">
        <v>829</v>
      </c>
      <c r="B15" s="0" t="n">
        <v>0.0242308928499774</v>
      </c>
      <c r="C15" s="0" t="n">
        <v>0.0268173364687952</v>
      </c>
      <c r="D15" s="0" t="n">
        <v>0.0306970018970219</v>
      </c>
      <c r="E15" s="0" t="n">
        <v>0.0338960242676649</v>
      </c>
      <c r="F15" s="0" t="n">
        <v>0.0306289375912635</v>
      </c>
      <c r="G15" s="0" t="n">
        <v>0.0248434716018026</v>
      </c>
      <c r="I15" s="0" t="n">
        <f aca="false">-B15</f>
        <v>-0.0242308928499774</v>
      </c>
      <c r="J15" s="0" t="n">
        <f aca="false">-C15</f>
        <v>-0.0268173364687952</v>
      </c>
      <c r="K15" s="0" t="n">
        <f aca="false">-D15</f>
        <v>-0.0306970018970219</v>
      </c>
      <c r="L15" s="0" t="n">
        <f aca="false">-E15</f>
        <v>-0.0338960242676649</v>
      </c>
      <c r="M15" s="0" t="n">
        <f aca="false">-F15</f>
        <v>-0.0306289375912635</v>
      </c>
      <c r="N15" s="0" t="n">
        <f aca="false">-G15</f>
        <v>-0.0248434716018026</v>
      </c>
    </row>
    <row r="16" customFormat="false" ht="16" hidden="false" customHeight="false" outlineLevel="0" collapsed="false">
      <c r="A16" s="49" t="s">
        <v>831</v>
      </c>
      <c r="B16" s="0" t="n">
        <v>0.0242308928499774</v>
      </c>
      <c r="C16" s="0" t="n">
        <v>0.0268173364687952</v>
      </c>
      <c r="D16" s="0" t="n">
        <v>0.0306970018970219</v>
      </c>
      <c r="E16" s="0" t="n">
        <v>0.0338960242676649</v>
      </c>
      <c r="F16" s="0" t="n">
        <v>0.0306289375912635</v>
      </c>
      <c r="G16" s="0" t="n">
        <v>0.0248434716018026</v>
      </c>
      <c r="I16" s="0" t="n">
        <f aca="false">-B16</f>
        <v>-0.0242308928499774</v>
      </c>
      <c r="J16" s="0" t="n">
        <f aca="false">-C16</f>
        <v>-0.0268173364687952</v>
      </c>
      <c r="K16" s="0" t="n">
        <f aca="false">-D16</f>
        <v>-0.0306970018970219</v>
      </c>
      <c r="L16" s="0" t="n">
        <f aca="false">-E16</f>
        <v>-0.0338960242676649</v>
      </c>
      <c r="M16" s="0" t="n">
        <f aca="false">-F16</f>
        <v>-0.0306289375912635</v>
      </c>
      <c r="N16" s="0" t="n">
        <f aca="false">-G16</f>
        <v>-0.0248434716018026</v>
      </c>
    </row>
    <row r="17" customFormat="false" ht="16" hidden="false" customHeight="false" outlineLevel="0" collapsed="false">
      <c r="A17" s="49" t="s">
        <v>832</v>
      </c>
      <c r="B17" s="0" t="n">
        <v>0.0126579291007344</v>
      </c>
      <c r="C17" s="0" t="n">
        <v>0.014009056364296</v>
      </c>
      <c r="D17" s="0" t="n">
        <v>0.0160357472596383</v>
      </c>
      <c r="E17" s="0" t="n">
        <v>0.0177068783487802</v>
      </c>
      <c r="F17" s="0" t="n">
        <v>0.0160001912790183</v>
      </c>
      <c r="G17" s="0" t="n">
        <v>0.0129779329263148</v>
      </c>
      <c r="I17" s="0" t="n">
        <f aca="false">-B17</f>
        <v>-0.0126579291007344</v>
      </c>
      <c r="J17" s="0" t="n">
        <f aca="false">-C17</f>
        <v>-0.014009056364296</v>
      </c>
      <c r="K17" s="0" t="n">
        <f aca="false">-D17</f>
        <v>-0.0160357472596383</v>
      </c>
      <c r="L17" s="0" t="n">
        <f aca="false">-E17</f>
        <v>-0.0177068783487802</v>
      </c>
      <c r="M17" s="0" t="n">
        <f aca="false">-F17</f>
        <v>-0.0160001912790183</v>
      </c>
      <c r="N17" s="0" t="n">
        <f aca="false">-G17</f>
        <v>-0.0129779329263148</v>
      </c>
    </row>
    <row r="18" customFormat="false" ht="16" hidden="false" customHeight="false" outlineLevel="0" collapsed="false">
      <c r="A18" s="49" t="s">
        <v>833</v>
      </c>
      <c r="B18" s="0" t="n">
        <v>0.0126579291007344</v>
      </c>
      <c r="C18" s="0" t="n">
        <v>0.014009056364296</v>
      </c>
      <c r="D18" s="0" t="n">
        <v>0.0160357472596383</v>
      </c>
      <c r="E18" s="0" t="n">
        <v>0.0177068783487802</v>
      </c>
      <c r="F18" s="0" t="n">
        <v>0.0160001912790183</v>
      </c>
      <c r="G18" s="0" t="n">
        <v>0.0129779329263148</v>
      </c>
      <c r="I18" s="0" t="n">
        <f aca="false">-B18</f>
        <v>-0.0126579291007344</v>
      </c>
      <c r="J18" s="0" t="n">
        <f aca="false">-C18</f>
        <v>-0.014009056364296</v>
      </c>
      <c r="K18" s="0" t="n">
        <f aca="false">-D18</f>
        <v>-0.0160357472596383</v>
      </c>
      <c r="L18" s="0" t="n">
        <f aca="false">-E18</f>
        <v>-0.0177068783487802</v>
      </c>
      <c r="M18" s="0" t="n">
        <f aca="false">-F18</f>
        <v>-0.0160001912790183</v>
      </c>
      <c r="N18" s="0" t="n">
        <f aca="false">-G18</f>
        <v>-0.0129779329263148</v>
      </c>
    </row>
    <row r="19" customFormat="false" ht="16" hidden="false" customHeight="false" outlineLevel="0" collapsed="false">
      <c r="A19" s="49" t="s">
        <v>834</v>
      </c>
      <c r="B19" s="0" t="n">
        <v>0.00253158582014689</v>
      </c>
      <c r="C19" s="0" t="n">
        <v>0.0028018112728592</v>
      </c>
      <c r="D19" s="0" t="n">
        <v>0.00320714945192766</v>
      </c>
      <c r="E19" s="0" t="n">
        <v>0.00354137566975604</v>
      </c>
      <c r="F19" s="0" t="n">
        <v>0.00320003825580365</v>
      </c>
      <c r="G19" s="0" t="n">
        <v>0.00259558658526296</v>
      </c>
      <c r="I19" s="0" t="n">
        <f aca="false">-B19</f>
        <v>-0.00253158582014689</v>
      </c>
      <c r="J19" s="0" t="n">
        <f aca="false">-C19</f>
        <v>-0.0028018112728592</v>
      </c>
      <c r="K19" s="0" t="n">
        <f aca="false">-D19</f>
        <v>-0.00320714945192766</v>
      </c>
      <c r="L19" s="0" t="n">
        <f aca="false">-E19</f>
        <v>-0.00354137566975604</v>
      </c>
      <c r="M19" s="0" t="n">
        <f aca="false">-F19</f>
        <v>-0.00320003825580365</v>
      </c>
      <c r="N19" s="0" t="n">
        <f aca="false">-G19</f>
        <v>-0.00259558658526296</v>
      </c>
    </row>
    <row r="20" customFormat="false" ht="16" hidden="false" customHeight="false" outlineLevel="0" collapsed="false">
      <c r="A20" s="49" t="s">
        <v>836</v>
      </c>
      <c r="B20" s="0" t="n">
        <v>0.00253158582014689</v>
      </c>
      <c r="C20" s="0" t="n">
        <v>0.0028018112728592</v>
      </c>
      <c r="D20" s="0" t="n">
        <v>0.00320714945192766</v>
      </c>
      <c r="E20" s="0" t="n">
        <v>0.00354137566975604</v>
      </c>
      <c r="F20" s="0" t="n">
        <v>0.00320003825580365</v>
      </c>
      <c r="G20" s="0" t="n">
        <v>0.00259558658526296</v>
      </c>
      <c r="I20" s="0" t="n">
        <f aca="false">-B20</f>
        <v>-0.00253158582014689</v>
      </c>
      <c r="J20" s="0" t="n">
        <f aca="false">-C20</f>
        <v>-0.0028018112728592</v>
      </c>
      <c r="K20" s="0" t="n">
        <f aca="false">-D20</f>
        <v>-0.00320714945192766</v>
      </c>
      <c r="L20" s="0" t="n">
        <f aca="false">-E20</f>
        <v>-0.00354137566975604</v>
      </c>
      <c r="M20" s="0" t="n">
        <f aca="false">-F20</f>
        <v>-0.00320003825580365</v>
      </c>
      <c r="N20" s="0" t="n">
        <f aca="false">-G20</f>
        <v>-0.00259558658526296</v>
      </c>
    </row>
    <row r="21" customFormat="false" ht="16" hidden="false" customHeight="false" outlineLevel="0" collapsed="false">
      <c r="A21" s="49" t="s">
        <v>837</v>
      </c>
      <c r="B21" s="0" t="n">
        <v>0.00922220548767795</v>
      </c>
      <c r="C21" s="0" t="n">
        <v>0.0102065982082728</v>
      </c>
      <c r="D21" s="0" t="n">
        <v>0.011683187289165</v>
      </c>
      <c r="E21" s="0" t="n">
        <v>0.0129007256541113</v>
      </c>
      <c r="F21" s="0" t="n">
        <v>0.0116572822175704</v>
      </c>
      <c r="G21" s="0" t="n">
        <v>0.00945535113202936</v>
      </c>
      <c r="I21" s="0" t="n">
        <f aca="false">-B21</f>
        <v>-0.00922220548767795</v>
      </c>
      <c r="J21" s="0" t="n">
        <f aca="false">-C21</f>
        <v>-0.0102065982082728</v>
      </c>
      <c r="K21" s="0" t="n">
        <f aca="false">-D21</f>
        <v>-0.011683187289165</v>
      </c>
      <c r="L21" s="0" t="n">
        <f aca="false">-E21</f>
        <v>-0.0129007256541113</v>
      </c>
      <c r="M21" s="0" t="n">
        <f aca="false">-F21</f>
        <v>-0.0116572822175704</v>
      </c>
      <c r="N21" s="0" t="n">
        <f aca="false">-G21</f>
        <v>-0.00945535113202936</v>
      </c>
    </row>
    <row r="22" customFormat="false" ht="16" hidden="false" customHeight="false" outlineLevel="0" collapsed="false">
      <c r="A22" s="49" t="s">
        <v>839</v>
      </c>
      <c r="B22" s="0" t="n">
        <v>0.00922220548767795</v>
      </c>
      <c r="C22" s="0" t="n">
        <v>0.0102065982082728</v>
      </c>
      <c r="D22" s="0" t="n">
        <v>0.011683187289165</v>
      </c>
      <c r="E22" s="0" t="n">
        <v>0.0129007256541113</v>
      </c>
      <c r="F22" s="0" t="n">
        <v>0.0116572822175704</v>
      </c>
      <c r="G22" s="0" t="n">
        <v>0.00945535113202936</v>
      </c>
      <c r="I22" s="0" t="n">
        <f aca="false">-B22</f>
        <v>-0.00922220548767795</v>
      </c>
      <c r="J22" s="0" t="n">
        <f aca="false">-C22</f>
        <v>-0.0102065982082728</v>
      </c>
      <c r="K22" s="0" t="n">
        <f aca="false">-D22</f>
        <v>-0.011683187289165</v>
      </c>
      <c r="L22" s="0" t="n">
        <f aca="false">-E22</f>
        <v>-0.0129007256541113</v>
      </c>
      <c r="M22" s="0" t="n">
        <f aca="false">-F22</f>
        <v>-0.0116572822175704</v>
      </c>
      <c r="N22" s="0" t="n">
        <f aca="false">-G22</f>
        <v>-0.00945535113202936</v>
      </c>
    </row>
    <row r="23" customFormat="false" ht="16" hidden="false" customHeight="false" outlineLevel="0" collapsed="false">
      <c r="A23" s="49" t="s">
        <v>840</v>
      </c>
      <c r="B23" s="0" t="n">
        <v>0.0160936527137909</v>
      </c>
      <c r="C23" s="0" t="n">
        <v>0.0178115145203192</v>
      </c>
      <c r="D23" s="0" t="n">
        <v>0.0203883072301115</v>
      </c>
      <c r="E23" s="0" t="n">
        <v>0.0225130310434491</v>
      </c>
      <c r="F23" s="0" t="n">
        <v>0.0203431003404661</v>
      </c>
      <c r="G23" s="0" t="n">
        <v>0.0165005147206002</v>
      </c>
      <c r="I23" s="0" t="n">
        <f aca="false">-B23</f>
        <v>-0.0160936527137909</v>
      </c>
      <c r="J23" s="0" t="n">
        <f aca="false">-C23</f>
        <v>-0.0178115145203192</v>
      </c>
      <c r="K23" s="0" t="n">
        <f aca="false">-D23</f>
        <v>-0.0203883072301115</v>
      </c>
      <c r="L23" s="0" t="n">
        <f aca="false">-E23</f>
        <v>-0.0225130310434491</v>
      </c>
      <c r="M23" s="0" t="n">
        <f aca="false">-F23</f>
        <v>-0.0203431003404661</v>
      </c>
      <c r="N23" s="0" t="n">
        <f aca="false">-G23</f>
        <v>-0.0165005147206002</v>
      </c>
    </row>
    <row r="24" customFormat="false" ht="16" hidden="false" customHeight="false" outlineLevel="0" collapsed="false">
      <c r="A24" s="49" t="s">
        <v>842</v>
      </c>
      <c r="B24" s="0" t="n">
        <v>0.0160936527137909</v>
      </c>
      <c r="C24" s="0" t="n">
        <v>0.0178115145203192</v>
      </c>
      <c r="D24" s="0" t="n">
        <v>0.0203883072301115</v>
      </c>
      <c r="E24" s="0" t="n">
        <v>0.0225130310434491</v>
      </c>
      <c r="F24" s="0" t="n">
        <v>0.0203431003404661</v>
      </c>
      <c r="G24" s="0" t="n">
        <v>0.0165005147206002</v>
      </c>
      <c r="I24" s="0" t="n">
        <f aca="false">-B24</f>
        <v>-0.0160936527137909</v>
      </c>
      <c r="J24" s="0" t="n">
        <f aca="false">-C24</f>
        <v>-0.0178115145203192</v>
      </c>
      <c r="K24" s="0" t="n">
        <f aca="false">-D24</f>
        <v>-0.0203883072301115</v>
      </c>
      <c r="L24" s="0" t="n">
        <f aca="false">-E24</f>
        <v>-0.0225130310434491</v>
      </c>
      <c r="M24" s="0" t="n">
        <f aca="false">-F24</f>
        <v>-0.0203431003404661</v>
      </c>
      <c r="N24" s="0" t="n">
        <f aca="false">-G24</f>
        <v>-0.0165005147206002</v>
      </c>
    </row>
    <row r="25" customFormat="false" ht="16" hidden="false" customHeight="false" outlineLevel="0" collapsed="false">
      <c r="A25" s="49" t="s">
        <v>843</v>
      </c>
      <c r="B25" s="0" t="n">
        <v>0.0103071708391695</v>
      </c>
      <c r="C25" s="0" t="n">
        <v>0.0102065982082728</v>
      </c>
      <c r="D25" s="0" t="n">
        <v>0.011683187289165</v>
      </c>
      <c r="E25" s="0" t="n">
        <v>0.0129007256541113</v>
      </c>
      <c r="F25" s="0" t="n">
        <v>0.0116572822175704</v>
      </c>
      <c r="G25" s="0" t="n">
        <v>0.00945535113202936</v>
      </c>
      <c r="I25" s="0" t="n">
        <f aca="false">-B25</f>
        <v>-0.0103071708391695</v>
      </c>
      <c r="J25" s="0" t="n">
        <f aca="false">-C25</f>
        <v>-0.0102065982082728</v>
      </c>
      <c r="K25" s="0" t="n">
        <f aca="false">-D25</f>
        <v>-0.011683187289165</v>
      </c>
      <c r="L25" s="0" t="n">
        <f aca="false">-E25</f>
        <v>-0.0129007256541113</v>
      </c>
      <c r="M25" s="0" t="n">
        <f aca="false">-F25</f>
        <v>-0.0116572822175704</v>
      </c>
      <c r="N25" s="0" t="n">
        <f aca="false">-G25</f>
        <v>-0.00945535113202936</v>
      </c>
    </row>
    <row r="26" customFormat="false" ht="16" hidden="false" customHeight="false" outlineLevel="0" collapsed="false">
      <c r="A26" s="49" t="s">
        <v>845</v>
      </c>
      <c r="B26" s="0" t="n">
        <v>0.0103071708391695</v>
      </c>
      <c r="C26" s="0" t="n">
        <v>0.0102065982082728</v>
      </c>
      <c r="D26" s="0" t="n">
        <v>0.011683187289165</v>
      </c>
      <c r="E26" s="0" t="n">
        <v>0.0129007256541113</v>
      </c>
      <c r="F26" s="0" t="n">
        <v>0.0116572822175704</v>
      </c>
      <c r="G26" s="0" t="n">
        <v>0.00945535113202936</v>
      </c>
      <c r="I26" s="0" t="n">
        <f aca="false">-B26</f>
        <v>-0.0103071708391695</v>
      </c>
      <c r="J26" s="0" t="n">
        <f aca="false">-C26</f>
        <v>-0.0102065982082728</v>
      </c>
      <c r="K26" s="0" t="n">
        <f aca="false">-D26</f>
        <v>-0.011683187289165</v>
      </c>
      <c r="L26" s="0" t="n">
        <f aca="false">-E26</f>
        <v>-0.0129007256541113</v>
      </c>
      <c r="M26" s="0" t="n">
        <f aca="false">-F26</f>
        <v>-0.0116572822175704</v>
      </c>
      <c r="N26" s="0" t="n">
        <f aca="false">-G26</f>
        <v>-0.00945535113202936</v>
      </c>
    </row>
    <row r="27" customFormat="false" ht="16" hidden="false" customHeight="false" outlineLevel="0" collapsed="false">
      <c r="A27" s="49" t="s">
        <v>846</v>
      </c>
      <c r="B27" s="0" t="n">
        <v>0.00343572361305649</v>
      </c>
      <c r="C27" s="0" t="n">
        <v>0.00380245815602319</v>
      </c>
      <c r="D27" s="0" t="n">
        <v>0.00435255997047325</v>
      </c>
      <c r="E27" s="0" t="n">
        <v>0.00480615269466891</v>
      </c>
      <c r="F27" s="0" t="n">
        <v>0.00434290906144781</v>
      </c>
      <c r="G27" s="0" t="n">
        <v>0.00352258179428545</v>
      </c>
      <c r="I27" s="0" t="n">
        <f aca="false">-B27</f>
        <v>-0.00343572361305649</v>
      </c>
      <c r="J27" s="0" t="n">
        <f aca="false">-C27</f>
        <v>-0.00380245815602319</v>
      </c>
      <c r="K27" s="0" t="n">
        <f aca="false">-D27</f>
        <v>-0.00435255997047325</v>
      </c>
      <c r="L27" s="0" t="n">
        <f aca="false">-E27</f>
        <v>-0.00480615269466891</v>
      </c>
      <c r="M27" s="0" t="n">
        <f aca="false">-F27</f>
        <v>-0.00434290906144781</v>
      </c>
      <c r="N27" s="0" t="n">
        <f aca="false">-G27</f>
        <v>-0.00352258179428545</v>
      </c>
    </row>
    <row r="28" customFormat="false" ht="16" hidden="false" customHeight="false" outlineLevel="0" collapsed="false">
      <c r="A28" s="49" t="s">
        <v>848</v>
      </c>
      <c r="B28" s="0" t="n">
        <v>0.00343572361305649</v>
      </c>
      <c r="C28" s="0" t="n">
        <v>0.00380245815602319</v>
      </c>
      <c r="D28" s="0" t="n">
        <v>0.00435255997047325</v>
      </c>
      <c r="E28" s="0" t="n">
        <v>0.00480615269466891</v>
      </c>
      <c r="F28" s="0" t="n">
        <v>0.00434290906144781</v>
      </c>
      <c r="G28" s="0" t="n">
        <v>0.00352258179428545</v>
      </c>
      <c r="I28" s="0" t="n">
        <f aca="false">-B28</f>
        <v>-0.00343572361305649</v>
      </c>
      <c r="J28" s="0" t="n">
        <f aca="false">-C28</f>
        <v>-0.00380245815602319</v>
      </c>
      <c r="K28" s="0" t="n">
        <f aca="false">-D28</f>
        <v>-0.00435255997047325</v>
      </c>
      <c r="L28" s="0" t="n">
        <f aca="false">-E28</f>
        <v>-0.00480615269466891</v>
      </c>
      <c r="M28" s="0" t="n">
        <f aca="false">-F28</f>
        <v>-0.00434290906144781</v>
      </c>
      <c r="N28" s="0" t="n">
        <f aca="false">-G28</f>
        <v>-0.00352258179428545</v>
      </c>
    </row>
    <row r="29" customFormat="false" ht="16" hidden="false" customHeight="false" outlineLevel="0" collapsed="false">
      <c r="A29" s="49" t="s">
        <v>849</v>
      </c>
      <c r="B29" s="0" t="n">
        <v>0.0103071708391695</v>
      </c>
      <c r="C29" s="0" t="n">
        <v>0.0114073744680696</v>
      </c>
      <c r="D29" s="0" t="n">
        <v>0.0130576799114198</v>
      </c>
      <c r="E29" s="0" t="n">
        <v>0.0144184580840067</v>
      </c>
      <c r="F29" s="0" t="n">
        <v>0.0130287271843434</v>
      </c>
      <c r="G29" s="0" t="n">
        <v>0.0105677453828563</v>
      </c>
      <c r="I29" s="0" t="n">
        <f aca="false">-B29</f>
        <v>-0.0103071708391695</v>
      </c>
      <c r="J29" s="0" t="n">
        <f aca="false">-C29</f>
        <v>-0.0114073744680696</v>
      </c>
      <c r="K29" s="0" t="n">
        <f aca="false">-D29</f>
        <v>-0.0130576799114198</v>
      </c>
      <c r="L29" s="0" t="n">
        <f aca="false">-E29</f>
        <v>-0.0144184580840067</v>
      </c>
      <c r="M29" s="0" t="n">
        <f aca="false">-F29</f>
        <v>-0.0130287271843434</v>
      </c>
      <c r="N29" s="0" t="n">
        <f aca="false">-G29</f>
        <v>-0.0105677453828563</v>
      </c>
    </row>
    <row r="30" customFormat="false" ht="16" hidden="false" customHeight="false" outlineLevel="0" collapsed="false">
      <c r="A30" s="49" t="s">
        <v>851</v>
      </c>
      <c r="B30" s="0" t="n">
        <v>0.0103071708391695</v>
      </c>
      <c r="C30" s="0" t="n">
        <v>0.0114073744680696</v>
      </c>
      <c r="D30" s="0" t="n">
        <v>0.0130576799114198</v>
      </c>
      <c r="E30" s="0" t="n">
        <v>0.0144184580840067</v>
      </c>
      <c r="F30" s="0" t="n">
        <v>0.0130287271843434</v>
      </c>
      <c r="G30" s="0" t="n">
        <v>0.0105677453828563</v>
      </c>
      <c r="I30" s="0" t="n">
        <f aca="false">-B30</f>
        <v>-0.0103071708391695</v>
      </c>
      <c r="J30" s="0" t="n">
        <f aca="false">-C30</f>
        <v>-0.0114073744680696</v>
      </c>
      <c r="K30" s="0" t="n">
        <f aca="false">-D30</f>
        <v>-0.0130576799114198</v>
      </c>
      <c r="L30" s="0" t="n">
        <f aca="false">-E30</f>
        <v>-0.0144184580840067</v>
      </c>
      <c r="M30" s="0" t="n">
        <f aca="false">-F30</f>
        <v>-0.0130287271843434</v>
      </c>
      <c r="N30" s="0" t="n">
        <f aca="false">-G30</f>
        <v>-0.0105677453828563</v>
      </c>
    </row>
    <row r="31" customFormat="false" ht="16" hidden="false" customHeight="false" outlineLevel="0" collapsed="false">
      <c r="A31" s="49" t="s">
        <v>852</v>
      </c>
      <c r="B31" s="0" t="n">
        <v>0.015912825155209</v>
      </c>
      <c r="C31" s="0" t="n">
        <v>0.0176113851436864</v>
      </c>
      <c r="D31" s="0" t="n">
        <v>0.0201592251264024</v>
      </c>
      <c r="E31" s="0" t="n">
        <v>0.0222600756384665</v>
      </c>
      <c r="F31" s="0" t="n">
        <v>0.0201145261793372</v>
      </c>
      <c r="G31" s="0" t="n">
        <v>0.0163151156787958</v>
      </c>
      <c r="I31" s="0" t="n">
        <f aca="false">-B31</f>
        <v>-0.015912825155209</v>
      </c>
      <c r="J31" s="0" t="n">
        <f aca="false">-C31</f>
        <v>-0.0176113851436864</v>
      </c>
      <c r="K31" s="0" t="n">
        <f aca="false">-D31</f>
        <v>-0.0201592251264024</v>
      </c>
      <c r="L31" s="0" t="n">
        <f aca="false">-E31</f>
        <v>-0.0222600756384665</v>
      </c>
      <c r="M31" s="0" t="n">
        <f aca="false">-F31</f>
        <v>-0.0201145261793372</v>
      </c>
      <c r="N31" s="0" t="n">
        <f aca="false">-G31</f>
        <v>-0.0163151156787958</v>
      </c>
    </row>
    <row r="32" customFormat="false" ht="16" hidden="false" customHeight="false" outlineLevel="0" collapsed="false">
      <c r="A32" s="49" t="s">
        <v>854</v>
      </c>
      <c r="B32" s="0" t="n">
        <v>0.00922220548767795</v>
      </c>
      <c r="C32" s="0" t="n">
        <v>0.0102065982082728</v>
      </c>
      <c r="D32" s="0" t="n">
        <v>0.011683187289165</v>
      </c>
      <c r="E32" s="0" t="n">
        <v>0.0129007256541113</v>
      </c>
      <c r="F32" s="0" t="n">
        <v>0.0116572822175704</v>
      </c>
      <c r="G32" s="0" t="n">
        <v>0.00945535113202936</v>
      </c>
      <c r="I32" s="0" t="n">
        <f aca="false">-B32</f>
        <v>-0.00922220548767795</v>
      </c>
      <c r="J32" s="0" t="n">
        <f aca="false">-C32</f>
        <v>-0.0102065982082728</v>
      </c>
      <c r="K32" s="0" t="n">
        <f aca="false">-D32</f>
        <v>-0.011683187289165</v>
      </c>
      <c r="L32" s="0" t="n">
        <f aca="false">-E32</f>
        <v>-0.0129007256541113</v>
      </c>
      <c r="M32" s="0" t="n">
        <f aca="false">-F32</f>
        <v>-0.0116572822175704</v>
      </c>
      <c r="N32" s="0" t="n">
        <f aca="false">-G32</f>
        <v>-0.00945535113202936</v>
      </c>
    </row>
    <row r="33" customFormat="false" ht="16" hidden="false" customHeight="false" outlineLevel="0" collapsed="false">
      <c r="A33" s="49" t="s">
        <v>856</v>
      </c>
      <c r="B33" s="0" t="n">
        <v>0.00922220548767795</v>
      </c>
      <c r="C33" s="0" t="n">
        <v>0.0102065982082728</v>
      </c>
      <c r="D33" s="0" t="n">
        <v>0.011683187289165</v>
      </c>
      <c r="E33" s="0" t="n">
        <v>0.0129007256541113</v>
      </c>
      <c r="F33" s="0" t="n">
        <v>0.0116572822175704</v>
      </c>
      <c r="G33" s="0" t="n">
        <v>0.00945535113202936</v>
      </c>
      <c r="I33" s="0" t="n">
        <f aca="false">-B33</f>
        <v>-0.00922220548767795</v>
      </c>
      <c r="J33" s="0" t="n">
        <f aca="false">-C33</f>
        <v>-0.0102065982082728</v>
      </c>
      <c r="K33" s="0" t="n">
        <f aca="false">-D33</f>
        <v>-0.011683187289165</v>
      </c>
      <c r="L33" s="0" t="n">
        <f aca="false">-E33</f>
        <v>-0.0129007256541113</v>
      </c>
      <c r="M33" s="0" t="n">
        <f aca="false">-F33</f>
        <v>-0.0116572822175704</v>
      </c>
      <c r="N33" s="0" t="n">
        <f aca="false">-G33</f>
        <v>-0.00945535113202936</v>
      </c>
    </row>
    <row r="34" customFormat="false" ht="16" hidden="false" customHeight="false" outlineLevel="0" collapsed="false">
      <c r="A34" s="49" t="s">
        <v>857</v>
      </c>
      <c r="B34" s="0" t="n">
        <v>0.0103071708391695</v>
      </c>
      <c r="C34" s="0" t="n">
        <v>0.0114073744680696</v>
      </c>
      <c r="D34" s="0" t="n">
        <v>0.0130576799114198</v>
      </c>
      <c r="E34" s="0" t="n">
        <v>0.0144184580840067</v>
      </c>
      <c r="F34" s="0" t="n">
        <v>0.0130287271843434</v>
      </c>
      <c r="G34" s="0" t="n">
        <v>0.0105677453828563</v>
      </c>
      <c r="I34" s="0" t="n">
        <f aca="false">-B34</f>
        <v>-0.0103071708391695</v>
      </c>
      <c r="J34" s="0" t="n">
        <f aca="false">-C34</f>
        <v>-0.0114073744680696</v>
      </c>
      <c r="K34" s="0" t="n">
        <f aca="false">-D34</f>
        <v>-0.0130576799114198</v>
      </c>
      <c r="L34" s="0" t="n">
        <f aca="false">-E34</f>
        <v>-0.0144184580840067</v>
      </c>
      <c r="M34" s="0" t="n">
        <f aca="false">-F34</f>
        <v>-0.0130287271843434</v>
      </c>
      <c r="N34" s="0" t="n">
        <f aca="false">-G34</f>
        <v>-0.0105677453828563</v>
      </c>
    </row>
    <row r="35" customFormat="false" ht="16" hidden="false" customHeight="false" outlineLevel="0" collapsed="false">
      <c r="A35" s="49" t="s">
        <v>859</v>
      </c>
      <c r="B35" s="0" t="n">
        <v>0.0103071708391695</v>
      </c>
      <c r="C35" s="0" t="n">
        <v>0.0114073744680696</v>
      </c>
      <c r="D35" s="0" t="n">
        <v>0.0130576799114198</v>
      </c>
      <c r="E35" s="0" t="n">
        <v>0.0144184580840067</v>
      </c>
      <c r="F35" s="0" t="n">
        <v>0.0130287271843434</v>
      </c>
      <c r="G35" s="0" t="n">
        <v>0.0105677453828563</v>
      </c>
      <c r="I35" s="0" t="n">
        <f aca="false">-B35</f>
        <v>-0.0103071708391695</v>
      </c>
      <c r="J35" s="0" t="n">
        <f aca="false">-C35</f>
        <v>-0.0114073744680696</v>
      </c>
      <c r="K35" s="0" t="n">
        <f aca="false">-D35</f>
        <v>-0.0130576799114198</v>
      </c>
      <c r="L35" s="0" t="n">
        <f aca="false">-E35</f>
        <v>-0.0144184580840067</v>
      </c>
      <c r="M35" s="0" t="n">
        <f aca="false">-F35</f>
        <v>-0.0130287271843434</v>
      </c>
      <c r="N35" s="0" t="n">
        <f aca="false">-G35</f>
        <v>-0.0105677453828563</v>
      </c>
    </row>
    <row r="36" customFormat="false" ht="16" hidden="false" customHeight="false" outlineLevel="0" collapsed="false">
      <c r="A36" s="49" t="s">
        <v>860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I36" s="0" t="n">
        <f aca="false">-B36</f>
        <v>-0</v>
      </c>
      <c r="J36" s="0" t="n">
        <f aca="false">-C36</f>
        <v>-0</v>
      </c>
      <c r="K36" s="0" t="n">
        <f aca="false">-D36</f>
        <v>-0</v>
      </c>
      <c r="L36" s="0" t="n">
        <f aca="false">-E36</f>
        <v>-0</v>
      </c>
      <c r="M36" s="0" t="n">
        <f aca="false">-F36</f>
        <v>-0</v>
      </c>
      <c r="N36" s="0" t="n">
        <f aca="false">-G36</f>
        <v>-0</v>
      </c>
    </row>
    <row r="37" customFormat="false" ht="16" hidden="false" customHeight="false" outlineLevel="0" collapsed="false">
      <c r="A37" s="49" t="s">
        <v>862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I37" s="0" t="n">
        <f aca="false">-B37</f>
        <v>-0</v>
      </c>
      <c r="J37" s="0" t="n">
        <f aca="false">-C37</f>
        <v>-0</v>
      </c>
      <c r="K37" s="0" t="n">
        <f aca="false">-D37</f>
        <v>-0</v>
      </c>
      <c r="L37" s="0" t="n">
        <f aca="false">-E37</f>
        <v>-0</v>
      </c>
      <c r="M37" s="0" t="n">
        <f aca="false">-F37</f>
        <v>-0</v>
      </c>
      <c r="N37" s="0" t="n">
        <f aca="false">-G37</f>
        <v>-0</v>
      </c>
    </row>
    <row r="38" customFormat="false" ht="16" hidden="false" customHeight="false" outlineLevel="0" collapsed="false">
      <c r="A38" s="49" t="s">
        <v>863</v>
      </c>
      <c r="B38" s="0" t="n">
        <v>0.00578648187462146</v>
      </c>
      <c r="C38" s="0" t="n">
        <v>0.0064041400522496</v>
      </c>
      <c r="D38" s="0" t="n">
        <v>0.00733062731869179</v>
      </c>
      <c r="E38" s="0" t="n">
        <v>0.00809457295944238</v>
      </c>
      <c r="F38" s="0" t="n">
        <v>0.00731437315612263</v>
      </c>
      <c r="G38" s="0" t="n">
        <v>0.00593276933774391</v>
      </c>
      <c r="I38" s="0" t="n">
        <f aca="false">-B38</f>
        <v>-0.00578648187462146</v>
      </c>
      <c r="J38" s="0" t="n">
        <f aca="false">-C38</f>
        <v>-0.0064041400522496</v>
      </c>
      <c r="K38" s="0" t="n">
        <f aca="false">-D38</f>
        <v>-0.00733062731869179</v>
      </c>
      <c r="L38" s="0" t="n">
        <f aca="false">-E38</f>
        <v>-0.00809457295944238</v>
      </c>
      <c r="M38" s="0" t="n">
        <f aca="false">-F38</f>
        <v>-0.00731437315612263</v>
      </c>
      <c r="N38" s="0" t="n">
        <f aca="false">-G38</f>
        <v>-0.00593276933774391</v>
      </c>
    </row>
    <row r="39" customFormat="false" ht="16" hidden="false" customHeight="false" outlineLevel="0" collapsed="false">
      <c r="A39" s="49" t="s">
        <v>865</v>
      </c>
      <c r="B39" s="0" t="n">
        <v>0.00578648187462146</v>
      </c>
      <c r="C39" s="0" t="n">
        <v>0.0064041400522496</v>
      </c>
      <c r="D39" s="0" t="n">
        <v>0.00733062731869179</v>
      </c>
      <c r="E39" s="0" t="n">
        <v>0.00809457295944238</v>
      </c>
      <c r="F39" s="0" t="n">
        <v>0.00731437315612263</v>
      </c>
      <c r="G39" s="0" t="n">
        <v>0.00593276933774391</v>
      </c>
      <c r="I39" s="0" t="n">
        <f aca="false">-B39</f>
        <v>-0.00578648187462146</v>
      </c>
      <c r="J39" s="0" t="n">
        <f aca="false">-C39</f>
        <v>-0.0064041400522496</v>
      </c>
      <c r="K39" s="0" t="n">
        <f aca="false">-D39</f>
        <v>-0.00733062731869179</v>
      </c>
      <c r="L39" s="0" t="n">
        <f aca="false">-E39</f>
        <v>-0.00809457295944238</v>
      </c>
      <c r="M39" s="0" t="n">
        <f aca="false">-F39</f>
        <v>-0.00731437315612263</v>
      </c>
      <c r="N39" s="0" t="n">
        <f aca="false">-G39</f>
        <v>-0.00593276933774391</v>
      </c>
    </row>
    <row r="40" customFormat="false" ht="16" hidden="false" customHeight="false" outlineLevel="0" collapsed="false">
      <c r="A40" s="49" t="s">
        <v>866</v>
      </c>
      <c r="B40" s="0" t="n">
        <v>0.0115729637492429</v>
      </c>
      <c r="C40" s="0" t="n">
        <v>0.0128082801044992</v>
      </c>
      <c r="D40" s="0" t="n">
        <v>0.0146612546373836</v>
      </c>
      <c r="E40" s="0" t="n">
        <v>0.0161891459188848</v>
      </c>
      <c r="F40" s="0" t="n">
        <v>0.0146287463122453</v>
      </c>
      <c r="G40" s="0" t="n">
        <v>0.0118655386754878</v>
      </c>
      <c r="I40" s="0" t="n">
        <f aca="false">-B40</f>
        <v>-0.0115729637492429</v>
      </c>
      <c r="J40" s="0" t="n">
        <f aca="false">-C40</f>
        <v>-0.0128082801044992</v>
      </c>
      <c r="K40" s="0" t="n">
        <f aca="false">-D40</f>
        <v>-0.0146612546373836</v>
      </c>
      <c r="L40" s="0" t="n">
        <f aca="false">-E40</f>
        <v>-0.0161891459188848</v>
      </c>
      <c r="M40" s="0" t="n">
        <f aca="false">-F40</f>
        <v>-0.0146287463122453</v>
      </c>
      <c r="N40" s="0" t="n">
        <f aca="false">-G40</f>
        <v>-0.0118655386754878</v>
      </c>
    </row>
    <row r="41" customFormat="false" ht="16" hidden="false" customHeight="false" outlineLevel="0" collapsed="false">
      <c r="A41" s="49" t="s">
        <v>868</v>
      </c>
      <c r="B41" s="0" t="n">
        <v>0.0115729637492429</v>
      </c>
      <c r="C41" s="0" t="n">
        <v>0.0128082801044992</v>
      </c>
      <c r="D41" s="0" t="n">
        <v>0.0146612546373836</v>
      </c>
      <c r="E41" s="0" t="n">
        <v>0.0161891459188848</v>
      </c>
      <c r="F41" s="0" t="n">
        <v>0.0146287463122453</v>
      </c>
      <c r="G41" s="0" t="n">
        <v>0.0118655386754878</v>
      </c>
      <c r="I41" s="0" t="n">
        <f aca="false">-B41</f>
        <v>-0.0115729637492429</v>
      </c>
      <c r="J41" s="0" t="n">
        <f aca="false">-C41</f>
        <v>-0.0128082801044992</v>
      </c>
      <c r="K41" s="0" t="n">
        <f aca="false">-D41</f>
        <v>-0.0146612546373836</v>
      </c>
      <c r="L41" s="0" t="n">
        <f aca="false">-E41</f>
        <v>-0.0161891459188848</v>
      </c>
      <c r="M41" s="0" t="n">
        <f aca="false">-F41</f>
        <v>-0.0146287463122453</v>
      </c>
      <c r="N41" s="0" t="n">
        <f aca="false">-G41</f>
        <v>-0.0118655386754878</v>
      </c>
    </row>
    <row r="42" customFormat="false" ht="16" hidden="false" customHeight="false" outlineLevel="0" collapsed="false">
      <c r="A42" s="50" t="s">
        <v>770</v>
      </c>
      <c r="B42" s="0" t="n">
        <v>0.00667636363636364</v>
      </c>
      <c r="C42" s="0" t="n">
        <v>0.00646772727272727</v>
      </c>
      <c r="D42" s="0" t="n">
        <v>0.0108490909090909</v>
      </c>
      <c r="E42" s="0" t="n">
        <v>0.0156477272727273</v>
      </c>
      <c r="F42" s="0" t="n">
        <v>0.0210722727272727</v>
      </c>
      <c r="G42" s="0" t="n">
        <v>0.00625909090909091</v>
      </c>
      <c r="I42" s="0" t="n">
        <f aca="false">-B42</f>
        <v>-0.00667636363636364</v>
      </c>
      <c r="J42" s="0" t="n">
        <f aca="false">-C42</f>
        <v>-0.00646772727272727</v>
      </c>
      <c r="K42" s="0" t="n">
        <f aca="false">-D42</f>
        <v>-0.0108490909090909</v>
      </c>
      <c r="L42" s="0" t="n">
        <f aca="false">-E42</f>
        <v>-0.0156477272727273</v>
      </c>
      <c r="M42" s="0" t="n">
        <f aca="false">-F42</f>
        <v>-0.0210722727272727</v>
      </c>
      <c r="N42" s="0" t="n">
        <f aca="false">-G42</f>
        <v>-0.00625909090909091</v>
      </c>
    </row>
    <row r="43" customFormat="false" ht="16" hidden="false" customHeight="false" outlineLevel="0" collapsed="false">
      <c r="A43" s="50" t="s">
        <v>772</v>
      </c>
      <c r="B43" s="0" t="n">
        <v>0.0100145454545455</v>
      </c>
      <c r="C43" s="0" t="n">
        <v>0.00970159090909091</v>
      </c>
      <c r="D43" s="0" t="n">
        <v>0.0162736363636364</v>
      </c>
      <c r="E43" s="0" t="n">
        <v>0.0234715909090909</v>
      </c>
      <c r="F43" s="0" t="n">
        <v>0.0316084090909091</v>
      </c>
      <c r="G43" s="0" t="n">
        <v>0.00938863636363636</v>
      </c>
      <c r="I43" s="0" t="n">
        <f aca="false">-B43</f>
        <v>-0.0100145454545455</v>
      </c>
      <c r="J43" s="0" t="n">
        <f aca="false">-C43</f>
        <v>-0.00970159090909091</v>
      </c>
      <c r="K43" s="0" t="n">
        <f aca="false">-D43</f>
        <v>-0.0162736363636364</v>
      </c>
      <c r="L43" s="0" t="n">
        <f aca="false">-E43</f>
        <v>-0.0234715909090909</v>
      </c>
      <c r="M43" s="0" t="n">
        <f aca="false">-F43</f>
        <v>-0.0316084090909091</v>
      </c>
      <c r="N43" s="0" t="n">
        <f aca="false">-G43</f>
        <v>-0.00938863636363636</v>
      </c>
    </row>
    <row r="44" customFormat="false" ht="16" hidden="false" customHeight="false" outlineLevel="0" collapsed="false">
      <c r="A44" s="50" t="s">
        <v>774</v>
      </c>
      <c r="B44" s="0" t="n">
        <v>0.00500727272727273</v>
      </c>
      <c r="C44" s="0" t="n">
        <v>0.00485079545454546</v>
      </c>
      <c r="D44" s="0" t="n">
        <v>0.00813681818181818</v>
      </c>
      <c r="E44" s="0" t="n">
        <v>0.0117357954545455</v>
      </c>
      <c r="F44" s="0" t="n">
        <v>0.0158042045454545</v>
      </c>
      <c r="G44" s="0" t="n">
        <v>0.00469431818181818</v>
      </c>
      <c r="I44" s="0" t="n">
        <f aca="false">-B44</f>
        <v>-0.00500727272727273</v>
      </c>
      <c r="J44" s="0" t="n">
        <f aca="false">-C44</f>
        <v>-0.00485079545454546</v>
      </c>
      <c r="K44" s="0" t="n">
        <f aca="false">-D44</f>
        <v>-0.00813681818181818</v>
      </c>
      <c r="L44" s="0" t="n">
        <f aca="false">-E44</f>
        <v>-0.0117357954545455</v>
      </c>
      <c r="M44" s="0" t="n">
        <f aca="false">-F44</f>
        <v>-0.0158042045454545</v>
      </c>
      <c r="N44" s="0" t="n">
        <f aca="false">-G44</f>
        <v>-0.00469431818181818</v>
      </c>
    </row>
    <row r="45" customFormat="false" ht="16" hidden="false" customHeight="false" outlineLevel="0" collapsed="false">
      <c r="A45" s="50" t="s">
        <v>776</v>
      </c>
      <c r="B45" s="0" t="n">
        <v>0.00500727272727273</v>
      </c>
      <c r="C45" s="0" t="n">
        <v>0.00485079545454546</v>
      </c>
      <c r="D45" s="0" t="n">
        <v>0.00813681818181818</v>
      </c>
      <c r="E45" s="0" t="n">
        <v>0.0117357954545455</v>
      </c>
      <c r="F45" s="0" t="n">
        <v>0.0158042045454545</v>
      </c>
      <c r="G45" s="0" t="n">
        <v>0.00469431818181818</v>
      </c>
      <c r="I45" s="0" t="n">
        <f aca="false">-B45</f>
        <v>-0.00500727272727273</v>
      </c>
      <c r="J45" s="0" t="n">
        <f aca="false">-C45</f>
        <v>-0.00485079545454546</v>
      </c>
      <c r="K45" s="0" t="n">
        <f aca="false">-D45</f>
        <v>-0.00813681818181818</v>
      </c>
      <c r="L45" s="0" t="n">
        <f aca="false">-E45</f>
        <v>-0.0117357954545455</v>
      </c>
      <c r="M45" s="0" t="n">
        <f aca="false">-F45</f>
        <v>-0.0158042045454545</v>
      </c>
      <c r="N45" s="0" t="n">
        <f aca="false">-G45</f>
        <v>-0.00469431818181818</v>
      </c>
    </row>
    <row r="46" customFormat="false" ht="16" hidden="false" customHeight="false" outlineLevel="0" collapsed="false">
      <c r="A46" s="50" t="s">
        <v>778</v>
      </c>
      <c r="B46" s="0" t="n">
        <v>0.03672</v>
      </c>
      <c r="C46" s="0" t="n">
        <v>0.0355725</v>
      </c>
      <c r="D46" s="0" t="n">
        <v>0.05967</v>
      </c>
      <c r="E46" s="0" t="n">
        <v>0.0860625</v>
      </c>
      <c r="F46" s="0" t="n">
        <v>0.1158975</v>
      </c>
      <c r="G46" s="0" t="n">
        <v>0.034425</v>
      </c>
      <c r="I46" s="0" t="n">
        <f aca="false">-B46</f>
        <v>-0.03672</v>
      </c>
      <c r="J46" s="0" t="n">
        <f aca="false">-C46</f>
        <v>-0.0355725</v>
      </c>
      <c r="K46" s="0" t="n">
        <f aca="false">-D46</f>
        <v>-0.05967</v>
      </c>
      <c r="L46" s="0" t="n">
        <f aca="false">-E46</f>
        <v>-0.0860625</v>
      </c>
      <c r="M46" s="0" t="n">
        <f aca="false">-F46</f>
        <v>-0.1158975</v>
      </c>
      <c r="N46" s="0" t="n">
        <f aca="false">-G46</f>
        <v>-0.034425</v>
      </c>
    </row>
    <row r="47" customFormat="false" ht="16" hidden="false" customHeight="false" outlineLevel="0" collapsed="false">
      <c r="A47" s="50" t="s">
        <v>780</v>
      </c>
      <c r="B47" s="0" t="n">
        <v>0.203629090909091</v>
      </c>
      <c r="C47" s="0" t="n">
        <v>0.197265681818182</v>
      </c>
      <c r="D47" s="0" t="n">
        <v>0.330897272727273</v>
      </c>
      <c r="E47" s="0" t="n">
        <v>0.477255681818182</v>
      </c>
      <c r="F47" s="0" t="n">
        <v>0.642704318181819</v>
      </c>
      <c r="G47" s="0" t="n">
        <v>0.190902272727273</v>
      </c>
      <c r="I47" s="0" t="n">
        <f aca="false">-B47</f>
        <v>-0.203629090909091</v>
      </c>
      <c r="J47" s="0" t="n">
        <f aca="false">-C47</f>
        <v>-0.197265681818182</v>
      </c>
      <c r="K47" s="0" t="n">
        <f aca="false">-D47</f>
        <v>-0.330897272727273</v>
      </c>
      <c r="L47" s="0" t="n">
        <f aca="false">-E47</f>
        <v>-0.477255681818182</v>
      </c>
      <c r="M47" s="0" t="n">
        <f aca="false">-F47</f>
        <v>-0.642704318181819</v>
      </c>
      <c r="N47" s="0" t="n">
        <f aca="false">-G47</f>
        <v>-0.190902272727273</v>
      </c>
    </row>
    <row r="48" customFormat="false" ht="16" hidden="false" customHeight="false" outlineLevel="0" collapsed="false">
      <c r="A48" s="50" t="s">
        <v>782</v>
      </c>
      <c r="B48" s="0" t="n">
        <v>0.0400581818181818</v>
      </c>
      <c r="C48" s="0" t="n">
        <v>0.0388063636363636</v>
      </c>
      <c r="D48" s="0" t="n">
        <v>0.0650945454545454</v>
      </c>
      <c r="E48" s="0" t="n">
        <v>0.0938863636363637</v>
      </c>
      <c r="F48" s="0" t="n">
        <v>0.126433636363636</v>
      </c>
      <c r="G48" s="0" t="n">
        <v>0.0375545454545454</v>
      </c>
      <c r="I48" s="0" t="n">
        <f aca="false">-B48</f>
        <v>-0.0400581818181818</v>
      </c>
      <c r="J48" s="0" t="n">
        <f aca="false">-C48</f>
        <v>-0.0388063636363636</v>
      </c>
      <c r="K48" s="0" t="n">
        <f aca="false">-D48</f>
        <v>-0.0650945454545454</v>
      </c>
      <c r="L48" s="0" t="n">
        <f aca="false">-E48</f>
        <v>-0.0938863636363637</v>
      </c>
      <c r="M48" s="0" t="n">
        <f aca="false">-F48</f>
        <v>-0.126433636363636</v>
      </c>
      <c r="N48" s="0" t="n">
        <f aca="false">-G48</f>
        <v>-0.0375545454545454</v>
      </c>
    </row>
    <row r="49" customFormat="false" ht="16" hidden="false" customHeight="false" outlineLevel="0" collapsed="false">
      <c r="B49" s="0" t="s">
        <v>910</v>
      </c>
      <c r="C49" s="9" t="s">
        <v>911</v>
      </c>
      <c r="D49" s="0" t="s">
        <v>912</v>
      </c>
      <c r="E49" s="0" t="s">
        <v>913</v>
      </c>
    </row>
    <row r="50" customFormat="false" ht="16" hidden="false" customHeight="false" outlineLevel="0" collapsed="false">
      <c r="A50" s="9" t="s">
        <v>48</v>
      </c>
      <c r="B50" s="0" t="n">
        <v>0.00681365604092877</v>
      </c>
      <c r="C50" s="0" t="n">
        <v>0.00472498172822848</v>
      </c>
      <c r="D50" s="0" t="n">
        <v>0.0115386377691573</v>
      </c>
      <c r="E50" s="0" t="n">
        <v>0.0230772755383145</v>
      </c>
      <c r="I50" s="0" t="n">
        <f aca="false">-B50</f>
        <v>-0.00681365604092877</v>
      </c>
      <c r="J50" s="0" t="n">
        <f aca="false">-C50</f>
        <v>-0.00472498172822848</v>
      </c>
      <c r="K50" s="0" t="n">
        <f aca="false">-D50</f>
        <v>-0.0115386377691573</v>
      </c>
      <c r="L50" s="0" t="n">
        <f aca="false">-E50</f>
        <v>-0.0230772755383145</v>
      </c>
    </row>
    <row r="51" customFormat="false" ht="16" hidden="false" customHeight="false" outlineLevel="0" collapsed="false">
      <c r="A51" s="9" t="s">
        <v>52</v>
      </c>
      <c r="B51" s="0" t="n">
        <v>0.00863270365997639</v>
      </c>
      <c r="C51" s="0" t="n">
        <v>0.00855146736380503</v>
      </c>
      <c r="D51" s="0" t="n">
        <v>0.0171841710237814</v>
      </c>
      <c r="E51" s="0" t="n">
        <v>0.0343683420475628</v>
      </c>
      <c r="I51" s="0" t="n">
        <f aca="false">-B51</f>
        <v>-0.00863270365997639</v>
      </c>
      <c r="J51" s="0" t="n">
        <f aca="false">-C51</f>
        <v>-0.00855146736380503</v>
      </c>
      <c r="K51" s="0" t="n">
        <f aca="false">-D51</f>
        <v>-0.0171841710237814</v>
      </c>
      <c r="L51" s="0" t="n">
        <f aca="false">-E51</f>
        <v>-0.0343683420475628</v>
      </c>
    </row>
    <row r="52" customFormat="false" ht="16" hidden="false" customHeight="false" outlineLevel="0" collapsed="false">
      <c r="A52" s="9" t="s">
        <v>55</v>
      </c>
      <c r="B52" s="0" t="n">
        <v>0.00162730645977399</v>
      </c>
      <c r="C52" s="0" t="n">
        <v>0.00267008770450329</v>
      </c>
      <c r="D52" s="0" t="n">
        <v>0.00429739416427728</v>
      </c>
      <c r="E52" s="0" t="n">
        <v>0.00859478832855456</v>
      </c>
      <c r="I52" s="0" t="n">
        <f aca="false">-B52</f>
        <v>-0.00162730645977399</v>
      </c>
      <c r="J52" s="0" t="n">
        <f aca="false">-C52</f>
        <v>-0.00267008770450329</v>
      </c>
      <c r="K52" s="0" t="n">
        <f aca="false">-D52</f>
        <v>-0.00429739416427728</v>
      </c>
      <c r="L52" s="0" t="n">
        <f aca="false">-E52</f>
        <v>-0.00859478832855456</v>
      </c>
    </row>
    <row r="53" customFormat="false" ht="16" hidden="false" customHeight="false" outlineLevel="0" collapsed="false">
      <c r="A53" s="9" t="s">
        <v>57</v>
      </c>
      <c r="B53" s="0" t="n">
        <v>0.00681365604092877</v>
      </c>
      <c r="C53" s="0" t="n">
        <v>0.00472498172822848</v>
      </c>
      <c r="D53" s="0" t="n">
        <v>0.0115386377691573</v>
      </c>
      <c r="E53" s="0" t="n">
        <v>0.0230772755383145</v>
      </c>
      <c r="I53" s="0" t="n">
        <f aca="false">-B53</f>
        <v>-0.00681365604092877</v>
      </c>
      <c r="J53" s="0" t="n">
        <f aca="false">-C53</f>
        <v>-0.00472498172822848</v>
      </c>
      <c r="K53" s="0" t="n">
        <f aca="false">-D53</f>
        <v>-0.0115386377691573</v>
      </c>
      <c r="L53" s="0" t="n">
        <f aca="false">-E53</f>
        <v>-0.0230772755383145</v>
      </c>
    </row>
    <row r="54" customFormat="false" ht="16" hidden="false" customHeight="false" outlineLevel="0" collapsed="false">
      <c r="A54" s="9" t="s">
        <v>59</v>
      </c>
      <c r="B54" s="0" t="n">
        <v>0.00625850340136054</v>
      </c>
      <c r="C54" s="0" t="n">
        <v>0.00421768707482993</v>
      </c>
      <c r="D54" s="0" t="n">
        <v>0.0104761904761905</v>
      </c>
      <c r="E54" s="0" t="n">
        <v>0.020952380952381</v>
      </c>
      <c r="I54" s="0" t="n">
        <f aca="false">-B54</f>
        <v>-0.00625850340136054</v>
      </c>
      <c r="J54" s="0" t="n">
        <f aca="false">-C54</f>
        <v>-0.00421768707482993</v>
      </c>
      <c r="K54" s="0" t="n">
        <f aca="false">-D54</f>
        <v>-0.0104761904761905</v>
      </c>
      <c r="L54" s="0" t="n">
        <f aca="false">-E54</f>
        <v>-0.020952380952381</v>
      </c>
    </row>
    <row r="55" customFormat="false" ht="16" hidden="false" customHeight="false" outlineLevel="0" collapsed="false">
      <c r="A55" s="9" t="s">
        <v>61</v>
      </c>
      <c r="B55" s="0" t="n">
        <v>0.00807755102040816</v>
      </c>
      <c r="C55" s="0" t="n">
        <v>0.00804417271040648</v>
      </c>
      <c r="D55" s="0" t="n">
        <v>0.0161217237308146</v>
      </c>
      <c r="E55" s="0" t="n">
        <v>0.0322434474616293</v>
      </c>
      <c r="I55" s="0" t="n">
        <f aca="false">-B55</f>
        <v>-0.00807755102040816</v>
      </c>
      <c r="J55" s="0" t="n">
        <f aca="false">-C55</f>
        <v>-0.00804417271040648</v>
      </c>
      <c r="K55" s="0" t="n">
        <f aca="false">-D55</f>
        <v>-0.0161217237308146</v>
      </c>
      <c r="L55" s="0" t="n">
        <f aca="false">-E55</f>
        <v>-0.0322434474616293</v>
      </c>
    </row>
    <row r="56" customFormat="false" ht="16" hidden="false" customHeight="false" outlineLevel="0" collapsed="false">
      <c r="A56" s="9" t="s">
        <v>63</v>
      </c>
      <c r="B56" s="0" t="n">
        <v>0.0143360544217687</v>
      </c>
      <c r="C56" s="0" t="n">
        <v>0.0122618597852364</v>
      </c>
      <c r="D56" s="0" t="n">
        <v>0.0265979142070051</v>
      </c>
      <c r="E56" s="0" t="n">
        <v>0.0531958284140102</v>
      </c>
      <c r="I56" s="0" t="n">
        <f aca="false">-B56</f>
        <v>-0.0143360544217687</v>
      </c>
      <c r="J56" s="0" t="n">
        <f aca="false">-C56</f>
        <v>-0.0122618597852364</v>
      </c>
      <c r="K56" s="0" t="n">
        <f aca="false">-D56</f>
        <v>-0.0265979142070051</v>
      </c>
      <c r="L56" s="0" t="n">
        <f aca="false">-E56</f>
        <v>-0.0531958284140102</v>
      </c>
    </row>
    <row r="57" customFormat="false" ht="16" hidden="false" customHeight="false" outlineLevel="0" collapsed="false">
      <c r="A57" s="9" t="s">
        <v>65</v>
      </c>
      <c r="B57" s="0" t="n">
        <v>0.00914970484061393</v>
      </c>
      <c r="C57" s="0" t="n">
        <v>0.0102069657615112</v>
      </c>
      <c r="D57" s="0" t="n">
        <v>0.0193566706021252</v>
      </c>
      <c r="E57" s="0" t="n">
        <v>0.0387133412042503</v>
      </c>
      <c r="I57" s="0" t="n">
        <f aca="false">-B57</f>
        <v>-0.00914970484061393</v>
      </c>
      <c r="J57" s="0" t="n">
        <f aca="false">-C57</f>
        <v>-0.0102069657615112</v>
      </c>
      <c r="K57" s="0" t="n">
        <f aca="false">-D57</f>
        <v>-0.0193566706021252</v>
      </c>
      <c r="L57" s="0" t="n">
        <f aca="false">-E57</f>
        <v>-0.0387133412042503</v>
      </c>
    </row>
    <row r="58" customFormat="false" ht="16" hidden="false" customHeight="false" outlineLevel="0" collapsed="false">
      <c r="A58" s="9" t="s">
        <v>67</v>
      </c>
      <c r="B58" s="0" t="n">
        <v>0.00810919210659471</v>
      </c>
      <c r="C58" s="0" t="n">
        <v>0.008057733175915</v>
      </c>
      <c r="D58" s="0" t="n">
        <v>0.0161669252825097</v>
      </c>
      <c r="E58" s="0" t="n">
        <v>0.0323338505650194</v>
      </c>
      <c r="I58" s="0" t="n">
        <f aca="false">-B58</f>
        <v>-0.00810919210659471</v>
      </c>
      <c r="J58" s="0" t="n">
        <f aca="false">-C58</f>
        <v>-0.008057733175915</v>
      </c>
      <c r="K58" s="0" t="n">
        <f aca="false">-D58</f>
        <v>-0.0161669252825097</v>
      </c>
      <c r="L58" s="0" t="n">
        <f aca="false">-E58</f>
        <v>-0.0323338505650194</v>
      </c>
    </row>
    <row r="59" customFormat="false" ht="16" hidden="false" customHeight="false" outlineLevel="0" collapsed="false">
      <c r="A59" s="9" t="s">
        <v>70</v>
      </c>
      <c r="B59" s="0" t="n">
        <v>0.00818009782425367</v>
      </c>
      <c r="C59" s="0" t="n">
        <v>0.00805496711081127</v>
      </c>
      <c r="D59" s="0" t="n">
        <v>0.0162350649350649</v>
      </c>
      <c r="E59" s="0" t="n">
        <v>0.0324701298701299</v>
      </c>
      <c r="I59" s="0" t="n">
        <f aca="false">-B59</f>
        <v>-0.00818009782425367</v>
      </c>
      <c r="J59" s="0" t="n">
        <f aca="false">-C59</f>
        <v>-0.00805496711081127</v>
      </c>
      <c r="K59" s="0" t="n">
        <f aca="false">-D59</f>
        <v>-0.0162350649350649</v>
      </c>
      <c r="L59" s="0" t="n">
        <f aca="false">-E59</f>
        <v>-0.0324701298701299</v>
      </c>
    </row>
    <row r="60" customFormat="false" ht="16" hidden="false" customHeight="false" outlineLevel="0" collapsed="false">
      <c r="A60" s="9" t="s">
        <v>73</v>
      </c>
      <c r="B60" s="0" t="n">
        <v>0.00117470062405127</v>
      </c>
      <c r="C60" s="0" t="n">
        <v>0.00217358745150953</v>
      </c>
      <c r="D60" s="0" t="n">
        <v>0.0033482880755608</v>
      </c>
      <c r="E60" s="0" t="n">
        <v>0.00669657615112161</v>
      </c>
      <c r="I60" s="0" t="n">
        <f aca="false">-B60</f>
        <v>-0.00117470062405127</v>
      </c>
      <c r="J60" s="0" t="n">
        <f aca="false">-C60</f>
        <v>-0.00217358745150953</v>
      </c>
      <c r="K60" s="0" t="n">
        <f aca="false">-D60</f>
        <v>-0.0033482880755608</v>
      </c>
      <c r="L60" s="0" t="n">
        <f aca="false">-E60</f>
        <v>-0.00669657615112161</v>
      </c>
    </row>
    <row r="61" customFormat="false" ht="16" hidden="false" customHeight="false" outlineLevel="0" collapsed="false">
      <c r="A61" s="9" t="s">
        <v>75</v>
      </c>
      <c r="B61" s="0" t="n">
        <v>0.00629014448754709</v>
      </c>
      <c r="C61" s="0" t="n">
        <v>0.00423124754033845</v>
      </c>
      <c r="D61" s="0" t="n">
        <v>0.0105213920278855</v>
      </c>
      <c r="E61" s="0" t="n">
        <v>0.0210427840557711</v>
      </c>
      <c r="I61" s="0" t="n">
        <f aca="false">-B61</f>
        <v>-0.00629014448754709</v>
      </c>
      <c r="J61" s="0" t="n">
        <f aca="false">-C61</f>
        <v>-0.00423124754033845</v>
      </c>
      <c r="K61" s="0" t="n">
        <f aca="false">-D61</f>
        <v>-0.0105213920278855</v>
      </c>
      <c r="L61" s="0" t="n">
        <f aca="false">-E61</f>
        <v>-0.0210427840557711</v>
      </c>
    </row>
    <row r="62" customFormat="false" ht="16" hidden="false" customHeight="false" outlineLevel="0" collapsed="false">
      <c r="A62" s="9" t="s">
        <v>77</v>
      </c>
      <c r="B62" s="0" t="n">
        <v>0.00810919210659471</v>
      </c>
      <c r="C62" s="0" t="n">
        <v>0.008057733175915</v>
      </c>
      <c r="D62" s="0" t="n">
        <v>0.0161669252825097</v>
      </c>
      <c r="E62" s="0" t="n">
        <v>0.0323338505650194</v>
      </c>
      <c r="I62" s="0" t="n">
        <f aca="false">-B62</f>
        <v>-0.00810919210659471</v>
      </c>
      <c r="J62" s="0" t="n">
        <f aca="false">-C62</f>
        <v>-0.008057733175915</v>
      </c>
      <c r="K62" s="0" t="n">
        <f aca="false">-D62</f>
        <v>-0.0161669252825097</v>
      </c>
      <c r="L62" s="0" t="n">
        <f aca="false">-E62</f>
        <v>-0.0323338505650194</v>
      </c>
    </row>
    <row r="63" customFormat="false" ht="16" hidden="false" customHeight="false" outlineLevel="0" collapsed="false">
      <c r="A63" s="9" t="s">
        <v>78</v>
      </c>
      <c r="B63" s="0" t="n">
        <v>0.0019716574848229</v>
      </c>
      <c r="C63" s="0" t="n">
        <v>0.00195357686414488</v>
      </c>
      <c r="D63" s="0" t="n">
        <v>0.00392523434896779</v>
      </c>
      <c r="E63" s="0" t="n">
        <v>0.00785046869793557</v>
      </c>
      <c r="I63" s="0" t="n">
        <f aca="false">-B63</f>
        <v>-0.0019716574848229</v>
      </c>
      <c r="J63" s="0" t="n">
        <f aca="false">-C63</f>
        <v>-0.00195357686414488</v>
      </c>
      <c r="K63" s="0" t="n">
        <f aca="false">-D63</f>
        <v>-0.00392523434896779</v>
      </c>
      <c r="L63" s="0" t="n">
        <f aca="false">-E63</f>
        <v>-0.00785046869793557</v>
      </c>
    </row>
    <row r="64" customFormat="false" ht="16" hidden="false" customHeight="false" outlineLevel="0" collapsed="false">
      <c r="A64" s="9" t="s">
        <v>80</v>
      </c>
      <c r="B64" s="0" t="n">
        <v>0.00110379490639231</v>
      </c>
      <c r="C64" s="0" t="n">
        <v>0.00217635351661326</v>
      </c>
      <c r="D64" s="0" t="n">
        <v>0.00328014842300557</v>
      </c>
      <c r="E64" s="0" t="n">
        <v>0.00656029684601113</v>
      </c>
      <c r="I64" s="0" t="n">
        <f aca="false">-B64</f>
        <v>-0.00110379490639231</v>
      </c>
      <c r="J64" s="0" t="n">
        <f aca="false">-C64</f>
        <v>-0.00217635351661326</v>
      </c>
      <c r="K64" s="0" t="n">
        <f aca="false">-D64</f>
        <v>-0.00328014842300557</v>
      </c>
      <c r="L64" s="0" t="n">
        <f aca="false">-E64</f>
        <v>-0.00656029684601113</v>
      </c>
    </row>
    <row r="65" customFormat="false" ht="16" hidden="false" customHeight="false" outlineLevel="0" collapsed="false">
      <c r="A65" s="9" t="s">
        <v>82</v>
      </c>
      <c r="B65" s="0" t="n">
        <v>0.0108376904480801</v>
      </c>
      <c r="C65" s="0" t="n">
        <v>0.0139713554843425</v>
      </c>
      <c r="D65" s="0" t="n">
        <v>0.0248090459324226</v>
      </c>
      <c r="E65" s="0" t="n">
        <v>0.0496180918648451</v>
      </c>
      <c r="I65" s="0" t="n">
        <f aca="false">-B65</f>
        <v>-0.0108376904480801</v>
      </c>
      <c r="J65" s="0" t="n">
        <f aca="false">-C65</f>
        <v>-0.0139713554843425</v>
      </c>
      <c r="K65" s="0" t="n">
        <f aca="false">-D65</f>
        <v>-0.0248090459324226</v>
      </c>
      <c r="L65" s="0" t="n">
        <f aca="false">-E65</f>
        <v>-0.0496180918648451</v>
      </c>
    </row>
    <row r="66" customFormat="false" ht="16" hidden="false" customHeight="false" outlineLevel="0" collapsed="false">
      <c r="A66" s="9" t="s">
        <v>85</v>
      </c>
      <c r="B66" s="0" t="n">
        <v>0.0126567380671277</v>
      </c>
      <c r="C66" s="0" t="n">
        <v>0.017797841119919</v>
      </c>
      <c r="D66" s="0" t="n">
        <v>0.0304545791870467</v>
      </c>
      <c r="E66" s="0" t="n">
        <v>0.0609091583740934</v>
      </c>
      <c r="I66" s="0" t="n">
        <f aca="false">-B66</f>
        <v>-0.0126567380671277</v>
      </c>
      <c r="J66" s="0" t="n">
        <f aca="false">-C66</f>
        <v>-0.017797841119919</v>
      </c>
      <c r="K66" s="0" t="n">
        <f aca="false">-D66</f>
        <v>-0.0304545791870467</v>
      </c>
      <c r="L66" s="0" t="n">
        <f aca="false">-E66</f>
        <v>-0.0609091583740934</v>
      </c>
    </row>
    <row r="67" customFormat="false" ht="16" hidden="false" customHeight="false" outlineLevel="0" collapsed="false">
      <c r="A67" s="9" t="s">
        <v>87</v>
      </c>
      <c r="B67" s="0" t="n">
        <v>0.00915837409343903</v>
      </c>
      <c r="C67" s="0" t="n">
        <v>0.0195073368190251</v>
      </c>
      <c r="D67" s="0" t="n">
        <v>0.0286657109124642</v>
      </c>
      <c r="E67" s="0" t="n">
        <v>0.0573314218249283</v>
      </c>
      <c r="I67" s="0" t="n">
        <f aca="false">-B67</f>
        <v>-0.00915837409343903</v>
      </c>
      <c r="J67" s="0" t="n">
        <f aca="false">-C67</f>
        <v>-0.0195073368190251</v>
      </c>
      <c r="K67" s="0" t="n">
        <f aca="false">-D67</f>
        <v>-0.0286657109124642</v>
      </c>
      <c r="L67" s="0" t="n">
        <f aca="false">-E67</f>
        <v>-0.0573314218249283</v>
      </c>
    </row>
    <row r="68" customFormat="false" ht="16" hidden="false" customHeight="false" outlineLevel="0" collapsed="false">
      <c r="A68" s="9" t="s">
        <v>88</v>
      </c>
      <c r="B68" s="0" t="n">
        <v>0.0126567380671277</v>
      </c>
      <c r="C68" s="0" t="n">
        <v>0.017797841119919</v>
      </c>
      <c r="D68" s="0" t="n">
        <v>0.0304545791870467</v>
      </c>
      <c r="E68" s="0" t="n">
        <v>0.0609091583740934</v>
      </c>
      <c r="I68" s="0" t="n">
        <f aca="false">-B68</f>
        <v>-0.0126567380671277</v>
      </c>
      <c r="J68" s="0" t="n">
        <f aca="false">-C68</f>
        <v>-0.017797841119919</v>
      </c>
      <c r="K68" s="0" t="n">
        <f aca="false">-D68</f>
        <v>-0.0304545791870467</v>
      </c>
      <c r="L68" s="0" t="n">
        <f aca="false">-E68</f>
        <v>-0.0609091583740934</v>
      </c>
    </row>
    <row r="69" customFormat="false" ht="16" hidden="false" customHeight="false" outlineLevel="0" collapsed="false">
      <c r="A69" s="9" t="s">
        <v>90</v>
      </c>
      <c r="B69" s="0" t="n">
        <v>0.00565134086692528</v>
      </c>
      <c r="C69" s="0" t="n">
        <v>0.0119164614606173</v>
      </c>
      <c r="D69" s="0" t="n">
        <v>0.0175678023275426</v>
      </c>
      <c r="E69" s="0" t="n">
        <v>0.0351356046550852</v>
      </c>
      <c r="I69" s="0" t="n">
        <f aca="false">-B69</f>
        <v>-0.00565134086692528</v>
      </c>
      <c r="J69" s="0" t="n">
        <f aca="false">-C69</f>
        <v>-0.0119164614606173</v>
      </c>
      <c r="K69" s="0" t="n">
        <f aca="false">-D69</f>
        <v>-0.0175678023275426</v>
      </c>
      <c r="L69" s="0" t="n">
        <f aca="false">-E69</f>
        <v>-0.0351356046550852</v>
      </c>
    </row>
    <row r="70" customFormat="false" ht="16" hidden="false" customHeight="false" outlineLevel="0" collapsed="false">
      <c r="A70" s="7" t="s">
        <v>92</v>
      </c>
      <c r="B70" s="0" t="n">
        <v>0.0170868336025848</v>
      </c>
      <c r="C70" s="0" t="n">
        <v>0.0116920436187399</v>
      </c>
      <c r="D70" s="0" t="n">
        <v>0.0287788772213247</v>
      </c>
      <c r="E70" s="0" t="n">
        <v>0.0575577544426494</v>
      </c>
      <c r="I70" s="0" t="n">
        <f aca="false">-B70</f>
        <v>-0.0170868336025848</v>
      </c>
      <c r="J70" s="0" t="n">
        <f aca="false">-C70</f>
        <v>-0.0116920436187399</v>
      </c>
      <c r="K70" s="0" t="n">
        <f aca="false">-D70</f>
        <v>-0.0287788772213247</v>
      </c>
      <c r="L70" s="0" t="n">
        <f aca="false">-E70</f>
        <v>-0.0575577544426494</v>
      </c>
    </row>
    <row r="71" customFormat="false" ht="16" hidden="false" customHeight="false" outlineLevel="0" collapsed="false">
      <c r="A71" s="9" t="s">
        <v>94</v>
      </c>
      <c r="B71" s="0" t="n">
        <v>0.0163489499192246</v>
      </c>
      <c r="C71" s="0" t="n">
        <v>0.0110177705977383</v>
      </c>
      <c r="D71" s="0" t="n">
        <v>0.0273667205169628</v>
      </c>
      <c r="E71" s="0" t="n">
        <v>0.0547334410339257</v>
      </c>
      <c r="I71" s="0" t="n">
        <f aca="false">-B71</f>
        <v>-0.0163489499192246</v>
      </c>
      <c r="J71" s="0" t="n">
        <f aca="false">-C71</f>
        <v>-0.0110177705977383</v>
      </c>
      <c r="K71" s="0" t="n">
        <f aca="false">-D71</f>
        <v>-0.0273667205169628</v>
      </c>
      <c r="L71" s="0" t="n">
        <f aca="false">-E71</f>
        <v>-0.0547334410339257</v>
      </c>
    </row>
    <row r="72" customFormat="false" ht="16" hidden="false" customHeight="false" outlineLevel="0" collapsed="false">
      <c r="A72" s="9" t="s">
        <v>96</v>
      </c>
      <c r="B72" s="0" t="n">
        <v>0.0136182014001077</v>
      </c>
      <c r="C72" s="0" t="n">
        <v>0.0135619278406031</v>
      </c>
      <c r="D72" s="0" t="n">
        <v>0.0271801292407108</v>
      </c>
      <c r="E72" s="0" t="n">
        <v>0.0543602584814216</v>
      </c>
      <c r="I72" s="0" t="n">
        <f aca="false">-B72</f>
        <v>-0.0136182014001077</v>
      </c>
      <c r="J72" s="0" t="n">
        <f aca="false">-C72</f>
        <v>-0.0135619278406031</v>
      </c>
      <c r="K72" s="0" t="n">
        <f aca="false">-D72</f>
        <v>-0.0271801292407108</v>
      </c>
      <c r="L72" s="0" t="n">
        <f aca="false">-E72</f>
        <v>-0.0543602584814216</v>
      </c>
    </row>
    <row r="73" customFormat="false" ht="16" hidden="false" customHeight="false" outlineLevel="0" collapsed="false">
      <c r="A73" s="9" t="s">
        <v>98</v>
      </c>
      <c r="B73" s="0" t="n">
        <v>0.0299671513193322</v>
      </c>
      <c r="C73" s="0" t="n">
        <v>0.0245796984383414</v>
      </c>
      <c r="D73" s="0" t="n">
        <v>0.0545468497576737</v>
      </c>
      <c r="E73" s="0" t="n">
        <v>0.109093699515347</v>
      </c>
      <c r="I73" s="0" t="n">
        <f aca="false">-B73</f>
        <v>-0.0299671513193322</v>
      </c>
      <c r="J73" s="0" t="n">
        <f aca="false">-C73</f>
        <v>-0.0245796984383414</v>
      </c>
      <c r="K73" s="0" t="n">
        <f aca="false">-D73</f>
        <v>-0.0545468497576737</v>
      </c>
      <c r="L73" s="0" t="n">
        <f aca="false">-E73</f>
        <v>-0.109093699515347</v>
      </c>
    </row>
    <row r="74" customFormat="false" ht="16" hidden="false" customHeight="false" outlineLevel="0" collapsed="false">
      <c r="A74" s="9" t="s">
        <v>100</v>
      </c>
      <c r="B74" s="0" t="n">
        <v>0.0136672051696284</v>
      </c>
      <c r="C74" s="0" t="n">
        <v>0.013582929456112</v>
      </c>
      <c r="D74" s="0" t="n">
        <v>0.0272501346257404</v>
      </c>
      <c r="E74" s="0" t="n">
        <v>0.0545002692514809</v>
      </c>
      <c r="I74" s="0" t="n">
        <f aca="false">-B74</f>
        <v>-0.0136672051696284</v>
      </c>
      <c r="J74" s="0" t="n">
        <f aca="false">-C74</f>
        <v>-0.013582929456112</v>
      </c>
      <c r="K74" s="0" t="n">
        <f aca="false">-D74</f>
        <v>-0.0272501346257404</v>
      </c>
      <c r="L74" s="0" t="n">
        <f aca="false">-E74</f>
        <v>-0.0545002692514809</v>
      </c>
    </row>
    <row r="75" customFormat="false" ht="16" hidden="false" customHeight="false" outlineLevel="0" collapsed="false">
      <c r="A75" s="9" t="s">
        <v>101</v>
      </c>
      <c r="B75" s="0" t="n">
        <v>0.0136672051696284</v>
      </c>
      <c r="C75" s="0" t="n">
        <v>0.013582929456112</v>
      </c>
      <c r="D75" s="0" t="n">
        <v>0.0272501346257404</v>
      </c>
      <c r="E75" s="0" t="n">
        <v>0.0545002692514809</v>
      </c>
      <c r="I75" s="0" t="n">
        <f aca="false">-B75</f>
        <v>-0.0136672051696284</v>
      </c>
      <c r="J75" s="0" t="n">
        <f aca="false">-C75</f>
        <v>-0.013582929456112</v>
      </c>
      <c r="K75" s="0" t="n">
        <f aca="false">-D75</f>
        <v>-0.0272501346257404</v>
      </c>
      <c r="L75" s="0" t="n">
        <f aca="false">-E75</f>
        <v>-0.0545002692514809</v>
      </c>
    </row>
    <row r="76" customFormat="false" ht="16" hidden="false" customHeight="false" outlineLevel="0" collapsed="false">
      <c r="A76" s="9" t="s">
        <v>103</v>
      </c>
      <c r="B76" s="0" t="n">
        <v>0.00467541733979537</v>
      </c>
      <c r="C76" s="0" t="n">
        <v>0.00935359450726979</v>
      </c>
      <c r="D76" s="0" t="n">
        <v>0.0140290118470652</v>
      </c>
      <c r="E76" s="0" t="n">
        <v>0.0280580236941303</v>
      </c>
      <c r="I76" s="0" t="n">
        <f aca="false">-B76</f>
        <v>-0.00467541733979537</v>
      </c>
      <c r="J76" s="0" t="n">
        <f aca="false">-C76</f>
        <v>-0.00935359450726979</v>
      </c>
      <c r="K76" s="0" t="n">
        <f aca="false">-D76</f>
        <v>-0.0140290118470652</v>
      </c>
      <c r="L76" s="0" t="n">
        <f aca="false">-E76</f>
        <v>-0.0280580236941303</v>
      </c>
    </row>
    <row r="77" customFormat="false" ht="16" hidden="false" customHeight="false" outlineLevel="0" collapsed="false">
      <c r="A77" s="9" t="s">
        <v>105</v>
      </c>
      <c r="B77" s="0" t="n">
        <v>0.0183346795907377</v>
      </c>
      <c r="C77" s="0" t="n">
        <v>0.0152473747980614</v>
      </c>
      <c r="D77" s="0" t="n">
        <v>0.0335820543887991</v>
      </c>
      <c r="E77" s="0" t="n">
        <v>0.0671641087775982</v>
      </c>
      <c r="I77" s="0" t="n">
        <f aca="false">-B77</f>
        <v>-0.0183346795907377</v>
      </c>
      <c r="J77" s="0" t="n">
        <f aca="false">-C77</f>
        <v>-0.0152473747980614</v>
      </c>
      <c r="K77" s="0" t="n">
        <f aca="false">-D77</f>
        <v>-0.0335820543887991</v>
      </c>
      <c r="L77" s="0" t="n">
        <f aca="false">-E77</f>
        <v>-0.0671641087775982</v>
      </c>
    </row>
    <row r="78" customFormat="false" ht="16" hidden="false" customHeight="false" outlineLevel="0" collapsed="false">
      <c r="A78" s="9" t="s">
        <v>107</v>
      </c>
      <c r="B78" s="0" t="n">
        <v>0.0156039310716209</v>
      </c>
      <c r="C78" s="0" t="n">
        <v>0.0177915320409262</v>
      </c>
      <c r="D78" s="0" t="n">
        <v>0.0333954631125471</v>
      </c>
      <c r="E78" s="0" t="n">
        <v>0.0667909262250942</v>
      </c>
      <c r="I78" s="0" t="n">
        <f aca="false">-B78</f>
        <v>-0.0156039310716209</v>
      </c>
      <c r="J78" s="0" t="n">
        <f aca="false">-C78</f>
        <v>-0.0177915320409262</v>
      </c>
      <c r="K78" s="0" t="n">
        <f aca="false">-D78</f>
        <v>-0.0333954631125471</v>
      </c>
      <c r="L78" s="0" t="n">
        <f aca="false">-E78</f>
        <v>-0.0667909262250942</v>
      </c>
    </row>
    <row r="79" customFormat="false" ht="16" hidden="false" customHeight="false" outlineLevel="0" collapsed="false">
      <c r="A79" s="9" t="s">
        <v>109</v>
      </c>
      <c r="B79" s="0" t="n">
        <v>0.00661214324178783</v>
      </c>
      <c r="C79" s="0" t="n">
        <v>0.013562197092084</v>
      </c>
      <c r="D79" s="0" t="n">
        <v>0.0201743403338718</v>
      </c>
      <c r="E79" s="0" t="n">
        <v>0.0403486806677437</v>
      </c>
      <c r="I79" s="0" t="n">
        <f aca="false">-B79</f>
        <v>-0.00661214324178783</v>
      </c>
      <c r="J79" s="0" t="n">
        <f aca="false">-C79</f>
        <v>-0.013562197092084</v>
      </c>
      <c r="K79" s="0" t="n">
        <f aca="false">-D79</f>
        <v>-0.0201743403338718</v>
      </c>
      <c r="L79" s="0" t="n">
        <f aca="false">-E79</f>
        <v>-0.0403486806677437</v>
      </c>
    </row>
    <row r="80" customFormat="false" ht="16" hidden="false" customHeight="false" outlineLevel="0" collapsed="false">
      <c r="A80" s="9" t="s">
        <v>111</v>
      </c>
      <c r="B80" s="0" t="n">
        <v>0.00397145934302639</v>
      </c>
      <c r="C80" s="0" t="n">
        <v>0.0084592084006462</v>
      </c>
      <c r="D80" s="0" t="n">
        <v>0.0124306677436726</v>
      </c>
      <c r="E80" s="0" t="n">
        <v>0.0248613354873452</v>
      </c>
      <c r="I80" s="0" t="n">
        <f aca="false">-B80</f>
        <v>-0.00397145934302639</v>
      </c>
      <c r="J80" s="0" t="n">
        <f aca="false">-C80</f>
        <v>-0.0084592084006462</v>
      </c>
      <c r="K80" s="0" t="n">
        <f aca="false">-D80</f>
        <v>-0.0124306677436726</v>
      </c>
      <c r="L80" s="0" t="n">
        <f aca="false">-E80</f>
        <v>-0.0248613354873452</v>
      </c>
    </row>
    <row r="81" customFormat="false" ht="16" hidden="false" customHeight="false" outlineLevel="0" collapsed="false">
      <c r="A81" s="17" t="s">
        <v>112</v>
      </c>
      <c r="B81" s="0" t="n">
        <v>0.0156039310716209</v>
      </c>
      <c r="C81" s="0" t="n">
        <v>0.0177915320409262</v>
      </c>
      <c r="D81" s="0" t="n">
        <v>0.0333954631125471</v>
      </c>
      <c r="E81" s="0" t="n">
        <v>0.0667909262250942</v>
      </c>
      <c r="I81" s="0" t="n">
        <f aca="false">-B81</f>
        <v>-0.0156039310716209</v>
      </c>
      <c r="J81" s="0" t="n">
        <f aca="false">-C81</f>
        <v>-0.0177915320409262</v>
      </c>
      <c r="K81" s="0" t="n">
        <f aca="false">-D81</f>
        <v>-0.0333954631125471</v>
      </c>
      <c r="L81" s="0" t="n">
        <f aca="false">-E81</f>
        <v>-0.0667909262250942</v>
      </c>
    </row>
    <row r="82" customFormat="false" ht="16" hidden="false" customHeight="false" outlineLevel="0" collapsed="false">
      <c r="A82" s="7" t="s">
        <v>114</v>
      </c>
      <c r="B82" s="0" t="n">
        <v>0.0227664543524416</v>
      </c>
      <c r="C82" s="0" t="n">
        <v>0.0157229299363057</v>
      </c>
      <c r="D82" s="0" t="n">
        <v>0.0384893842887473</v>
      </c>
      <c r="E82" s="0" t="n">
        <v>0.0769787685774947</v>
      </c>
      <c r="I82" s="0" t="n">
        <f aca="false">-B82</f>
        <v>-0.0227664543524416</v>
      </c>
      <c r="J82" s="0" t="n">
        <f aca="false">-C82</f>
        <v>-0.0157229299363057</v>
      </c>
      <c r="K82" s="0" t="n">
        <f aca="false">-D82</f>
        <v>-0.0384893842887473</v>
      </c>
      <c r="L82" s="0" t="n">
        <f aca="false">-E82</f>
        <v>-0.0769787685774947</v>
      </c>
    </row>
    <row r="83" customFormat="false" ht="16" hidden="false" customHeight="false" outlineLevel="0" collapsed="false">
      <c r="A83" s="9" t="s">
        <v>116</v>
      </c>
      <c r="B83" s="0" t="n">
        <v>0.00711394904458599</v>
      </c>
      <c r="C83" s="0" t="n">
        <v>0.00695442675159236</v>
      </c>
      <c r="D83" s="0" t="n">
        <v>0.0140683757961783</v>
      </c>
      <c r="E83" s="0" t="n">
        <v>0.0281367515923567</v>
      </c>
      <c r="I83" s="0" t="n">
        <f aca="false">-B83</f>
        <v>-0.00711394904458599</v>
      </c>
      <c r="J83" s="0" t="n">
        <f aca="false">-C83</f>
        <v>-0.00695442675159236</v>
      </c>
      <c r="K83" s="0" t="n">
        <f aca="false">-D83</f>
        <v>-0.0140683757961783</v>
      </c>
      <c r="L83" s="0" t="n">
        <f aca="false">-E83</f>
        <v>-0.0281367515923567</v>
      </c>
    </row>
    <row r="84" customFormat="false" ht="16" hidden="false" customHeight="false" outlineLevel="0" collapsed="false">
      <c r="A84" s="9" t="s">
        <v>118</v>
      </c>
      <c r="B84" s="0" t="n">
        <v>0.0211809978768578</v>
      </c>
      <c r="C84" s="0" t="n">
        <v>0.0142741507430998</v>
      </c>
      <c r="D84" s="0" t="n">
        <v>0.0354551486199575</v>
      </c>
      <c r="E84" s="0" t="n">
        <v>0.0709102972399151</v>
      </c>
      <c r="I84" s="0" t="n">
        <f aca="false">-B84</f>
        <v>-0.0211809978768578</v>
      </c>
      <c r="J84" s="0" t="n">
        <f aca="false">-C84</f>
        <v>-0.0142741507430998</v>
      </c>
      <c r="K84" s="0" t="n">
        <f aca="false">-D84</f>
        <v>-0.0354551486199575</v>
      </c>
      <c r="L84" s="0" t="n">
        <f aca="false">-E84</f>
        <v>-0.0709102972399151</v>
      </c>
    </row>
    <row r="85" customFormat="false" ht="16" hidden="false" customHeight="false" outlineLevel="0" collapsed="false">
      <c r="A85" s="9" t="s">
        <v>120</v>
      </c>
      <c r="B85" s="0" t="n">
        <v>0.00552849256900212</v>
      </c>
      <c r="C85" s="0" t="n">
        <v>0.00550564755838641</v>
      </c>
      <c r="D85" s="0" t="n">
        <v>0.0110341401273885</v>
      </c>
      <c r="E85" s="0" t="n">
        <v>0.0220682802547771</v>
      </c>
      <c r="I85" s="0" t="n">
        <f aca="false">-B85</f>
        <v>-0.00552849256900212</v>
      </c>
      <c r="J85" s="0" t="n">
        <f aca="false">-C85</f>
        <v>-0.00550564755838641</v>
      </c>
      <c r="K85" s="0" t="n">
        <f aca="false">-D85</f>
        <v>-0.0110341401273885</v>
      </c>
      <c r="L85" s="0" t="n">
        <f aca="false">-E85</f>
        <v>-0.0220682802547771</v>
      </c>
    </row>
    <row r="86" customFormat="false" ht="16" hidden="false" customHeight="false" outlineLevel="0" collapsed="false">
      <c r="A86" s="9" t="s">
        <v>122</v>
      </c>
      <c r="B86" s="0" t="n">
        <v>0.0267094904458599</v>
      </c>
      <c r="C86" s="0" t="n">
        <v>0.0197797983014862</v>
      </c>
      <c r="D86" s="0" t="n">
        <v>0.0464892887473461</v>
      </c>
      <c r="E86" s="0" t="n">
        <v>0.0929785774946922</v>
      </c>
      <c r="I86" s="0" t="n">
        <f aca="false">-B86</f>
        <v>-0.0267094904458599</v>
      </c>
      <c r="J86" s="0" t="n">
        <f aca="false">-C86</f>
        <v>-0.0197797983014862</v>
      </c>
      <c r="K86" s="0" t="n">
        <f aca="false">-D86</f>
        <v>-0.0464892887473461</v>
      </c>
      <c r="L86" s="0" t="n">
        <f aca="false">-E86</f>
        <v>-0.0929785774946922</v>
      </c>
    </row>
    <row r="87" customFormat="false" ht="16" hidden="false" customHeight="false" outlineLevel="0" collapsed="false">
      <c r="A87" s="9" t="s">
        <v>124</v>
      </c>
      <c r="B87" s="0" t="n">
        <v>0.00552849256900212</v>
      </c>
      <c r="C87" s="0" t="n">
        <v>0.00550564755838641</v>
      </c>
      <c r="D87" s="0" t="n">
        <v>0.0110341401273885</v>
      </c>
      <c r="E87" s="0" t="n">
        <v>0.0220682802547771</v>
      </c>
      <c r="I87" s="0" t="n">
        <f aca="false">-B87</f>
        <v>-0.00552849256900212</v>
      </c>
      <c r="J87" s="0" t="n">
        <f aca="false">-C87</f>
        <v>-0.00550564755838641</v>
      </c>
      <c r="K87" s="0" t="n">
        <f aca="false">-D87</f>
        <v>-0.0110341401273885</v>
      </c>
      <c r="L87" s="0" t="n">
        <f aca="false">-E87</f>
        <v>-0.0220682802547771</v>
      </c>
    </row>
    <row r="88" customFormat="false" ht="16" hidden="false" customHeight="false" outlineLevel="0" collapsed="false">
      <c r="A88" s="9" t="s">
        <v>127</v>
      </c>
      <c r="B88" s="0" t="n">
        <v>0.0215011677282378</v>
      </c>
      <c r="C88" s="0" t="n">
        <v>0.0149200106157113</v>
      </c>
      <c r="D88" s="0" t="n">
        <v>0.036421178343949</v>
      </c>
      <c r="E88" s="0" t="n">
        <v>0.0728423566878981</v>
      </c>
      <c r="I88" s="0" t="n">
        <f aca="false">-B88</f>
        <v>-0.0215011677282378</v>
      </c>
      <c r="J88" s="0" t="n">
        <f aca="false">-C88</f>
        <v>-0.0149200106157113</v>
      </c>
      <c r="K88" s="0" t="n">
        <f aca="false">-D88</f>
        <v>-0.036421178343949</v>
      </c>
      <c r="L88" s="0" t="n">
        <f aca="false">-E88</f>
        <v>-0.0728423566878981</v>
      </c>
    </row>
    <row r="89" customFormat="false" ht="16" hidden="false" customHeight="false" outlineLevel="0" collapsed="false">
      <c r="A89" s="9" t="s">
        <v>129</v>
      </c>
      <c r="B89" s="0" t="n">
        <v>0.0385907643312102</v>
      </c>
      <c r="C89" s="0" t="n">
        <v>0.0513569532908705</v>
      </c>
      <c r="D89" s="0" t="n">
        <v>0.0899477176220807</v>
      </c>
      <c r="E89" s="0" t="n">
        <v>0.179895435244161</v>
      </c>
      <c r="I89" s="0" t="n">
        <f aca="false">-B89</f>
        <v>-0.0385907643312102</v>
      </c>
      <c r="J89" s="0" t="n">
        <f aca="false">-C89</f>
        <v>-0.0513569532908705</v>
      </c>
      <c r="K89" s="0" t="n">
        <f aca="false">-D89</f>
        <v>-0.0899477176220807</v>
      </c>
      <c r="L89" s="0" t="n">
        <f aca="false">-E89</f>
        <v>-0.179895435244161</v>
      </c>
    </row>
    <row r="90" customFormat="false" ht="16" hidden="false" customHeight="false" outlineLevel="0" collapsed="false">
      <c r="A90" s="17" t="s">
        <v>131</v>
      </c>
      <c r="B90" s="0" t="n">
        <v>0.0229382590233546</v>
      </c>
      <c r="C90" s="0" t="n">
        <v>0.0425884501061571</v>
      </c>
      <c r="D90" s="0" t="n">
        <v>0.0655267091295117</v>
      </c>
      <c r="E90" s="0" t="n">
        <v>0.131053418259023</v>
      </c>
      <c r="I90" s="0" t="n">
        <f aca="false">-B90</f>
        <v>-0.0229382590233546</v>
      </c>
      <c r="J90" s="0" t="n">
        <f aca="false">-C90</f>
        <v>-0.0425884501061571</v>
      </c>
      <c r="K90" s="0" t="n">
        <f aca="false">-D90</f>
        <v>-0.0655267091295117</v>
      </c>
      <c r="L90" s="0" t="n">
        <f aca="false">-E90</f>
        <v>-0.131053418259023</v>
      </c>
    </row>
    <row r="91" customFormat="false" ht="16" hidden="false" customHeight="false" outlineLevel="0" collapsed="false">
      <c r="A91" s="0" t="s">
        <v>133</v>
      </c>
      <c r="B91" s="0" t="n">
        <v>0.00226725478427106</v>
      </c>
      <c r="C91" s="0" t="n">
        <v>0.00222985197943078</v>
      </c>
      <c r="D91" s="0" t="n">
        <v>0.00449710676370184</v>
      </c>
      <c r="E91" s="0" t="n">
        <v>0.00899421352740368</v>
      </c>
      <c r="I91" s="0" t="n">
        <f aca="false">-B91</f>
        <v>-0.00226725478427106</v>
      </c>
      <c r="J91" s="0" t="n">
        <f aca="false">-C91</f>
        <v>-0.00222985197943078</v>
      </c>
      <c r="K91" s="0" t="n">
        <f aca="false">-D91</f>
        <v>-0.00449710676370184</v>
      </c>
      <c r="L91" s="0" t="n">
        <f aca="false">-E91</f>
        <v>-0.00899421352740368</v>
      </c>
    </row>
    <row r="92" customFormat="false" ht="16" hidden="false" customHeight="false" outlineLevel="0" collapsed="false">
      <c r="A92" s="0" t="s">
        <v>135</v>
      </c>
      <c r="B92" s="0" t="n">
        <v>0.00348318160758111</v>
      </c>
      <c r="C92" s="0" t="n">
        <v>0.00300831338942066</v>
      </c>
      <c r="D92" s="0" t="n">
        <v>0.00649149499700177</v>
      </c>
      <c r="E92" s="0" t="n">
        <v>0.0129829899940035</v>
      </c>
      <c r="I92" s="0" t="n">
        <f aca="false">-B92</f>
        <v>-0.00348318160758111</v>
      </c>
      <c r="J92" s="0" t="n">
        <f aca="false">-C92</f>
        <v>-0.00300831338942066</v>
      </c>
      <c r="K92" s="0" t="n">
        <f aca="false">-D92</f>
        <v>-0.00649149499700177</v>
      </c>
      <c r="L92" s="0" t="n">
        <f aca="false">-E92</f>
        <v>-0.0129829899940035</v>
      </c>
    </row>
    <row r="93" customFormat="false" ht="16" hidden="false" customHeight="false" outlineLevel="0" collapsed="false">
      <c r="A93" s="0" t="s">
        <v>137</v>
      </c>
      <c r="B93" s="0" t="n">
        <v>0.00402215931951803</v>
      </c>
      <c r="C93" s="0" t="n">
        <v>0.00399152183475333</v>
      </c>
      <c r="D93" s="0" t="n">
        <v>0.00801368115427136</v>
      </c>
      <c r="E93" s="0" t="n">
        <v>0.0160273623085427</v>
      </c>
      <c r="I93" s="0" t="n">
        <f aca="false">-B93</f>
        <v>-0.00402215931951803</v>
      </c>
      <c r="J93" s="0" t="n">
        <f aca="false">-C93</f>
        <v>-0.00399152183475333</v>
      </c>
      <c r="K93" s="0" t="n">
        <f aca="false">-D93</f>
        <v>-0.00801368115427136</v>
      </c>
      <c r="L93" s="0" t="n">
        <f aca="false">-E93</f>
        <v>-0.0160273623085427</v>
      </c>
    </row>
    <row r="94" customFormat="false" ht="16" hidden="false" customHeight="false" outlineLevel="0" collapsed="false">
      <c r="A94" s="0" t="s">
        <v>139</v>
      </c>
      <c r="B94" s="0" t="n">
        <v>0.0020964713679297</v>
      </c>
      <c r="C94" s="0" t="n">
        <v>0.0020737912713947</v>
      </c>
      <c r="D94" s="0" t="n">
        <v>0.0041702626393244</v>
      </c>
      <c r="E94" s="0" t="n">
        <v>0.0083405252786488</v>
      </c>
      <c r="I94" s="0" t="n">
        <f aca="false">-B94</f>
        <v>-0.0020964713679297</v>
      </c>
      <c r="J94" s="0" t="n">
        <f aca="false">-C94</f>
        <v>-0.0020737912713947</v>
      </c>
      <c r="K94" s="0" t="n">
        <f aca="false">-D94</f>
        <v>-0.0041702626393244</v>
      </c>
      <c r="L94" s="0" t="n">
        <f aca="false">-E94</f>
        <v>-0.0083405252786488</v>
      </c>
    </row>
    <row r="95" customFormat="false" ht="16" hidden="false" customHeight="false" outlineLevel="0" collapsed="false">
      <c r="A95" s="0" t="s">
        <v>142</v>
      </c>
      <c r="B95" s="0" t="n">
        <v>0.000583490614221247</v>
      </c>
      <c r="C95" s="0" t="n">
        <v>0.000827419070749192</v>
      </c>
      <c r="D95" s="0" t="n">
        <v>0.00141090968497044</v>
      </c>
      <c r="E95" s="0" t="n">
        <v>0.00282181936994088</v>
      </c>
      <c r="I95" s="0" t="n">
        <f aca="false">-B95</f>
        <v>-0.000583490614221247</v>
      </c>
      <c r="J95" s="0" t="n">
        <f aca="false">-C95</f>
        <v>-0.000827419070749192</v>
      </c>
      <c r="K95" s="0" t="n">
        <f aca="false">-D95</f>
        <v>-0.00141090968497044</v>
      </c>
      <c r="L95" s="0" t="n">
        <f aca="false">-E95</f>
        <v>-0.00282181936994088</v>
      </c>
    </row>
    <row r="96" customFormat="false" ht="16" hidden="false" customHeight="false" outlineLevel="0" collapsed="false">
      <c r="A96" s="0" t="s">
        <v>144</v>
      </c>
      <c r="B96" s="0" t="n">
        <v>0.0017994174375313</v>
      </c>
      <c r="C96" s="0" t="n">
        <v>0.00160588048073907</v>
      </c>
      <c r="D96" s="0" t="n">
        <v>0.00340529791827037</v>
      </c>
      <c r="E96" s="0" t="n">
        <v>0.00681059583654074</v>
      </c>
      <c r="I96" s="0" t="n">
        <f aca="false">-B96</f>
        <v>-0.0017994174375313</v>
      </c>
      <c r="J96" s="0" t="n">
        <f aca="false">-C96</f>
        <v>-0.00160588048073907</v>
      </c>
      <c r="K96" s="0" t="n">
        <f aca="false">-D96</f>
        <v>-0.00340529791827037</v>
      </c>
      <c r="L96" s="0" t="n">
        <f aca="false">-E96</f>
        <v>-0.00681059583654074</v>
      </c>
    </row>
    <row r="97" customFormat="false" ht="16" hidden="false" customHeight="false" outlineLevel="0" collapsed="false">
      <c r="A97" s="0" t="s">
        <v>146</v>
      </c>
      <c r="B97" s="0" t="n">
        <v>0.00233839514946821</v>
      </c>
      <c r="C97" s="0" t="n">
        <v>0.00258908892607174</v>
      </c>
      <c r="D97" s="0" t="n">
        <v>0.00492748407553996</v>
      </c>
      <c r="E97" s="0" t="n">
        <v>0.00985496815107992</v>
      </c>
      <c r="I97" s="0" t="n">
        <f aca="false">-B97</f>
        <v>-0.00233839514946821</v>
      </c>
      <c r="J97" s="0" t="n">
        <f aca="false">-C97</f>
        <v>-0.00258908892607174</v>
      </c>
      <c r="K97" s="0" t="n">
        <f aca="false">-D97</f>
        <v>-0.00492748407553996</v>
      </c>
      <c r="L97" s="0" t="n">
        <f aca="false">-E97</f>
        <v>-0.00985496815107992</v>
      </c>
    </row>
    <row r="98" customFormat="false" ht="16" hidden="false" customHeight="false" outlineLevel="0" collapsed="false">
      <c r="A98" s="0" t="s">
        <v>148</v>
      </c>
      <c r="B98" s="0" t="n">
        <v>0.000423921047968413</v>
      </c>
      <c r="C98" s="0" t="n">
        <v>0.000680703237786892</v>
      </c>
      <c r="D98" s="0" t="n">
        <v>0.0011046242857553</v>
      </c>
      <c r="E98" s="0" t="n">
        <v>0.00220924857151061</v>
      </c>
      <c r="I98" s="0" t="n">
        <f aca="false">-B98</f>
        <v>-0.000423921047968413</v>
      </c>
      <c r="J98" s="0" t="n">
        <f aca="false">-C98</f>
        <v>-0.000680703237786892</v>
      </c>
      <c r="K98" s="0" t="n">
        <f aca="false">-D98</f>
        <v>-0.0011046242857553</v>
      </c>
      <c r="L98" s="0" t="n">
        <f aca="false">-E98</f>
        <v>-0.00220924857151061</v>
      </c>
    </row>
    <row r="99" customFormat="false" ht="16" hidden="false" customHeight="false" outlineLevel="0" collapsed="false">
      <c r="A99" s="0" t="s">
        <v>151</v>
      </c>
      <c r="B99" s="0" t="n">
        <v>0.000412707197879882</v>
      </c>
      <c r="C99" s="0" t="n">
        <v>0.000672672656546592</v>
      </c>
      <c r="D99" s="0" t="n">
        <v>0.00108537985442647</v>
      </c>
      <c r="E99" s="0" t="n">
        <v>0.00217075970885295</v>
      </c>
      <c r="I99" s="0" t="n">
        <f aca="false">-B99</f>
        <v>-0.000412707197879882</v>
      </c>
      <c r="J99" s="0" t="n">
        <f aca="false">-C99</f>
        <v>-0.000672672656546592</v>
      </c>
      <c r="K99" s="0" t="n">
        <f aca="false">-D99</f>
        <v>-0.00108537985442647</v>
      </c>
      <c r="L99" s="0" t="n">
        <f aca="false">-E99</f>
        <v>-0.00217075970885295</v>
      </c>
    </row>
    <row r="100" customFormat="false" ht="16" hidden="false" customHeight="false" outlineLevel="0" collapsed="false">
      <c r="A100" s="0" t="s">
        <v>154</v>
      </c>
      <c r="B100" s="0" t="n">
        <v>0.000412707197879882</v>
      </c>
      <c r="C100" s="0" t="n">
        <v>0.000671358362713117</v>
      </c>
      <c r="D100" s="0" t="n">
        <v>0.001084065560593</v>
      </c>
      <c r="E100" s="0" t="n">
        <v>0.002168131121186</v>
      </c>
      <c r="I100" s="0" t="n">
        <f aca="false">-B100</f>
        <v>-0.000412707197879882</v>
      </c>
      <c r="J100" s="0" t="n">
        <f aca="false">-C100</f>
        <v>-0.000671358362713117</v>
      </c>
      <c r="K100" s="0" t="n">
        <f aca="false">-D100</f>
        <v>-0.001084065560593</v>
      </c>
      <c r="L100" s="0" t="n">
        <f aca="false">-E100</f>
        <v>-0.002168131121186</v>
      </c>
    </row>
    <row r="101" customFormat="false" ht="16" hidden="false" customHeight="false" outlineLevel="0" collapsed="false">
      <c r="A101" s="0" t="s">
        <v>156</v>
      </c>
      <c r="B101" s="0" t="n">
        <v>0.000654630979418399</v>
      </c>
      <c r="C101" s="0" t="n">
        <v>0.00118665601739016</v>
      </c>
      <c r="D101" s="0" t="n">
        <v>0.00184128699680856</v>
      </c>
      <c r="E101" s="0" t="n">
        <v>0.00368257399361712</v>
      </c>
      <c r="I101" s="0" t="n">
        <f aca="false">-B101</f>
        <v>-0.000654630979418399</v>
      </c>
      <c r="J101" s="0" t="n">
        <f aca="false">-C101</f>
        <v>-0.00118665601739016</v>
      </c>
      <c r="K101" s="0" t="n">
        <f aca="false">-D101</f>
        <v>-0.00184128699680856</v>
      </c>
      <c r="L101" s="0" t="n">
        <f aca="false">-E101</f>
        <v>-0.00368257399361712</v>
      </c>
    </row>
    <row r="102" customFormat="false" ht="16" hidden="false" customHeight="false" outlineLevel="0" collapsed="false">
      <c r="A102" s="0" t="s">
        <v>158</v>
      </c>
      <c r="B102" s="0" t="n">
        <v>0.000415864167189345</v>
      </c>
      <c r="C102" s="0" t="n">
        <v>0.000680829270641505</v>
      </c>
      <c r="D102" s="0" t="n">
        <v>0.00109669343783085</v>
      </c>
      <c r="E102" s="0" t="n">
        <v>0.0021933868756617</v>
      </c>
      <c r="I102" s="0" t="n">
        <f aca="false">-B102</f>
        <v>-0.000415864167189345</v>
      </c>
      <c r="J102" s="0" t="n">
        <f aca="false">-C102</f>
        <v>-0.000680829270641505</v>
      </c>
      <c r="K102" s="0" t="n">
        <f aca="false">-D102</f>
        <v>-0.00109669343783085</v>
      </c>
      <c r="L102" s="0" t="n">
        <f aca="false">-E102</f>
        <v>-0.0021933868756617</v>
      </c>
    </row>
    <row r="103" customFormat="false" ht="16" hidden="false" customHeight="false" outlineLevel="0" collapsed="false">
      <c r="A103" s="0" t="s">
        <v>161</v>
      </c>
      <c r="B103" s="0" t="n">
        <v>0.0029442038956442</v>
      </c>
      <c r="C103" s="0" t="n">
        <v>0.00202510494408798</v>
      </c>
      <c r="D103" s="0" t="n">
        <v>0.00496930883973218</v>
      </c>
      <c r="E103" s="0" t="n">
        <v>0.00993861767946436</v>
      </c>
      <c r="I103" s="0" t="n">
        <f aca="false">-B103</f>
        <v>-0.0029442038956442</v>
      </c>
      <c r="J103" s="0" t="n">
        <f aca="false">-C103</f>
        <v>-0.00202510494408798</v>
      </c>
      <c r="K103" s="0" t="n">
        <f aca="false">-D103</f>
        <v>-0.00496930883973218</v>
      </c>
      <c r="L103" s="0" t="n">
        <f aca="false">-E103</f>
        <v>-0.00993861767946436</v>
      </c>
    </row>
    <row r="104" customFormat="false" ht="16" hidden="false" customHeight="false" outlineLevel="0" collapsed="false">
      <c r="A104" s="0" t="s">
        <v>163</v>
      </c>
      <c r="B104" s="0" t="n">
        <v>0.00416013071895425</v>
      </c>
      <c r="C104" s="0" t="n">
        <v>0.00280356635407786</v>
      </c>
      <c r="D104" s="0" t="n">
        <v>0.00696369707303211</v>
      </c>
      <c r="E104" s="0" t="n">
        <v>0.0139273941460642</v>
      </c>
      <c r="I104" s="0" t="n">
        <f aca="false">-B104</f>
        <v>-0.00416013071895425</v>
      </c>
      <c r="J104" s="0" t="n">
        <f aca="false">-C104</f>
        <v>-0.00280356635407786</v>
      </c>
      <c r="K104" s="0" t="n">
        <f aca="false">-D104</f>
        <v>-0.00696369707303211</v>
      </c>
      <c r="L104" s="0" t="n">
        <f aca="false">-E104</f>
        <v>-0.0139273941460642</v>
      </c>
    </row>
    <row r="105" customFormat="false" ht="16" hidden="false" customHeight="false" outlineLevel="0" collapsed="false">
      <c r="A105" s="0" t="s">
        <v>165</v>
      </c>
      <c r="B105" s="0" t="n">
        <v>0.00278463432939136</v>
      </c>
      <c r="C105" s="0" t="n">
        <v>0.00187838911112568</v>
      </c>
      <c r="D105" s="0" t="n">
        <v>0.00466302344051705</v>
      </c>
      <c r="E105" s="0" t="n">
        <v>0.00932604688103409</v>
      </c>
      <c r="I105" s="0" t="n">
        <f aca="false">-B105</f>
        <v>-0.00278463432939136</v>
      </c>
      <c r="J105" s="0" t="n">
        <f aca="false">-C105</f>
        <v>-0.00187838911112568</v>
      </c>
      <c r="K105" s="0" t="n">
        <f aca="false">-D105</f>
        <v>-0.00466302344051705</v>
      </c>
      <c r="L105" s="0" t="n">
        <f aca="false">-E105</f>
        <v>-0.00932604688103409</v>
      </c>
    </row>
    <row r="106" customFormat="false" ht="16" hidden="false" customHeight="false" outlineLevel="0" collapsed="false">
      <c r="A106" s="0" t="s">
        <v>167</v>
      </c>
      <c r="B106" s="0" t="n">
        <v>0.00277342047930283</v>
      </c>
      <c r="C106" s="0" t="n">
        <v>0.00187035852988538</v>
      </c>
      <c r="D106" s="0" t="n">
        <v>0.00464377900918822</v>
      </c>
      <c r="E106" s="0" t="n">
        <v>0.00928755801837643</v>
      </c>
      <c r="I106" s="0" t="n">
        <f aca="false">-B106</f>
        <v>-0.00277342047930283</v>
      </c>
      <c r="J106" s="0" t="n">
        <f aca="false">-C106</f>
        <v>-0.00187035852988538</v>
      </c>
      <c r="K106" s="0" t="n">
        <f aca="false">-D106</f>
        <v>-0.00464377900918822</v>
      </c>
      <c r="L106" s="0" t="n">
        <f aca="false">-E106</f>
        <v>-0.00928755801837643</v>
      </c>
    </row>
    <row r="107" customFormat="false" ht="16" hidden="false" customHeight="false" outlineLevel="0" collapsed="false">
      <c r="A107" s="0" t="s">
        <v>169</v>
      </c>
      <c r="B107" s="0" t="n">
        <v>0.00469910843089116</v>
      </c>
      <c r="C107" s="0" t="n">
        <v>0.00378677479941054</v>
      </c>
      <c r="D107" s="0" t="n">
        <v>0.0084858832303017</v>
      </c>
      <c r="E107" s="0" t="n">
        <v>0.0169717664606034</v>
      </c>
      <c r="I107" s="0" t="n">
        <f aca="false">-B107</f>
        <v>-0.00469910843089116</v>
      </c>
      <c r="J107" s="0" t="n">
        <f aca="false">-C107</f>
        <v>-0.00378677479941054</v>
      </c>
      <c r="K107" s="0" t="n">
        <f aca="false">-D107</f>
        <v>-0.0084858832303017</v>
      </c>
      <c r="L107" s="0" t="n">
        <f aca="false">-E107</f>
        <v>-0.0169717664606034</v>
      </c>
    </row>
    <row r="108" customFormat="false" ht="16" hidden="false" customHeight="false" outlineLevel="0" collapsed="false">
      <c r="A108" s="0" t="s">
        <v>171</v>
      </c>
      <c r="B108" s="0" t="n">
        <v>0.00523808614282808</v>
      </c>
      <c r="C108" s="0" t="n">
        <v>0.00476998324474321</v>
      </c>
      <c r="D108" s="0" t="n">
        <v>0.0100080693875713</v>
      </c>
      <c r="E108" s="0" t="n">
        <v>0.0200161387751426</v>
      </c>
      <c r="I108" s="0" t="n">
        <f aca="false">-B108</f>
        <v>-0.00523808614282808</v>
      </c>
      <c r="J108" s="0" t="n">
        <f aca="false">-C108</f>
        <v>-0.00476998324474321</v>
      </c>
      <c r="K108" s="0" t="n">
        <f aca="false">-D108</f>
        <v>-0.0100080693875713</v>
      </c>
      <c r="L108" s="0" t="n">
        <f aca="false">-E108</f>
        <v>-0.0200161387751426</v>
      </c>
    </row>
    <row r="109" customFormat="false" ht="16" hidden="false" customHeight="false" outlineLevel="0" collapsed="false">
      <c r="A109" s="0" t="s">
        <v>173</v>
      </c>
      <c r="B109" s="0" t="n">
        <v>0.00331239819123975</v>
      </c>
      <c r="C109" s="0" t="n">
        <v>0.00285356697521806</v>
      </c>
      <c r="D109" s="0" t="n">
        <v>0.00616596516645781</v>
      </c>
      <c r="E109" s="0" t="n">
        <v>0.0123319303329156</v>
      </c>
      <c r="I109" s="0" t="n">
        <f aca="false">-B109</f>
        <v>-0.00331239819123975</v>
      </c>
      <c r="J109" s="0" t="n">
        <f aca="false">-C109</f>
        <v>-0.00285356697521806</v>
      </c>
      <c r="K109" s="0" t="n">
        <f aca="false">-D109</f>
        <v>-0.00616596516645781</v>
      </c>
      <c r="L109" s="0" t="n">
        <f aca="false">-E109</f>
        <v>-0.0123319303329156</v>
      </c>
    </row>
    <row r="110" customFormat="false" ht="16" hidden="false" customHeight="false" outlineLevel="0" collapsed="false">
      <c r="A110" s="0" t="s">
        <v>175</v>
      </c>
      <c r="B110" s="0" t="n">
        <v>0.00277342047930283</v>
      </c>
      <c r="C110" s="0" t="n">
        <v>0.00186904423605191</v>
      </c>
      <c r="D110" s="0" t="n">
        <v>0.00464246471535474</v>
      </c>
      <c r="E110" s="0" t="n">
        <v>0.00928492943070948</v>
      </c>
      <c r="I110" s="0" t="n">
        <f aca="false">-B110</f>
        <v>-0.00277342047930283</v>
      </c>
      <c r="J110" s="0" t="n">
        <f aca="false">-C110</f>
        <v>-0.00186904423605191</v>
      </c>
      <c r="K110" s="0" t="n">
        <f aca="false">-D110</f>
        <v>-0.00464246471535474</v>
      </c>
      <c r="L110" s="0" t="n">
        <f aca="false">-E110</f>
        <v>-0.00928492943070948</v>
      </c>
    </row>
    <row r="111" customFormat="false" ht="16" hidden="false" customHeight="false" outlineLevel="0" collapsed="false">
      <c r="A111" s="0" t="s">
        <v>177</v>
      </c>
      <c r="B111" s="0" t="n">
        <v>0.00301534426084135</v>
      </c>
      <c r="C111" s="0" t="n">
        <v>0.00238434189072895</v>
      </c>
      <c r="D111" s="0" t="n">
        <v>0.0053996861515703</v>
      </c>
      <c r="E111" s="0" t="n">
        <v>0.0107993723031406</v>
      </c>
      <c r="I111" s="0" t="n">
        <f aca="false">-B111</f>
        <v>-0.00301534426084135</v>
      </c>
      <c r="J111" s="0" t="n">
        <f aca="false">-C111</f>
        <v>-0.00238434189072895</v>
      </c>
      <c r="K111" s="0" t="n">
        <f aca="false">-D111</f>
        <v>-0.0053996861515703</v>
      </c>
      <c r="L111" s="0" t="n">
        <f aca="false">-E111</f>
        <v>-0.0107993723031406</v>
      </c>
    </row>
    <row r="112" customFormat="false" ht="16" hidden="false" customHeight="false" outlineLevel="0" collapsed="false">
      <c r="A112" s="0" t="s">
        <v>179</v>
      </c>
      <c r="B112" s="0" t="n">
        <v>0.00163984787127846</v>
      </c>
      <c r="C112" s="0" t="n">
        <v>0.00145916464777677</v>
      </c>
      <c r="D112" s="0" t="n">
        <v>0.00309901251905523</v>
      </c>
      <c r="E112" s="0" t="n">
        <v>0.00619802503811047</v>
      </c>
      <c r="I112" s="0" t="n">
        <f aca="false">-B112</f>
        <v>-0.00163984787127846</v>
      </c>
      <c r="J112" s="0" t="n">
        <f aca="false">-C112</f>
        <v>-0.00145916464777677</v>
      </c>
      <c r="K112" s="0" t="n">
        <f aca="false">-D112</f>
        <v>-0.00309901251905523</v>
      </c>
      <c r="L112" s="0" t="n">
        <f aca="false">-E112</f>
        <v>-0.00619802503811047</v>
      </c>
    </row>
    <row r="113" customFormat="false" ht="16" hidden="false" customHeight="false" outlineLevel="0" collapsed="false">
      <c r="A113" s="0" t="s">
        <v>181</v>
      </c>
      <c r="B113" s="0" t="n">
        <v>0.00162863402118993</v>
      </c>
      <c r="C113" s="0" t="n">
        <v>0.00145113406653647</v>
      </c>
      <c r="D113" s="0" t="n">
        <v>0.0030797680877264</v>
      </c>
      <c r="E113" s="0" t="n">
        <v>0.00615953617545281</v>
      </c>
      <c r="I113" s="0" t="n">
        <f aca="false">-B113</f>
        <v>-0.00162863402118993</v>
      </c>
      <c r="J113" s="0" t="n">
        <f aca="false">-C113</f>
        <v>-0.00145113406653647</v>
      </c>
      <c r="K113" s="0" t="n">
        <f aca="false">-D113</f>
        <v>-0.0030797680877264</v>
      </c>
      <c r="L113" s="0" t="n">
        <f aca="false">-E113</f>
        <v>-0.00615953617545281</v>
      </c>
    </row>
    <row r="114" customFormat="false" ht="16" hidden="false" customHeight="false" outlineLevel="0" collapsed="false">
      <c r="A114" s="0" t="s">
        <v>183</v>
      </c>
      <c r="B114" s="0" t="n">
        <v>0.00162863402118993</v>
      </c>
      <c r="C114" s="0" t="n">
        <v>0.001449819772703</v>
      </c>
      <c r="D114" s="0" t="n">
        <v>0.00307845379389293</v>
      </c>
      <c r="E114" s="0" t="n">
        <v>0.00615690758778586</v>
      </c>
      <c r="I114" s="0" t="n">
        <f aca="false">-B114</f>
        <v>-0.00162863402118993</v>
      </c>
      <c r="J114" s="0" t="n">
        <f aca="false">-C114</f>
        <v>-0.001449819772703</v>
      </c>
      <c r="K114" s="0" t="n">
        <f aca="false">-D114</f>
        <v>-0.00307845379389293</v>
      </c>
      <c r="L114" s="0" t="n">
        <f aca="false">-E114</f>
        <v>-0.00615690758778586</v>
      </c>
    </row>
    <row r="115" customFormat="false" ht="16" hidden="false" customHeight="false" outlineLevel="0" collapsed="false">
      <c r="A115" s="0" t="s">
        <v>185</v>
      </c>
      <c r="B115" s="0" t="n">
        <v>0.00187055780272845</v>
      </c>
      <c r="C115" s="0" t="n">
        <v>0.00196511742738004</v>
      </c>
      <c r="D115" s="0" t="n">
        <v>0.00383567523010849</v>
      </c>
      <c r="E115" s="0" t="n">
        <v>0.00767135046021698</v>
      </c>
      <c r="I115" s="0" t="n">
        <f aca="false">-B115</f>
        <v>-0.00187055780272845</v>
      </c>
      <c r="J115" s="0" t="n">
        <f aca="false">-C115</f>
        <v>-0.00196511742738004</v>
      </c>
      <c r="K115" s="0" t="n">
        <f aca="false">-D115</f>
        <v>-0.00383567523010849</v>
      </c>
      <c r="L115" s="0" t="n">
        <f aca="false">-E115</f>
        <v>-0.00767135046021698</v>
      </c>
    </row>
    <row r="116" customFormat="false" ht="16" hidden="false" customHeight="false" outlineLevel="0" collapsed="false">
      <c r="A116" s="0" t="s">
        <v>187</v>
      </c>
      <c r="B116" s="0" t="n">
        <v>0.0016317909904994</v>
      </c>
      <c r="C116" s="0" t="n">
        <v>0.00145929068063138</v>
      </c>
      <c r="D116" s="0" t="n">
        <v>0.00309108167113078</v>
      </c>
      <c r="E116" s="0" t="n">
        <v>0.00618216334226156</v>
      </c>
      <c r="I116" s="0" t="n">
        <f aca="false">-B116</f>
        <v>-0.0016317909904994</v>
      </c>
      <c r="J116" s="0" t="n">
        <f aca="false">-C116</f>
        <v>-0.00145929068063138</v>
      </c>
      <c r="K116" s="0" t="n">
        <f aca="false">-D116</f>
        <v>-0.00309108167113078</v>
      </c>
      <c r="L116" s="0" t="n">
        <f aca="false">-E116</f>
        <v>-0.00618216334226156</v>
      </c>
    </row>
    <row r="117" customFormat="false" ht="16" hidden="false" customHeight="false" outlineLevel="0" collapsed="false">
      <c r="A117" s="0" t="s">
        <v>189</v>
      </c>
      <c r="B117" s="0" t="n">
        <v>0.00348318160758111</v>
      </c>
      <c r="C117" s="0" t="n">
        <v>0.00300831338942066</v>
      </c>
      <c r="D117" s="0" t="n">
        <v>0.00649149499700177</v>
      </c>
      <c r="E117" s="0" t="n">
        <v>0.0129829899940035</v>
      </c>
      <c r="I117" s="0" t="n">
        <f aca="false">-B117</f>
        <v>-0.00348318160758111</v>
      </c>
      <c r="J117" s="0" t="n">
        <f aca="false">-C117</f>
        <v>-0.00300831338942066</v>
      </c>
      <c r="K117" s="0" t="n">
        <f aca="false">-D117</f>
        <v>-0.00649149499700177</v>
      </c>
      <c r="L117" s="0" t="n">
        <f aca="false">-E117</f>
        <v>-0.0129829899940035</v>
      </c>
    </row>
    <row r="118" customFormat="false" ht="16" hidden="false" customHeight="false" outlineLevel="0" collapsed="false">
      <c r="A118" s="0" t="s">
        <v>191</v>
      </c>
      <c r="B118" s="0" t="n">
        <v>0.00402215931951803</v>
      </c>
      <c r="C118" s="0" t="n">
        <v>0.00399152183475333</v>
      </c>
      <c r="D118" s="0" t="n">
        <v>0.00801368115427136</v>
      </c>
      <c r="E118" s="0" t="n">
        <v>0.0160273623085427</v>
      </c>
      <c r="I118" s="0" t="n">
        <f aca="false">-B118</f>
        <v>-0.00402215931951803</v>
      </c>
      <c r="J118" s="0" t="n">
        <f aca="false">-C118</f>
        <v>-0.00399152183475333</v>
      </c>
      <c r="K118" s="0" t="n">
        <f aca="false">-D118</f>
        <v>-0.00801368115427136</v>
      </c>
      <c r="L118" s="0" t="n">
        <f aca="false">-E118</f>
        <v>-0.0160273623085427</v>
      </c>
    </row>
    <row r="119" customFormat="false" ht="16" hidden="false" customHeight="false" outlineLevel="0" collapsed="false">
      <c r="A119" s="0" t="s">
        <v>193</v>
      </c>
      <c r="B119" s="0" t="n">
        <v>0.00210768521801823</v>
      </c>
      <c r="C119" s="0" t="n">
        <v>0.00208313614646848</v>
      </c>
      <c r="D119" s="0" t="n">
        <v>0.00419082136448671</v>
      </c>
      <c r="E119" s="0" t="n">
        <v>0.00838164272897341</v>
      </c>
      <c r="I119" s="0" t="n">
        <f aca="false">-B119</f>
        <v>-0.00210768521801823</v>
      </c>
      <c r="J119" s="0" t="n">
        <f aca="false">-C119</f>
        <v>-0.00208313614646848</v>
      </c>
      <c r="K119" s="0" t="n">
        <f aca="false">-D119</f>
        <v>-0.00419082136448671</v>
      </c>
      <c r="L119" s="0" t="n">
        <f aca="false">-E119</f>
        <v>-0.00838164272897341</v>
      </c>
    </row>
    <row r="120" customFormat="false" ht="16" hidden="false" customHeight="false" outlineLevel="0" collapsed="false">
      <c r="A120" s="0" t="s">
        <v>195</v>
      </c>
      <c r="B120" s="0" t="n">
        <v>0.0020964713679297</v>
      </c>
      <c r="C120" s="0" t="n">
        <v>0.00207510556522818</v>
      </c>
      <c r="D120" s="0" t="n">
        <v>0.00417157693315788</v>
      </c>
      <c r="E120" s="0" t="n">
        <v>0.00834315386631575</v>
      </c>
      <c r="I120" s="0" t="n">
        <f aca="false">-B120</f>
        <v>-0.0020964713679297</v>
      </c>
      <c r="J120" s="0" t="n">
        <f aca="false">-C120</f>
        <v>-0.00207510556522818</v>
      </c>
      <c r="K120" s="0" t="n">
        <f aca="false">-D120</f>
        <v>-0.00417157693315788</v>
      </c>
      <c r="L120" s="0" t="n">
        <f aca="false">-E120</f>
        <v>-0.00834315386631575</v>
      </c>
    </row>
    <row r="121" customFormat="false" ht="16" hidden="false" customHeight="false" outlineLevel="0" collapsed="false">
      <c r="A121" s="0" t="s">
        <v>197</v>
      </c>
      <c r="B121" s="0" t="n">
        <v>0.00469910843089116</v>
      </c>
      <c r="C121" s="0" t="n">
        <v>0.00378677479941054</v>
      </c>
      <c r="D121" s="0" t="n">
        <v>0.0084858832303017</v>
      </c>
      <c r="E121" s="0" t="n">
        <v>0.0169717664606034</v>
      </c>
      <c r="I121" s="0" t="n">
        <f aca="false">-B121</f>
        <v>-0.00469910843089116</v>
      </c>
      <c r="J121" s="0" t="n">
        <f aca="false">-C121</f>
        <v>-0.00378677479941054</v>
      </c>
      <c r="K121" s="0" t="n">
        <f aca="false">-D121</f>
        <v>-0.0084858832303017</v>
      </c>
      <c r="L121" s="0" t="n">
        <f aca="false">-E121</f>
        <v>-0.0169717664606034</v>
      </c>
    </row>
    <row r="122" customFormat="false" ht="16" hidden="false" customHeight="false" outlineLevel="0" collapsed="false">
      <c r="A122" s="0" t="s">
        <v>198</v>
      </c>
      <c r="B122" s="0" t="n">
        <v>0.00469910843089116</v>
      </c>
      <c r="C122" s="0" t="n">
        <v>0.00378677479941054</v>
      </c>
      <c r="D122" s="0" t="n">
        <v>0.0084858832303017</v>
      </c>
      <c r="E122" s="0" t="n">
        <v>0.0169717664606034</v>
      </c>
      <c r="I122" s="0" t="n">
        <f aca="false">-B122</f>
        <v>-0.00469910843089116</v>
      </c>
      <c r="J122" s="0" t="n">
        <f aca="false">-C122</f>
        <v>-0.00378677479941054</v>
      </c>
      <c r="K122" s="0" t="n">
        <f aca="false">-D122</f>
        <v>-0.0084858832303017</v>
      </c>
      <c r="L122" s="0" t="n">
        <f aca="false">-E122</f>
        <v>-0.0169717664606034</v>
      </c>
    </row>
    <row r="123" customFormat="false" ht="16" hidden="false" customHeight="false" outlineLevel="0" collapsed="false">
      <c r="A123" s="0" t="s">
        <v>200</v>
      </c>
      <c r="B123" s="0" t="n">
        <v>0.00332880910343071</v>
      </c>
      <c r="C123" s="0" t="n">
        <v>0.00285928592946642</v>
      </c>
      <c r="D123" s="0" t="n">
        <v>0.00618809503289714</v>
      </c>
      <c r="E123" s="0" t="n">
        <v>0.0123761900657943</v>
      </c>
      <c r="I123" s="0" t="n">
        <f aca="false">-B123</f>
        <v>-0.00332880910343071</v>
      </c>
      <c r="J123" s="0" t="n">
        <f aca="false">-C123</f>
        <v>-0.00285928592946642</v>
      </c>
      <c r="K123" s="0" t="n">
        <f aca="false">-D123</f>
        <v>-0.00618809503289714</v>
      </c>
      <c r="L123" s="0" t="n">
        <f aca="false">-E123</f>
        <v>-0.0123761900657943</v>
      </c>
    </row>
    <row r="124" customFormat="false" ht="16" hidden="false" customHeight="false" outlineLevel="0" collapsed="false">
      <c r="A124" s="0" t="s">
        <v>202</v>
      </c>
      <c r="B124" s="0" t="n">
        <v>0.00332361204132828</v>
      </c>
      <c r="C124" s="0" t="n">
        <v>0.00286159755645836</v>
      </c>
      <c r="D124" s="0" t="n">
        <v>0.00618520959778664</v>
      </c>
      <c r="E124" s="0" t="n">
        <v>0.0123704191955733</v>
      </c>
      <c r="I124" s="0" t="n">
        <f aca="false">-B124</f>
        <v>-0.00332361204132828</v>
      </c>
      <c r="J124" s="0" t="n">
        <f aca="false">-C124</f>
        <v>-0.00286159755645836</v>
      </c>
      <c r="K124" s="0" t="n">
        <f aca="false">-D124</f>
        <v>-0.00618520959778664</v>
      </c>
      <c r="L124" s="0" t="n">
        <f aca="false">-E124</f>
        <v>-0.0123704191955733</v>
      </c>
    </row>
    <row r="125" customFormat="false" ht="16" hidden="false" customHeight="false" outlineLevel="0" collapsed="false">
      <c r="A125" s="0" t="s">
        <v>204</v>
      </c>
      <c r="B125" s="0" t="n">
        <v>0.00355432197277827</v>
      </c>
      <c r="C125" s="0" t="n">
        <v>0.00336755033606163</v>
      </c>
      <c r="D125" s="0" t="n">
        <v>0.00692187230883989</v>
      </c>
      <c r="E125" s="0" t="n">
        <v>0.0138437446176798</v>
      </c>
      <c r="I125" s="0" t="n">
        <f aca="false">-B125</f>
        <v>-0.00355432197277827</v>
      </c>
      <c r="J125" s="0" t="n">
        <f aca="false">-C125</f>
        <v>-0.00336755033606163</v>
      </c>
      <c r="K125" s="0" t="n">
        <f aca="false">-D125</f>
        <v>-0.00692187230883989</v>
      </c>
      <c r="L125" s="0" t="n">
        <f aca="false">-E125</f>
        <v>-0.0138437446176798</v>
      </c>
    </row>
    <row r="126" customFormat="false" ht="16" hidden="false" customHeight="false" outlineLevel="0" collapsed="false">
      <c r="A126" s="0" t="s">
        <v>206</v>
      </c>
      <c r="B126" s="0" t="n">
        <v>0.005777063854765</v>
      </c>
      <c r="C126" s="0" t="n">
        <v>0.00575319169007589</v>
      </c>
      <c r="D126" s="0" t="n">
        <v>0.0115302555448409</v>
      </c>
      <c r="E126" s="0" t="n">
        <v>0.0230605110896818</v>
      </c>
      <c r="I126" s="0" t="n">
        <f aca="false">-B126</f>
        <v>-0.005777063854765</v>
      </c>
      <c r="J126" s="0" t="n">
        <f aca="false">-C126</f>
        <v>-0.00575319169007589</v>
      </c>
      <c r="K126" s="0" t="n">
        <f aca="false">-D126</f>
        <v>-0.0115302555448409</v>
      </c>
      <c r="L126" s="0" t="n">
        <f aca="false">-E126</f>
        <v>-0.0230605110896818</v>
      </c>
    </row>
    <row r="127" customFormat="false" ht="16" hidden="false" customHeight="false" outlineLevel="0" collapsed="false">
      <c r="A127" s="0" t="s">
        <v>208</v>
      </c>
      <c r="B127" s="0" t="n">
        <v>0.00523808614282808</v>
      </c>
      <c r="C127" s="0" t="n">
        <v>0.00476998324474321</v>
      </c>
      <c r="D127" s="0" t="n">
        <v>0.0100080693875713</v>
      </c>
      <c r="E127" s="0" t="n">
        <v>0.0200161387751426</v>
      </c>
      <c r="I127" s="0" t="n">
        <f aca="false">-B127</f>
        <v>-0.00523808614282808</v>
      </c>
      <c r="J127" s="0" t="n">
        <f aca="false">-C127</f>
        <v>-0.00476998324474321</v>
      </c>
      <c r="K127" s="0" t="n">
        <f aca="false">-D127</f>
        <v>-0.0100080693875713</v>
      </c>
      <c r="L127" s="0" t="n">
        <f aca="false">-E127</f>
        <v>-0.0200161387751426</v>
      </c>
    </row>
    <row r="128" customFormat="false" ht="16" hidden="false" customHeight="false" outlineLevel="0" collapsed="false">
      <c r="A128" s="0" t="s">
        <v>209</v>
      </c>
      <c r="B128" s="0" t="n">
        <v>0.005777063854765</v>
      </c>
      <c r="C128" s="0" t="n">
        <v>0.00575319169007589</v>
      </c>
      <c r="D128" s="0" t="n">
        <v>0.0115302555448409</v>
      </c>
      <c r="E128" s="0" t="n">
        <v>0.0230605110896818</v>
      </c>
      <c r="I128" s="0" t="n">
        <f aca="false">-B128</f>
        <v>-0.005777063854765</v>
      </c>
      <c r="J128" s="0" t="n">
        <f aca="false">-C128</f>
        <v>-0.00575319169007589</v>
      </c>
      <c r="K128" s="0" t="n">
        <f aca="false">-D128</f>
        <v>-0.0115302555448409</v>
      </c>
      <c r="L128" s="0" t="n">
        <f aca="false">-E128</f>
        <v>-0.0230605110896818</v>
      </c>
    </row>
    <row r="129" customFormat="false" ht="16" hidden="false" customHeight="false" outlineLevel="0" collapsed="false">
      <c r="A129" s="0" t="s">
        <v>211</v>
      </c>
      <c r="B129" s="0" t="n">
        <v>0.00386778681536763</v>
      </c>
      <c r="C129" s="0" t="n">
        <v>0.0038424943747991</v>
      </c>
      <c r="D129" s="0" t="n">
        <v>0.00771028119016673</v>
      </c>
      <c r="E129" s="0" t="n">
        <v>0.0154205623803335</v>
      </c>
      <c r="I129" s="0" t="n">
        <f aca="false">-B129</f>
        <v>-0.00386778681536763</v>
      </c>
      <c r="J129" s="0" t="n">
        <f aca="false">-C129</f>
        <v>-0.0038424943747991</v>
      </c>
      <c r="K129" s="0" t="n">
        <f aca="false">-D129</f>
        <v>-0.00771028119016673</v>
      </c>
      <c r="L129" s="0" t="n">
        <f aca="false">-E129</f>
        <v>-0.0154205623803335</v>
      </c>
    </row>
    <row r="130" customFormat="false" ht="16" hidden="false" customHeight="false" outlineLevel="0" collapsed="false">
      <c r="A130" s="0" t="s">
        <v>213</v>
      </c>
      <c r="B130" s="0" t="n">
        <v>0.0038625897532652</v>
      </c>
      <c r="C130" s="0" t="n">
        <v>0.00384480600179103</v>
      </c>
      <c r="D130" s="0" t="n">
        <v>0.00770739575505623</v>
      </c>
      <c r="E130" s="0" t="n">
        <v>0.0154147915101125</v>
      </c>
      <c r="I130" s="0" t="n">
        <f aca="false">-B130</f>
        <v>-0.0038625897532652</v>
      </c>
      <c r="J130" s="0" t="n">
        <f aca="false">-C130</f>
        <v>-0.00384480600179103</v>
      </c>
      <c r="K130" s="0" t="n">
        <f aca="false">-D130</f>
        <v>-0.00770739575505623</v>
      </c>
      <c r="L130" s="0" t="n">
        <f aca="false">-E130</f>
        <v>-0.0154147915101125</v>
      </c>
    </row>
    <row r="131" customFormat="false" ht="16" hidden="false" customHeight="false" outlineLevel="0" collapsed="false">
      <c r="A131" s="0" t="s">
        <v>215</v>
      </c>
      <c r="B131" s="0" t="n">
        <v>0.00385137590317666</v>
      </c>
      <c r="C131" s="0" t="n">
        <v>0.00383677542055073</v>
      </c>
      <c r="D131" s="0" t="n">
        <v>0.0076881513237274</v>
      </c>
      <c r="E131" s="0" t="n">
        <v>0.0153763026474548</v>
      </c>
      <c r="I131" s="0" t="n">
        <f aca="false">-B131</f>
        <v>-0.00385137590317666</v>
      </c>
      <c r="J131" s="0" t="n">
        <f aca="false">-C131</f>
        <v>-0.00383677542055073</v>
      </c>
      <c r="K131" s="0" t="n">
        <f aca="false">-D131</f>
        <v>-0.0076881513237274</v>
      </c>
      <c r="L131" s="0" t="n">
        <f aca="false">-E131</f>
        <v>-0.0153763026474548</v>
      </c>
    </row>
    <row r="132" customFormat="false" ht="16" hidden="false" customHeight="false" outlineLevel="0" collapsed="false">
      <c r="A132" s="0" t="s">
        <v>217</v>
      </c>
      <c r="B132" s="0" t="n">
        <v>0.00331239819123975</v>
      </c>
      <c r="C132" s="0" t="n">
        <v>0.00285225268138458</v>
      </c>
      <c r="D132" s="0" t="n">
        <v>0.00616465087262433</v>
      </c>
      <c r="E132" s="0" t="n">
        <v>0.0123293017452487</v>
      </c>
      <c r="I132" s="0" t="n">
        <f aca="false">-B132</f>
        <v>-0.00331239819123975</v>
      </c>
      <c r="J132" s="0" t="n">
        <f aca="false">-C132</f>
        <v>-0.00285225268138458</v>
      </c>
      <c r="K132" s="0" t="n">
        <f aca="false">-D132</f>
        <v>-0.00616465087262433</v>
      </c>
      <c r="L132" s="0" t="n">
        <f aca="false">-E132</f>
        <v>-0.0123293017452487</v>
      </c>
    </row>
    <row r="133" customFormat="false" ht="16" hidden="false" customHeight="false" outlineLevel="0" collapsed="false">
      <c r="A133" s="0" t="s">
        <v>219</v>
      </c>
      <c r="B133" s="0" t="n">
        <v>0.00385137590317666</v>
      </c>
      <c r="C133" s="0" t="n">
        <v>0.00383546112671726</v>
      </c>
      <c r="D133" s="0" t="n">
        <v>0.00768683702989392</v>
      </c>
      <c r="E133" s="0" t="n">
        <v>0.0153736740597878</v>
      </c>
      <c r="I133" s="0" t="n">
        <f aca="false">-B133</f>
        <v>-0.00385137590317666</v>
      </c>
      <c r="J133" s="0" t="n">
        <f aca="false">-C133</f>
        <v>-0.00383546112671726</v>
      </c>
      <c r="K133" s="0" t="n">
        <f aca="false">-D133</f>
        <v>-0.00768683702989392</v>
      </c>
      <c r="L133" s="0" t="n">
        <f aca="false">-E133</f>
        <v>-0.0153736740597878</v>
      </c>
    </row>
    <row r="134" customFormat="false" ht="16" hidden="false" customHeight="false" outlineLevel="0" collapsed="false">
      <c r="A134" s="0" t="s">
        <v>221</v>
      </c>
      <c r="B134" s="0" t="n">
        <v>0.00192568795158833</v>
      </c>
      <c r="C134" s="0" t="n">
        <v>0.00191773056335863</v>
      </c>
      <c r="D134" s="0" t="n">
        <v>0.00384341851494696</v>
      </c>
      <c r="E134" s="0" t="n">
        <v>0.00768683702989392</v>
      </c>
      <c r="I134" s="0" t="n">
        <f aca="false">-B134</f>
        <v>-0.00192568795158833</v>
      </c>
      <c r="J134" s="0" t="n">
        <f aca="false">-C134</f>
        <v>-0.00191773056335863</v>
      </c>
      <c r="K134" s="0" t="n">
        <f aca="false">-D134</f>
        <v>-0.00384341851494696</v>
      </c>
      <c r="L134" s="0" t="n">
        <f aca="false">-E134</f>
        <v>-0.00768683702989392</v>
      </c>
    </row>
    <row r="135" customFormat="false" ht="16" hidden="false" customHeight="false" outlineLevel="0" collapsed="false">
      <c r="A135" s="0" t="s">
        <v>223</v>
      </c>
      <c r="B135" s="0" t="n">
        <v>0.00355432197277827</v>
      </c>
      <c r="C135" s="0" t="n">
        <v>0.00336755033606163</v>
      </c>
      <c r="D135" s="0" t="n">
        <v>0.00692187230883989</v>
      </c>
      <c r="E135" s="0" t="n">
        <v>0.0138437446176798</v>
      </c>
      <c r="I135" s="0" t="n">
        <f aca="false">-B135</f>
        <v>-0.00355432197277827</v>
      </c>
      <c r="J135" s="0" t="n">
        <f aca="false">-C135</f>
        <v>-0.00336755033606163</v>
      </c>
      <c r="K135" s="0" t="n">
        <f aca="false">-D135</f>
        <v>-0.00692187230883989</v>
      </c>
      <c r="L135" s="0" t="n">
        <f aca="false">-E135</f>
        <v>-0.0138437446176798</v>
      </c>
    </row>
    <row r="136" customFormat="false" ht="16" hidden="false" customHeight="false" outlineLevel="0" collapsed="false">
      <c r="A136" s="0" t="s">
        <v>225</v>
      </c>
      <c r="B136" s="0" t="n">
        <v>0.00409329968471518</v>
      </c>
      <c r="C136" s="0" t="n">
        <v>0.0043507587813943</v>
      </c>
      <c r="D136" s="0" t="n">
        <v>0.00844405846610948</v>
      </c>
      <c r="E136" s="0" t="n">
        <v>0.016888116932219</v>
      </c>
      <c r="I136" s="0" t="n">
        <f aca="false">-B136</f>
        <v>-0.00409329968471518</v>
      </c>
      <c r="J136" s="0" t="n">
        <f aca="false">-C136</f>
        <v>-0.0043507587813943</v>
      </c>
      <c r="K136" s="0" t="n">
        <f aca="false">-D136</f>
        <v>-0.00844405846610948</v>
      </c>
      <c r="L136" s="0" t="n">
        <f aca="false">-E136</f>
        <v>-0.016888116932219</v>
      </c>
    </row>
    <row r="137" customFormat="false" ht="16" hidden="false" customHeight="false" outlineLevel="0" collapsed="false">
      <c r="A137" s="0" t="s">
        <v>227</v>
      </c>
      <c r="B137" s="0" t="n">
        <v>0.00218402264531781</v>
      </c>
      <c r="C137" s="0" t="n">
        <v>0.00244006146611751</v>
      </c>
      <c r="D137" s="0" t="n">
        <v>0.00462408411143533</v>
      </c>
      <c r="E137" s="0" t="n">
        <v>0.00924816822287065</v>
      </c>
      <c r="I137" s="0" t="n">
        <f aca="false">-B137</f>
        <v>-0.00218402264531781</v>
      </c>
      <c r="J137" s="0" t="n">
        <f aca="false">-C137</f>
        <v>-0.00244006146611751</v>
      </c>
      <c r="K137" s="0" t="n">
        <f aca="false">-D137</f>
        <v>-0.00462408411143533</v>
      </c>
      <c r="L137" s="0" t="n">
        <f aca="false">-E137</f>
        <v>-0.00924816822287065</v>
      </c>
    </row>
    <row r="138" customFormat="false" ht="16" hidden="false" customHeight="false" outlineLevel="0" collapsed="false">
      <c r="A138" s="0" t="s">
        <v>229</v>
      </c>
      <c r="B138" s="0" t="n">
        <v>0.00217882558321538</v>
      </c>
      <c r="C138" s="0" t="n">
        <v>0.00244237309310945</v>
      </c>
      <c r="D138" s="0" t="n">
        <v>0.00462119867632483</v>
      </c>
      <c r="E138" s="0" t="n">
        <v>0.00924239735264965</v>
      </c>
      <c r="I138" s="0" t="n">
        <f aca="false">-B138</f>
        <v>-0.00217882558321538</v>
      </c>
      <c r="J138" s="0" t="n">
        <f aca="false">-C138</f>
        <v>-0.00244237309310945</v>
      </c>
      <c r="K138" s="0" t="n">
        <f aca="false">-D138</f>
        <v>-0.00462119867632483</v>
      </c>
      <c r="L138" s="0" t="n">
        <f aca="false">-E138</f>
        <v>-0.00924239735264965</v>
      </c>
    </row>
    <row r="139" customFormat="false" ht="16" hidden="false" customHeight="false" outlineLevel="0" collapsed="false">
      <c r="A139" s="0" t="s">
        <v>231</v>
      </c>
      <c r="B139" s="0" t="n">
        <v>0.00216761173312685</v>
      </c>
      <c r="C139" s="0" t="n">
        <v>0.00243434251186915</v>
      </c>
      <c r="D139" s="0" t="n">
        <v>0.004601954244996</v>
      </c>
      <c r="E139" s="0" t="n">
        <v>0.00920390848999199</v>
      </c>
      <c r="I139" s="0" t="n">
        <f aca="false">-B139</f>
        <v>-0.00216761173312685</v>
      </c>
      <c r="J139" s="0" t="n">
        <f aca="false">-C139</f>
        <v>-0.00243434251186915</v>
      </c>
      <c r="K139" s="0" t="n">
        <f aca="false">-D139</f>
        <v>-0.004601954244996</v>
      </c>
      <c r="L139" s="0" t="n">
        <f aca="false">-E139</f>
        <v>-0.00920390848999199</v>
      </c>
    </row>
    <row r="140" customFormat="false" ht="16" hidden="false" customHeight="false" outlineLevel="0" collapsed="false">
      <c r="A140" s="0" t="s">
        <v>233</v>
      </c>
      <c r="B140" s="0" t="n">
        <v>0.00216761173312685</v>
      </c>
      <c r="C140" s="0" t="n">
        <v>0.00243302821803567</v>
      </c>
      <c r="D140" s="0" t="n">
        <v>0.00460063995116252</v>
      </c>
      <c r="E140" s="0" t="n">
        <v>0.00920127990232504</v>
      </c>
      <c r="I140" s="0" t="n">
        <f aca="false">-B140</f>
        <v>-0.00216761173312685</v>
      </c>
      <c r="J140" s="0" t="n">
        <f aca="false">-C140</f>
        <v>-0.00243302821803567</v>
      </c>
      <c r="K140" s="0" t="n">
        <f aca="false">-D140</f>
        <v>-0.00460063995116252</v>
      </c>
      <c r="L140" s="0" t="n">
        <f aca="false">-E140</f>
        <v>-0.00920127990232504</v>
      </c>
    </row>
    <row r="141" customFormat="false" ht="16" hidden="false" customHeight="false" outlineLevel="0" collapsed="false">
      <c r="A141" s="0" t="s">
        <v>235</v>
      </c>
      <c r="B141" s="0" t="n">
        <v>0.00240953551466537</v>
      </c>
      <c r="C141" s="0" t="n">
        <v>0.00294832587271271</v>
      </c>
      <c r="D141" s="0" t="n">
        <v>0.00535786138737808</v>
      </c>
      <c r="E141" s="0" t="n">
        <v>0.0107157227747562</v>
      </c>
      <c r="I141" s="0" t="n">
        <f aca="false">-B141</f>
        <v>-0.00240953551466537</v>
      </c>
      <c r="J141" s="0" t="n">
        <f aca="false">-C141</f>
        <v>-0.00294832587271271</v>
      </c>
      <c r="K141" s="0" t="n">
        <f aca="false">-D141</f>
        <v>-0.00535786138737808</v>
      </c>
      <c r="L141" s="0" t="n">
        <f aca="false">-E141</f>
        <v>-0.0107157227747562</v>
      </c>
    </row>
    <row r="142" customFormat="false" ht="16" hidden="false" customHeight="false" outlineLevel="0" collapsed="false">
      <c r="A142" s="0" t="s">
        <v>237</v>
      </c>
      <c r="B142" s="0" t="n">
        <v>0.00217076870243631</v>
      </c>
      <c r="C142" s="0" t="n">
        <v>0.00244249912596406</v>
      </c>
      <c r="D142" s="0" t="n">
        <v>0.00461326782840037</v>
      </c>
      <c r="E142" s="0" t="n">
        <v>0.00922653565680075</v>
      </c>
      <c r="I142" s="0" t="n">
        <f aca="false">-B142</f>
        <v>-0.00217076870243631</v>
      </c>
      <c r="J142" s="0" t="n">
        <f aca="false">-C142</f>
        <v>-0.00244249912596406</v>
      </c>
      <c r="K142" s="0" t="n">
        <f aca="false">-D142</f>
        <v>-0.00461326782840037</v>
      </c>
      <c r="L142" s="0" t="n">
        <f aca="false">-E142</f>
        <v>-0.00922653565680075</v>
      </c>
    </row>
    <row r="143" customFormat="false" ht="16" hidden="false" customHeight="false" outlineLevel="0" collapsed="false">
      <c r="A143" s="1" t="s">
        <v>238</v>
      </c>
      <c r="B143" s="0" t="n">
        <v>0.00386778681536763</v>
      </c>
      <c r="C143" s="0" t="n">
        <v>0.0038424943747991</v>
      </c>
      <c r="D143" s="0" t="n">
        <v>0.00771028119016673</v>
      </c>
      <c r="E143" s="0" t="n">
        <v>0.0154205623803335</v>
      </c>
      <c r="I143" s="0" t="n">
        <f aca="false">-B143</f>
        <v>-0.00386778681536763</v>
      </c>
      <c r="J143" s="0" t="n">
        <f aca="false">-C143</f>
        <v>-0.0038424943747991</v>
      </c>
      <c r="K143" s="0" t="n">
        <f aca="false">-D143</f>
        <v>-0.00771028119016673</v>
      </c>
      <c r="L143" s="0" t="n">
        <f aca="false">-E143</f>
        <v>-0.0154205623803335</v>
      </c>
    </row>
    <row r="144" customFormat="false" ht="16" hidden="false" customHeight="false" outlineLevel="0" collapsed="false">
      <c r="A144" s="1" t="s">
        <v>239</v>
      </c>
      <c r="B144" s="0" t="n">
        <v>0.00523808614282808</v>
      </c>
      <c r="C144" s="0" t="n">
        <v>0.00476998324474321</v>
      </c>
      <c r="D144" s="0" t="n">
        <v>0.0100080693875713</v>
      </c>
      <c r="E144" s="0" t="n">
        <v>0.0200161387751426</v>
      </c>
      <c r="I144" s="0" t="n">
        <f aca="false">-B144</f>
        <v>-0.00523808614282808</v>
      </c>
      <c r="J144" s="0" t="n">
        <f aca="false">-C144</f>
        <v>-0.00476998324474321</v>
      </c>
      <c r="K144" s="0" t="n">
        <f aca="false">-D144</f>
        <v>-0.0100080693875713</v>
      </c>
      <c r="L144" s="0" t="n">
        <f aca="false">-E144</f>
        <v>-0.0200161387751426</v>
      </c>
    </row>
    <row r="145" customFormat="false" ht="16" hidden="false" customHeight="false" outlineLevel="0" collapsed="false">
      <c r="A145" s="1" t="s">
        <v>240</v>
      </c>
      <c r="B145" s="0" t="n">
        <v>0.00332880910343071</v>
      </c>
      <c r="C145" s="0" t="n">
        <v>0.00285928592946642</v>
      </c>
      <c r="D145" s="0" t="n">
        <v>0.00618809503289714</v>
      </c>
      <c r="E145" s="0" t="n">
        <v>0.0123761900657943</v>
      </c>
      <c r="I145" s="0" t="n">
        <f aca="false">-B145</f>
        <v>-0.00332880910343071</v>
      </c>
      <c r="J145" s="0" t="n">
        <f aca="false">-C145</f>
        <v>-0.00285928592946642</v>
      </c>
      <c r="K145" s="0" t="n">
        <f aca="false">-D145</f>
        <v>-0.00618809503289714</v>
      </c>
      <c r="L145" s="0" t="n">
        <f aca="false">-E145</f>
        <v>-0.0123761900657943</v>
      </c>
    </row>
    <row r="146" customFormat="false" ht="16" hidden="false" customHeight="false" outlineLevel="0" collapsed="false">
      <c r="A146" s="0" t="s">
        <v>242</v>
      </c>
      <c r="B146" s="0" t="n">
        <v>0.00278983139149379</v>
      </c>
      <c r="C146" s="0" t="n">
        <v>0.00187607748413375</v>
      </c>
      <c r="D146" s="0" t="n">
        <v>0.00466590887562755</v>
      </c>
      <c r="E146" s="0" t="n">
        <v>0.00933181775125509</v>
      </c>
      <c r="I146" s="0" t="n">
        <f aca="false">-B146</f>
        <v>-0.00278983139149379</v>
      </c>
      <c r="J146" s="0" t="n">
        <f aca="false">-C146</f>
        <v>-0.00187607748413375</v>
      </c>
      <c r="K146" s="0" t="n">
        <f aca="false">-D146</f>
        <v>-0.00466590887562755</v>
      </c>
      <c r="L146" s="0" t="n">
        <f aca="false">-E146</f>
        <v>-0.00933181775125509</v>
      </c>
    </row>
    <row r="147" customFormat="false" ht="16" hidden="false" customHeight="false" outlineLevel="0" collapsed="false">
      <c r="A147" s="0" t="s">
        <v>243</v>
      </c>
      <c r="B147" s="0" t="n">
        <v>0.00278983139149379</v>
      </c>
      <c r="C147" s="0" t="n">
        <v>0.00187607748413375</v>
      </c>
      <c r="D147" s="0" t="n">
        <v>0.00466590887562755</v>
      </c>
      <c r="E147" s="0" t="n">
        <v>0.00933181775125509</v>
      </c>
      <c r="I147" s="0" t="n">
        <f aca="false">-B147</f>
        <v>-0.00278983139149379</v>
      </c>
      <c r="J147" s="0" t="n">
        <f aca="false">-C147</f>
        <v>-0.00187607748413375</v>
      </c>
      <c r="K147" s="0" t="n">
        <f aca="false">-D147</f>
        <v>-0.00466590887562755</v>
      </c>
      <c r="L147" s="0" t="n">
        <f aca="false">-E147</f>
        <v>-0.00933181775125509</v>
      </c>
    </row>
    <row r="148" customFormat="false" ht="16" hidden="false" customHeight="false" outlineLevel="0" collapsed="false">
      <c r="A148" s="0" t="s">
        <v>245</v>
      </c>
      <c r="B148" s="0" t="n">
        <v>0.00332880910343071</v>
      </c>
      <c r="C148" s="0" t="n">
        <v>0.00285928592946642</v>
      </c>
      <c r="D148" s="0" t="n">
        <v>0.00618809503289714</v>
      </c>
      <c r="E148" s="0" t="n">
        <v>0.0123761900657943</v>
      </c>
      <c r="I148" s="0" t="n">
        <f aca="false">-B148</f>
        <v>-0.00332880910343071</v>
      </c>
      <c r="J148" s="0" t="n">
        <f aca="false">-C148</f>
        <v>-0.00285928592946642</v>
      </c>
      <c r="K148" s="0" t="n">
        <f aca="false">-D148</f>
        <v>-0.00618809503289714</v>
      </c>
      <c r="L148" s="0" t="n">
        <f aca="false">-E148</f>
        <v>-0.0123761900657943</v>
      </c>
    </row>
    <row r="149" customFormat="false" ht="16" hidden="false" customHeight="false" outlineLevel="0" collapsed="false">
      <c r="A149" s="0" t="s">
        <v>246</v>
      </c>
      <c r="B149" s="0" t="n">
        <v>0.00332880910343071</v>
      </c>
      <c r="C149" s="0" t="n">
        <v>0.00285928592946642</v>
      </c>
      <c r="D149" s="0" t="n">
        <v>0.00618809503289714</v>
      </c>
      <c r="E149" s="0" t="n">
        <v>0.0123761900657943</v>
      </c>
      <c r="I149" s="0" t="n">
        <f aca="false">-B149</f>
        <v>-0.00332880910343071</v>
      </c>
      <c r="J149" s="0" t="n">
        <f aca="false">-C149</f>
        <v>-0.00285928592946642</v>
      </c>
      <c r="K149" s="0" t="n">
        <f aca="false">-D149</f>
        <v>-0.00618809503289714</v>
      </c>
      <c r="L149" s="0" t="n">
        <f aca="false">-E149</f>
        <v>-0.0123761900657943</v>
      </c>
    </row>
    <row r="150" customFormat="false" ht="16" hidden="false" customHeight="false" outlineLevel="0" collapsed="false">
      <c r="A150" s="0" t="s">
        <v>248</v>
      </c>
      <c r="B150" s="0" t="n">
        <v>0.00386778681536763</v>
      </c>
      <c r="C150" s="0" t="n">
        <v>0.0038424943747991</v>
      </c>
      <c r="D150" s="0" t="n">
        <v>0.00771028119016673</v>
      </c>
      <c r="E150" s="0" t="n">
        <v>0.0154205623803335</v>
      </c>
      <c r="I150" s="0" t="n">
        <f aca="false">-B150</f>
        <v>-0.00386778681536763</v>
      </c>
      <c r="J150" s="0" t="n">
        <f aca="false">-C150</f>
        <v>-0.0038424943747991</v>
      </c>
      <c r="K150" s="0" t="n">
        <f aca="false">-D150</f>
        <v>-0.00771028119016673</v>
      </c>
      <c r="L150" s="0" t="n">
        <f aca="false">-E150</f>
        <v>-0.0154205623803335</v>
      </c>
    </row>
    <row r="151" customFormat="false" ht="16" hidden="false" customHeight="false" outlineLevel="0" collapsed="false">
      <c r="A151" s="0" t="s">
        <v>249</v>
      </c>
      <c r="B151" s="0" t="n">
        <v>0.00386778681536763</v>
      </c>
      <c r="C151" s="0" t="n">
        <v>0.0038424943747991</v>
      </c>
      <c r="D151" s="0" t="n">
        <v>0.00771028119016673</v>
      </c>
      <c r="E151" s="0" t="n">
        <v>0.0154205623803335</v>
      </c>
      <c r="I151" s="0" t="n">
        <f aca="false">-B151</f>
        <v>-0.00386778681536763</v>
      </c>
      <c r="J151" s="0" t="n">
        <f aca="false">-C151</f>
        <v>-0.0038424943747991</v>
      </c>
      <c r="K151" s="0" t="n">
        <f aca="false">-D151</f>
        <v>-0.00771028119016673</v>
      </c>
      <c r="L151" s="0" t="n">
        <f aca="false">-E151</f>
        <v>-0.0154205623803335</v>
      </c>
    </row>
    <row r="152" customFormat="false" ht="16" hidden="false" customHeight="false" outlineLevel="0" collapsed="false">
      <c r="A152" s="0" t="s">
        <v>251</v>
      </c>
      <c r="B152" s="0" t="n">
        <v>0.00195850977597026</v>
      </c>
      <c r="C152" s="0" t="n">
        <v>0.00193179705952231</v>
      </c>
      <c r="D152" s="0" t="n">
        <v>0.00389030683549257</v>
      </c>
      <c r="E152" s="0" t="n">
        <v>0.00778061367098514</v>
      </c>
      <c r="I152" s="0" t="n">
        <f aca="false">-B152</f>
        <v>-0.00195850977597026</v>
      </c>
      <c r="J152" s="0" t="n">
        <f aca="false">-C152</f>
        <v>-0.00193179705952231</v>
      </c>
      <c r="K152" s="0" t="n">
        <f aca="false">-D152</f>
        <v>-0.00389030683549257</v>
      </c>
      <c r="L152" s="0" t="n">
        <f aca="false">-E152</f>
        <v>-0.00778061367098514</v>
      </c>
    </row>
    <row r="153" customFormat="false" ht="16" hidden="false" customHeight="false" outlineLevel="0" collapsed="false">
      <c r="A153" s="0" t="s">
        <v>252</v>
      </c>
      <c r="B153" s="0" t="n">
        <v>0.00195850977597026</v>
      </c>
      <c r="C153" s="0" t="n">
        <v>0.00193179705952231</v>
      </c>
      <c r="D153" s="0" t="n">
        <v>0.00389030683549257</v>
      </c>
      <c r="E153" s="0" t="n">
        <v>0.00778061367098514</v>
      </c>
      <c r="I153" s="0" t="n">
        <f aca="false">-B153</f>
        <v>-0.00195850977597026</v>
      </c>
      <c r="J153" s="0" t="n">
        <f aca="false">-C153</f>
        <v>-0.00193179705952231</v>
      </c>
      <c r="K153" s="0" t="n">
        <f aca="false">-D153</f>
        <v>-0.00389030683549257</v>
      </c>
      <c r="L153" s="0" t="n">
        <f aca="false">-E153</f>
        <v>-0.00778061367098514</v>
      </c>
    </row>
    <row r="154" customFormat="false" ht="16" hidden="false" customHeight="false" outlineLevel="0" collapsed="false">
      <c r="A154" s="0" t="s">
        <v>254</v>
      </c>
      <c r="B154" s="0" t="n">
        <v>0.000500258475267998</v>
      </c>
      <c r="C154" s="0" t="n">
        <v>0.00103762855743593</v>
      </c>
      <c r="D154" s="0" t="n">
        <v>0.00153788703270392</v>
      </c>
      <c r="E154" s="0" t="n">
        <v>0.00307577406540785</v>
      </c>
      <c r="I154" s="0" t="n">
        <f aca="false">-B154</f>
        <v>-0.000500258475267998</v>
      </c>
      <c r="J154" s="0" t="n">
        <f aca="false">-C154</f>
        <v>-0.00103762855743593</v>
      </c>
      <c r="K154" s="0" t="n">
        <f aca="false">-D154</f>
        <v>-0.00153788703270392</v>
      </c>
      <c r="L154" s="0" t="n">
        <f aca="false">-E154</f>
        <v>-0.00307577406540785</v>
      </c>
    </row>
    <row r="155" customFormat="false" ht="16" hidden="false" customHeight="false" outlineLevel="0" collapsed="false">
      <c r="A155" s="0" t="s">
        <v>256</v>
      </c>
      <c r="B155" s="0" t="n">
        <v>0.000261491663038944</v>
      </c>
      <c r="C155" s="0" t="n">
        <v>0.000531801810687272</v>
      </c>
      <c r="D155" s="0" t="n">
        <v>0.000793293473726216</v>
      </c>
      <c r="E155" s="0" t="n">
        <v>0.00158658694745243</v>
      </c>
      <c r="I155" s="0" t="n">
        <f aca="false">-B155</f>
        <v>-0.000261491663038944</v>
      </c>
      <c r="J155" s="0" t="n">
        <f aca="false">-C155</f>
        <v>-0.000531801810687272</v>
      </c>
      <c r="K155" s="0" t="n">
        <f aca="false">-D155</f>
        <v>-0.000793293473726216</v>
      </c>
      <c r="L155" s="0" t="n">
        <f aca="false">-E155</f>
        <v>-0.00158658694745243</v>
      </c>
    </row>
    <row r="156" customFormat="false" ht="16" hidden="false" customHeight="false" outlineLevel="0" collapsed="false">
      <c r="A156" s="0" t="s">
        <v>258</v>
      </c>
      <c r="B156" s="0" t="n">
        <v>0.00332361204132828</v>
      </c>
      <c r="C156" s="0" t="n">
        <v>0.00286159755645836</v>
      </c>
      <c r="D156" s="0" t="n">
        <v>0.00618520959778664</v>
      </c>
      <c r="E156" s="0" t="n">
        <v>0.0123704191955733</v>
      </c>
      <c r="I156" s="0" t="n">
        <f aca="false">-B156</f>
        <v>-0.00332361204132828</v>
      </c>
      <c r="J156" s="0" t="n">
        <f aca="false">-C156</f>
        <v>-0.00286159755645836</v>
      </c>
      <c r="K156" s="0" t="n">
        <f aca="false">-D156</f>
        <v>-0.00618520959778664</v>
      </c>
      <c r="L156" s="0" t="n">
        <f aca="false">-E156</f>
        <v>-0.0123704191955733</v>
      </c>
    </row>
    <row r="157" customFormat="false" ht="16" hidden="false" customHeight="false" outlineLevel="0" collapsed="false">
      <c r="A157" s="0" t="s">
        <v>260</v>
      </c>
      <c r="B157" s="0" t="n">
        <v>0.000264351481715578</v>
      </c>
      <c r="C157" s="0" t="n">
        <v>0.000533987404824593</v>
      </c>
      <c r="D157" s="0" t="n">
        <v>0.000798338886540171</v>
      </c>
      <c r="E157" s="0" t="n">
        <v>0.00159667777308034</v>
      </c>
      <c r="I157" s="0" t="n">
        <f aca="false">-B157</f>
        <v>-0.000264351481715578</v>
      </c>
      <c r="J157" s="0" t="n">
        <f aca="false">-C157</f>
        <v>-0.000533987404824593</v>
      </c>
      <c r="K157" s="0" t="n">
        <f aca="false">-D157</f>
        <v>-0.000798338886540171</v>
      </c>
      <c r="L157" s="0" t="n">
        <f aca="false">-E157</f>
        <v>-0.00159667777308034</v>
      </c>
    </row>
    <row r="158" customFormat="false" ht="16" hidden="false" customHeight="false" outlineLevel="0" collapsed="false">
      <c r="A158" s="0" t="s">
        <v>262</v>
      </c>
      <c r="B158" s="0" t="n">
        <v>0.000253137631627048</v>
      </c>
      <c r="C158" s="0" t="n">
        <v>0.000525956823584293</v>
      </c>
      <c r="D158" s="0" t="n">
        <v>0.00077909445521134</v>
      </c>
      <c r="E158" s="0" t="n">
        <v>0.00155818891042268</v>
      </c>
      <c r="I158" s="0" t="n">
        <f aca="false">-B158</f>
        <v>-0.000253137631627048</v>
      </c>
      <c r="J158" s="0" t="n">
        <f aca="false">-C158</f>
        <v>-0.000525956823584293</v>
      </c>
      <c r="K158" s="0" t="n">
        <f aca="false">-D158</f>
        <v>-0.00077909445521134</v>
      </c>
      <c r="L158" s="0" t="n">
        <f aca="false">-E158</f>
        <v>-0.00155818891042268</v>
      </c>
    </row>
    <row r="159" customFormat="false" ht="16" hidden="false" customHeight="false" outlineLevel="0" collapsed="false">
      <c r="A159" s="0" t="s">
        <v>264</v>
      </c>
      <c r="B159" s="0" t="n">
        <v>0.000253137631627048</v>
      </c>
      <c r="C159" s="0" t="n">
        <v>0.000524642529750817</v>
      </c>
      <c r="D159" s="0" t="n">
        <v>0.000777780161377865</v>
      </c>
      <c r="E159" s="0" t="n">
        <v>0.00155556032275573</v>
      </c>
      <c r="I159" s="0" t="n">
        <f aca="false">-B159</f>
        <v>-0.000253137631627048</v>
      </c>
      <c r="J159" s="0" t="n">
        <f aca="false">-C159</f>
        <v>-0.000524642529750817</v>
      </c>
      <c r="K159" s="0" t="n">
        <f aca="false">-D159</f>
        <v>-0.000777780161377865</v>
      </c>
      <c r="L159" s="0" t="n">
        <f aca="false">-E159</f>
        <v>-0.00155556032275573</v>
      </c>
    </row>
    <row r="160" customFormat="false" ht="16" hidden="false" customHeight="false" outlineLevel="0" collapsed="false">
      <c r="A160" s="0" t="s">
        <v>266</v>
      </c>
      <c r="B160" s="0" t="n">
        <v>0.00187055780272845</v>
      </c>
      <c r="C160" s="0" t="n">
        <v>0.00196511742738004</v>
      </c>
      <c r="D160" s="0" t="n">
        <v>0.00383567523010849</v>
      </c>
      <c r="E160" s="0" t="n">
        <v>0.00767135046021698</v>
      </c>
      <c r="I160" s="0" t="n">
        <f aca="false">-B160</f>
        <v>-0.00187055780272845</v>
      </c>
      <c r="J160" s="0" t="n">
        <f aca="false">-C160</f>
        <v>-0.00196511742738004</v>
      </c>
      <c r="K160" s="0" t="n">
        <f aca="false">-D160</f>
        <v>-0.00383567523010849</v>
      </c>
      <c r="L160" s="0" t="n">
        <f aca="false">-E160</f>
        <v>-0.00767135046021698</v>
      </c>
    </row>
    <row r="161" customFormat="false" ht="16" hidden="false" customHeight="false" outlineLevel="0" collapsed="false">
      <c r="A161" s="0" t="s">
        <v>268</v>
      </c>
      <c r="B161" s="0" t="n">
        <v>0.000495061413165565</v>
      </c>
      <c r="C161" s="0" t="n">
        <v>0.00103994018442786</v>
      </c>
      <c r="D161" s="0" t="n">
        <v>0.00153500159759342</v>
      </c>
      <c r="E161" s="0" t="n">
        <v>0.00307000319518685</v>
      </c>
      <c r="I161" s="0" t="n">
        <f aca="false">-B161</f>
        <v>-0.000495061413165565</v>
      </c>
      <c r="J161" s="0" t="n">
        <f aca="false">-C161</f>
        <v>-0.00103994018442786</v>
      </c>
      <c r="K161" s="0" t="n">
        <f aca="false">-D161</f>
        <v>-0.00153500159759342</v>
      </c>
      <c r="L161" s="0" t="n">
        <f aca="false">-E161</f>
        <v>-0.00307000319518685</v>
      </c>
    </row>
    <row r="162" customFormat="false" ht="16" hidden="false" customHeight="false" outlineLevel="0" collapsed="false">
      <c r="A162" s="0" t="s">
        <v>270</v>
      </c>
      <c r="B162" s="0" t="n">
        <v>0.000483847563077035</v>
      </c>
      <c r="C162" s="0" t="n">
        <v>0.00103190960318756</v>
      </c>
      <c r="D162" s="0" t="n">
        <v>0.00151575716626459</v>
      </c>
      <c r="E162" s="0" t="n">
        <v>0.00303151433252919</v>
      </c>
      <c r="I162" s="0" t="n">
        <f aca="false">-B162</f>
        <v>-0.000483847563077035</v>
      </c>
      <c r="J162" s="0" t="n">
        <f aca="false">-C162</f>
        <v>-0.00103190960318756</v>
      </c>
      <c r="K162" s="0" t="n">
        <f aca="false">-D162</f>
        <v>-0.00151575716626459</v>
      </c>
      <c r="L162" s="0" t="n">
        <f aca="false">-E162</f>
        <v>-0.00303151433252919</v>
      </c>
    </row>
    <row r="163" customFormat="false" ht="16" hidden="false" customHeight="false" outlineLevel="0" collapsed="false">
      <c r="A163" s="0" t="s">
        <v>272</v>
      </c>
      <c r="B163" s="0" t="n">
        <v>0.000483847563077035</v>
      </c>
      <c r="C163" s="0" t="n">
        <v>0.00103059530935408</v>
      </c>
      <c r="D163" s="0" t="n">
        <v>0.00151444287243112</v>
      </c>
      <c r="E163" s="0" t="n">
        <v>0.00302888574486224</v>
      </c>
      <c r="I163" s="0" t="n">
        <f aca="false">-B163</f>
        <v>-0.000483847563077035</v>
      </c>
      <c r="J163" s="0" t="n">
        <f aca="false">-C163</f>
        <v>-0.00103059530935408</v>
      </c>
      <c r="K163" s="0" t="n">
        <f aca="false">-D163</f>
        <v>-0.00151444287243112</v>
      </c>
      <c r="L163" s="0" t="n">
        <f aca="false">-E163</f>
        <v>-0.00302888574486224</v>
      </c>
    </row>
    <row r="164" customFormat="false" ht="16" hidden="false" customHeight="false" outlineLevel="0" collapsed="false">
      <c r="A164" s="0" t="s">
        <v>274</v>
      </c>
      <c r="B164" s="0" t="n">
        <v>0.000725771344615552</v>
      </c>
      <c r="C164" s="0" t="n">
        <v>0.00154589296403113</v>
      </c>
      <c r="D164" s="0" t="n">
        <v>0.00227166430864668</v>
      </c>
      <c r="E164" s="0" t="n">
        <v>0.00454332861729336</v>
      </c>
      <c r="I164" s="0" t="n">
        <f aca="false">-B164</f>
        <v>-0.000725771344615552</v>
      </c>
      <c r="J164" s="0" t="n">
        <f aca="false">-C164</f>
        <v>-0.00154589296403113</v>
      </c>
      <c r="K164" s="0" t="n">
        <f aca="false">-D164</f>
        <v>-0.00227166430864668</v>
      </c>
      <c r="L164" s="0" t="n">
        <f aca="false">-E164</f>
        <v>-0.00454332861729336</v>
      </c>
    </row>
    <row r="165" customFormat="false" ht="16" hidden="false" customHeight="false" outlineLevel="0" collapsed="false">
      <c r="A165" s="0" t="s">
        <v>276</v>
      </c>
      <c r="B165" s="0" t="n">
        <v>0.000487004532386498</v>
      </c>
      <c r="C165" s="0" t="n">
        <v>0.00104006621728247</v>
      </c>
      <c r="D165" s="0" t="n">
        <v>0.00152707074966897</v>
      </c>
      <c r="E165" s="0" t="n">
        <v>0.00305414149933794</v>
      </c>
      <c r="I165" s="0" t="n">
        <f aca="false">-B165</f>
        <v>-0.000487004532386498</v>
      </c>
      <c r="J165" s="0" t="n">
        <f aca="false">-C165</f>
        <v>-0.00104006621728247</v>
      </c>
      <c r="K165" s="0" t="n">
        <f aca="false">-D165</f>
        <v>-0.00152707074966897</v>
      </c>
      <c r="L165" s="0" t="n">
        <f aca="false">-E165</f>
        <v>-0.00305414149933794</v>
      </c>
    </row>
    <row r="166" customFormat="false" ht="16" hidden="false" customHeight="false" outlineLevel="0" collapsed="false">
      <c r="A166" s="0" t="s">
        <v>278</v>
      </c>
      <c r="B166" s="0" t="n">
        <v>0.00024508075084798</v>
      </c>
      <c r="C166" s="0" t="n">
        <v>0.000524768562605431</v>
      </c>
      <c r="D166" s="0" t="n">
        <v>0.000769849313453411</v>
      </c>
      <c r="E166" s="0" t="n">
        <v>0.00153969862690682</v>
      </c>
      <c r="I166" s="0" t="n">
        <f aca="false">-B166</f>
        <v>-0.00024508075084798</v>
      </c>
      <c r="J166" s="0" t="n">
        <f aca="false">-C166</f>
        <v>-0.000524768562605431</v>
      </c>
      <c r="K166" s="0" t="n">
        <f aca="false">-D166</f>
        <v>-0.000769849313453411</v>
      </c>
      <c r="L166" s="0" t="n">
        <f aca="false">-E166</f>
        <v>-0.00153969862690682</v>
      </c>
    </row>
    <row r="167" customFormat="false" ht="16" hidden="false" customHeight="false" outlineLevel="0" collapsed="false">
      <c r="A167" s="17" t="s">
        <v>280</v>
      </c>
      <c r="B167" s="0" t="n">
        <v>0.000248237720157443</v>
      </c>
      <c r="C167" s="0" t="n">
        <v>0.000534239470533819</v>
      </c>
      <c r="D167" s="0" t="n">
        <v>0.000782477190691263</v>
      </c>
      <c r="E167" s="0" t="n">
        <v>0.00156495438138253</v>
      </c>
      <c r="I167" s="0" t="n">
        <f aca="false">-B167</f>
        <v>-0.000248237720157443</v>
      </c>
      <c r="J167" s="0" t="n">
        <f aca="false">-C167</f>
        <v>-0.000534239470533819</v>
      </c>
      <c r="K167" s="0" t="n">
        <f aca="false">-D167</f>
        <v>-0.000782477190691263</v>
      </c>
      <c r="L167" s="0" t="n">
        <f aca="false">-E167</f>
        <v>-0.00156495438138253</v>
      </c>
    </row>
    <row r="168" customFormat="false" ht="16" hidden="false" customHeight="false" outlineLevel="0" collapsed="false">
      <c r="A168" s="7" t="s">
        <v>282</v>
      </c>
      <c r="B168" s="0" t="n">
        <v>0.0111379057847205</v>
      </c>
      <c r="C168" s="0" t="n">
        <v>0.00750597998535514</v>
      </c>
      <c r="D168" s="0" t="n">
        <v>0.0186438857700757</v>
      </c>
      <c r="E168" s="0" t="n">
        <v>0.0372877715401513</v>
      </c>
      <c r="I168" s="0" t="n">
        <f aca="false">-B168</f>
        <v>-0.0111379057847205</v>
      </c>
      <c r="J168" s="0" t="n">
        <f aca="false">-C168</f>
        <v>-0.00750597998535514</v>
      </c>
      <c r="K168" s="0" t="n">
        <f aca="false">-D168</f>
        <v>-0.0186438857700757</v>
      </c>
      <c r="L168" s="0" t="n">
        <f aca="false">-E168</f>
        <v>-0.0372877715401513</v>
      </c>
    </row>
    <row r="169" customFormat="false" ht="16" hidden="false" customHeight="false" outlineLevel="0" collapsed="false">
      <c r="A169" s="9" t="s">
        <v>284</v>
      </c>
      <c r="B169" s="0" t="n">
        <v>0.0213034415425921</v>
      </c>
      <c r="C169" s="0" t="n">
        <v>0.0176295093971198</v>
      </c>
      <c r="D169" s="0" t="n">
        <v>0.038932950939712</v>
      </c>
      <c r="E169" s="0" t="n">
        <v>0.077865901879424</v>
      </c>
      <c r="I169" s="0" t="n">
        <f aca="false">-B169</f>
        <v>-0.0213034415425921</v>
      </c>
      <c r="J169" s="0" t="n">
        <f aca="false">-C169</f>
        <v>-0.0176295093971198</v>
      </c>
      <c r="K169" s="0" t="n">
        <f aca="false">-D169</f>
        <v>-0.038932950939712</v>
      </c>
      <c r="L169" s="0" t="n">
        <f aca="false">-E169</f>
        <v>-0.077865901879424</v>
      </c>
    </row>
    <row r="170" customFormat="false" ht="16" hidden="false" customHeight="false" outlineLevel="0" collapsed="false">
      <c r="A170" s="9" t="s">
        <v>286</v>
      </c>
      <c r="B170" s="0" t="n">
        <v>0.0213034415425921</v>
      </c>
      <c r="C170" s="0" t="n">
        <v>0.0176295093971198</v>
      </c>
      <c r="D170" s="0" t="n">
        <v>0.038932950939712</v>
      </c>
      <c r="E170" s="0" t="n">
        <v>0.077865901879424</v>
      </c>
      <c r="I170" s="0" t="n">
        <f aca="false">-B170</f>
        <v>-0.0213034415425921</v>
      </c>
      <c r="J170" s="0" t="n">
        <f aca="false">-C170</f>
        <v>-0.0176295093971198</v>
      </c>
      <c r="K170" s="0" t="n">
        <f aca="false">-D170</f>
        <v>-0.038932950939712</v>
      </c>
      <c r="L170" s="0" t="n">
        <f aca="false">-E170</f>
        <v>-0.077865901879424</v>
      </c>
    </row>
    <row r="171" customFormat="false" ht="16" hidden="false" customHeight="false" outlineLevel="0" collapsed="false">
      <c r="A171" s="9" t="s">
        <v>288</v>
      </c>
      <c r="B171" s="0" t="n">
        <v>0.0203310715157432</v>
      </c>
      <c r="C171" s="0" t="n">
        <v>0.0202470588235294</v>
      </c>
      <c r="D171" s="0" t="n">
        <v>0.0405781303392726</v>
      </c>
      <c r="E171" s="0" t="n">
        <v>0.0811562606785453</v>
      </c>
      <c r="I171" s="0" t="n">
        <f aca="false">-B171</f>
        <v>-0.0203310715157432</v>
      </c>
      <c r="J171" s="0" t="n">
        <f aca="false">-C171</f>
        <v>-0.0202470588235294</v>
      </c>
      <c r="K171" s="0" t="n">
        <f aca="false">-D171</f>
        <v>-0.0405781303392726</v>
      </c>
      <c r="L171" s="0" t="n">
        <f aca="false">-E171</f>
        <v>-0.0811562606785453</v>
      </c>
    </row>
    <row r="172" customFormat="false" ht="16" hidden="false" customHeight="false" outlineLevel="0" collapsed="false">
      <c r="A172" s="9" t="s">
        <v>290</v>
      </c>
      <c r="B172" s="0" t="n">
        <v>0.011360873810105</v>
      </c>
      <c r="C172" s="0" t="n">
        <v>0.00760153771051989</v>
      </c>
      <c r="D172" s="0" t="n">
        <v>0.0189624115206248</v>
      </c>
      <c r="E172" s="0" t="n">
        <v>0.0379248230412497</v>
      </c>
      <c r="I172" s="0" t="n">
        <f aca="false">-B172</f>
        <v>-0.011360873810105</v>
      </c>
      <c r="J172" s="0" t="n">
        <f aca="false">-C172</f>
        <v>-0.00760153771051989</v>
      </c>
      <c r="K172" s="0" t="n">
        <f aca="false">-D172</f>
        <v>-0.0189624115206248</v>
      </c>
      <c r="L172" s="0" t="n">
        <f aca="false">-E172</f>
        <v>-0.0379248230412497</v>
      </c>
    </row>
    <row r="173" customFormat="false" ht="16" hidden="false" customHeight="false" outlineLevel="0" collapsed="false">
      <c r="A173" s="9" t="s">
        <v>292</v>
      </c>
      <c r="B173" s="0" t="n">
        <v>0.010388503783256</v>
      </c>
      <c r="C173" s="0" t="n">
        <v>0.0102190871369295</v>
      </c>
      <c r="D173" s="0" t="n">
        <v>0.0206075909201855</v>
      </c>
      <c r="E173" s="0" t="n">
        <v>0.041215181840371</v>
      </c>
      <c r="I173" s="0" t="n">
        <f aca="false">-B173</f>
        <v>-0.010388503783256</v>
      </c>
      <c r="J173" s="0" t="n">
        <f aca="false">-C173</f>
        <v>-0.0102190871369295</v>
      </c>
      <c r="K173" s="0" t="n">
        <f aca="false">-D173</f>
        <v>-0.0206075909201855</v>
      </c>
      <c r="L173" s="0" t="n">
        <f aca="false">-E173</f>
        <v>-0.041215181840371</v>
      </c>
    </row>
    <row r="174" customFormat="false" ht="16" hidden="false" customHeight="false" outlineLevel="0" collapsed="false">
      <c r="A174" s="9" t="s">
        <v>294</v>
      </c>
      <c r="B174" s="0" t="n">
        <v>0.0217615328288992</v>
      </c>
      <c r="C174" s="0" t="n">
        <v>0.0301343055894557</v>
      </c>
      <c r="D174" s="0" t="n">
        <v>0.0518958384183549</v>
      </c>
      <c r="E174" s="0" t="n">
        <v>0.10379167683671</v>
      </c>
      <c r="I174" s="0" t="n">
        <f aca="false">-B174</f>
        <v>-0.0217615328288992</v>
      </c>
      <c r="J174" s="0" t="n">
        <f aca="false">-C174</f>
        <v>-0.0301343055894557</v>
      </c>
      <c r="K174" s="0" t="n">
        <f aca="false">-D174</f>
        <v>-0.0518958384183549</v>
      </c>
      <c r="L174" s="0" t="n">
        <f aca="false">-E174</f>
        <v>-0.10379167683671</v>
      </c>
    </row>
    <row r="175" customFormat="false" ht="16" hidden="false" customHeight="false" outlineLevel="0" collapsed="false">
      <c r="A175" s="17" t="s">
        <v>296</v>
      </c>
      <c r="B175" s="0" t="n">
        <v>0.0207891628020503</v>
      </c>
      <c r="C175" s="0" t="n">
        <v>0.0327518550158653</v>
      </c>
      <c r="D175" s="0" t="n">
        <v>0.0535410178179155</v>
      </c>
      <c r="E175" s="0" t="n">
        <v>0.107082035635831</v>
      </c>
      <c r="I175" s="0" t="n">
        <f aca="false">-B175</f>
        <v>-0.0207891628020503</v>
      </c>
      <c r="J175" s="0" t="n">
        <f aca="false">-C175</f>
        <v>-0.0327518550158653</v>
      </c>
      <c r="K175" s="0" t="n">
        <f aca="false">-D175</f>
        <v>-0.0535410178179155</v>
      </c>
      <c r="L175" s="0" t="n">
        <f aca="false">-E175</f>
        <v>-0.107082035635831</v>
      </c>
    </row>
    <row r="176" customFormat="false" ht="16" hidden="false" customHeight="false" outlineLevel="0" collapsed="false">
      <c r="A176" s="0" t="s">
        <v>298</v>
      </c>
      <c r="B176" s="0" t="n">
        <v>9.41868113797072E-005</v>
      </c>
      <c r="C176" s="0" t="n">
        <v>8.60672586745601E-005</v>
      </c>
      <c r="D176" s="0" t="n">
        <v>0.000180254070054267</v>
      </c>
      <c r="E176" s="0" t="n">
        <v>0.000360508140108535</v>
      </c>
      <c r="I176" s="0" t="n">
        <f aca="false">-B176</f>
        <v>-9.41868113797072E-005</v>
      </c>
      <c r="J176" s="0" t="n">
        <f aca="false">-C176</f>
        <v>-8.60672586745601E-005</v>
      </c>
      <c r="K176" s="0" t="n">
        <f aca="false">-D176</f>
        <v>-0.000180254070054267</v>
      </c>
      <c r="L176" s="0" t="n">
        <f aca="false">-E176</f>
        <v>-0.000360508140108535</v>
      </c>
    </row>
    <row r="177" customFormat="false" ht="16" hidden="false" customHeight="false" outlineLevel="0" collapsed="false">
      <c r="A177" s="0" t="s">
        <v>300</v>
      </c>
      <c r="B177" s="0" t="n">
        <v>0.00170480458257962</v>
      </c>
      <c r="C177" s="0" t="n">
        <v>0.00117148358274407</v>
      </c>
      <c r="D177" s="0" t="n">
        <v>0.00287628816532369</v>
      </c>
      <c r="E177" s="0" t="n">
        <v>0.00575257633064737</v>
      </c>
      <c r="I177" s="0" t="n">
        <f aca="false">-B177</f>
        <v>-0.00170480458257962</v>
      </c>
      <c r="J177" s="0" t="n">
        <f aca="false">-C177</f>
        <v>-0.00117148358274407</v>
      </c>
      <c r="K177" s="0" t="n">
        <f aca="false">-D177</f>
        <v>-0.00287628816532369</v>
      </c>
      <c r="L177" s="0" t="n">
        <f aca="false">-E177</f>
        <v>-0.00575257633064737</v>
      </c>
    </row>
    <row r="178" customFormat="false" ht="16" hidden="false" customHeight="false" outlineLevel="0" collapsed="false">
      <c r="A178" s="0" t="s">
        <v>302</v>
      </c>
      <c r="B178" s="0" t="n">
        <v>0.00311039850901716</v>
      </c>
      <c r="C178" s="0" t="n">
        <v>0.00308981527161103</v>
      </c>
      <c r="D178" s="0" t="n">
        <v>0.00620021378062819</v>
      </c>
      <c r="E178" s="0" t="n">
        <v>0.0124004275612564</v>
      </c>
      <c r="I178" s="0" t="n">
        <f aca="false">-B178</f>
        <v>-0.00311039850901716</v>
      </c>
      <c r="J178" s="0" t="n">
        <f aca="false">-C178</f>
        <v>-0.00308981527161103</v>
      </c>
      <c r="K178" s="0" t="n">
        <f aca="false">-D178</f>
        <v>-0.00620021378062819</v>
      </c>
      <c r="L178" s="0" t="n">
        <f aca="false">-E178</f>
        <v>-0.0124004275612564</v>
      </c>
    </row>
    <row r="179" customFormat="false" ht="16" hidden="false" customHeight="false" outlineLevel="0" collapsed="false">
      <c r="A179" s="0" t="s">
        <v>304</v>
      </c>
      <c r="B179" s="0" t="n">
        <v>0.000105903634270679</v>
      </c>
      <c r="C179" s="0" t="n">
        <v>8.73006084525571E-005</v>
      </c>
      <c r="D179" s="0" t="n">
        <v>0.000193204242723236</v>
      </c>
      <c r="E179" s="0" t="n">
        <v>0.000386408485446472</v>
      </c>
      <c r="I179" s="0" t="n">
        <f aca="false">-B179</f>
        <v>-0.000105903634270679</v>
      </c>
      <c r="J179" s="0" t="n">
        <f aca="false">-C179</f>
        <v>-8.73006084525571E-005</v>
      </c>
      <c r="K179" s="0" t="n">
        <f aca="false">-D179</f>
        <v>-0.000193204242723236</v>
      </c>
      <c r="L179" s="0" t="n">
        <f aca="false">-E179</f>
        <v>-0.000386408485446472</v>
      </c>
    </row>
    <row r="180" customFormat="false" ht="16" hidden="false" customHeight="false" outlineLevel="0" collapsed="false">
      <c r="A180" s="0" t="s">
        <v>306</v>
      </c>
      <c r="B180" s="0" t="n">
        <v>0.000122359116835008</v>
      </c>
      <c r="C180" s="0" t="n">
        <v>9.8141103869689E-005</v>
      </c>
      <c r="D180" s="0" t="n">
        <v>0.000220500220704697</v>
      </c>
      <c r="E180" s="0" t="n">
        <v>0.000441000441409394</v>
      </c>
      <c r="I180" s="0" t="n">
        <f aca="false">-B180</f>
        <v>-0.000122359116835008</v>
      </c>
      <c r="J180" s="0" t="n">
        <f aca="false">-C180</f>
        <v>-9.8141103869689E-005</v>
      </c>
      <c r="K180" s="0" t="n">
        <f aca="false">-D180</f>
        <v>-0.000220500220704697</v>
      </c>
      <c r="L180" s="0" t="n">
        <f aca="false">-E180</f>
        <v>-0.000441000441409394</v>
      </c>
    </row>
    <row r="181" customFormat="false" ht="16" hidden="false" customHeight="false" outlineLevel="0" collapsed="false">
      <c r="A181" s="0" t="s">
        <v>308</v>
      </c>
      <c r="B181" s="0" t="n">
        <v>0.00014715593868737</v>
      </c>
      <c r="C181" s="0" t="n">
        <v>0.000130208198097612</v>
      </c>
      <c r="D181" s="0" t="n">
        <v>0.000277364136784982</v>
      </c>
      <c r="E181" s="0" t="n">
        <v>0.000554728273569963</v>
      </c>
      <c r="I181" s="0" t="n">
        <f aca="false">-B181</f>
        <v>-0.00014715593868737</v>
      </c>
      <c r="J181" s="0" t="n">
        <f aca="false">-C181</f>
        <v>-0.000130208198097612</v>
      </c>
      <c r="K181" s="0" t="n">
        <f aca="false">-D181</f>
        <v>-0.000277364136784982</v>
      </c>
      <c r="L181" s="0" t="n">
        <f aca="false">-E181</f>
        <v>-0.000554728273569963</v>
      </c>
    </row>
    <row r="182" customFormat="false" ht="16" hidden="false" customHeight="false" outlineLevel="0" collapsed="false">
      <c r="A182" s="0" t="s">
        <v>310</v>
      </c>
      <c r="B182" s="0" t="n">
        <v>9.41868113797072E-005</v>
      </c>
      <c r="C182" s="0" t="n">
        <v>9.34211067258674E-005</v>
      </c>
      <c r="D182" s="0" t="n">
        <v>0.000187607918105575</v>
      </c>
      <c r="E182" s="0" t="n">
        <v>0.000375215836211149</v>
      </c>
      <c r="I182" s="0" t="n">
        <f aca="false">-B182</f>
        <v>-9.41868113797072E-005</v>
      </c>
      <c r="J182" s="0" t="n">
        <f aca="false">-C182</f>
        <v>-9.34211067258674E-005</v>
      </c>
      <c r="K182" s="0" t="n">
        <f aca="false">-D182</f>
        <v>-0.000187607918105575</v>
      </c>
      <c r="L182" s="0" t="n">
        <f aca="false">-E182</f>
        <v>-0.000375215836211149</v>
      </c>
    </row>
    <row r="183" customFormat="false" ht="16" hidden="false" customHeight="false" outlineLevel="0" collapsed="false">
      <c r="A183" s="0" t="s">
        <v>312</v>
      </c>
      <c r="B183" s="0" t="n">
        <v>0.000110343693471468</v>
      </c>
      <c r="C183" s="0" t="n">
        <v>0.000130498684426903</v>
      </c>
      <c r="D183" s="0" t="n">
        <v>0.000240842377898372</v>
      </c>
      <c r="E183" s="0" t="n">
        <v>0.000481684755796744</v>
      </c>
      <c r="I183" s="0" t="n">
        <f aca="false">-B183</f>
        <v>-0.000110343693471468</v>
      </c>
      <c r="J183" s="0" t="n">
        <f aca="false">-C183</f>
        <v>-0.000130498684426903</v>
      </c>
      <c r="K183" s="0" t="n">
        <f aca="false">-D183</f>
        <v>-0.000240842377898372</v>
      </c>
      <c r="L183" s="0" t="n">
        <f aca="false">-E183</f>
        <v>-0.000481684755796744</v>
      </c>
    </row>
    <row r="184" customFormat="false" ht="16" hidden="false" customHeight="false" outlineLevel="0" collapsed="false">
      <c r="A184" s="0" t="s">
        <v>315</v>
      </c>
      <c r="B184" s="0" t="n">
        <v>9.41868113797072E-005</v>
      </c>
      <c r="C184" s="0" t="n">
        <v>8.60672586745601E-005</v>
      </c>
      <c r="D184" s="0" t="n">
        <v>0.000180254070054267</v>
      </c>
      <c r="E184" s="0" t="n">
        <v>0.000360508140108535</v>
      </c>
      <c r="I184" s="0" t="n">
        <f aca="false">-B184</f>
        <v>-9.41868113797072E-005</v>
      </c>
      <c r="J184" s="0" t="n">
        <f aca="false">-C184</f>
        <v>-8.60672586745601E-005</v>
      </c>
      <c r="K184" s="0" t="n">
        <f aca="false">-D184</f>
        <v>-0.000180254070054267</v>
      </c>
      <c r="L184" s="0" t="n">
        <f aca="false">-E184</f>
        <v>-0.000360508140108535</v>
      </c>
    </row>
    <row r="185" customFormat="false" ht="16" hidden="false" customHeight="false" outlineLevel="0" collapsed="false">
      <c r="A185" s="0" t="s">
        <v>317</v>
      </c>
      <c r="B185" s="0" t="n">
        <v>0.00145671375033538</v>
      </c>
      <c r="C185" s="0" t="n">
        <v>0.00298824963865015</v>
      </c>
      <c r="D185" s="0" t="n">
        <v>0.00444496338898554</v>
      </c>
      <c r="E185" s="0" t="n">
        <v>0.00888992677797107</v>
      </c>
      <c r="I185" s="0" t="n">
        <f aca="false">-B185</f>
        <v>-0.00145671375033538</v>
      </c>
      <c r="J185" s="0" t="n">
        <f aca="false">-C185</f>
        <v>-0.00298824963865015</v>
      </c>
      <c r="K185" s="0" t="n">
        <f aca="false">-D185</f>
        <v>-0.00444496338898554</v>
      </c>
      <c r="L185" s="0" t="n">
        <f aca="false">-E185</f>
        <v>-0.00888992677797107</v>
      </c>
    </row>
    <row r="186" customFormat="false" ht="16" hidden="false" customHeight="false" outlineLevel="0" collapsed="false">
      <c r="A186" s="0" t="s">
        <v>319</v>
      </c>
      <c r="B186" s="0" t="n">
        <v>0.000115569201741403</v>
      </c>
      <c r="C186" s="0" t="n">
        <v>0.000150214429759648</v>
      </c>
      <c r="D186" s="0" t="n">
        <v>0.000265783631501051</v>
      </c>
      <c r="E186" s="0" t="n">
        <v>0.000531567263002103</v>
      </c>
      <c r="I186" s="0" t="n">
        <f aca="false">-B186</f>
        <v>-0.000115569201741403</v>
      </c>
      <c r="J186" s="0" t="n">
        <f aca="false">-C186</f>
        <v>-0.000150214429759648</v>
      </c>
      <c r="K186" s="0" t="n">
        <f aca="false">-D186</f>
        <v>-0.000265783631501051</v>
      </c>
      <c r="L186" s="0" t="n">
        <f aca="false">-E186</f>
        <v>-0.000531567263002103</v>
      </c>
    </row>
    <row r="187" customFormat="false" ht="16" hidden="false" customHeight="false" outlineLevel="0" collapsed="false">
      <c r="A187" s="0" t="s">
        <v>321</v>
      </c>
      <c r="B187" s="0" t="n">
        <v>0.00161061777119991</v>
      </c>
      <c r="C187" s="0" t="n">
        <v>0.00108541632406951</v>
      </c>
      <c r="D187" s="0" t="n">
        <v>0.00269603409526942</v>
      </c>
      <c r="E187" s="0" t="n">
        <v>0.00539206819053884</v>
      </c>
      <c r="I187" s="0" t="n">
        <f aca="false">-B187</f>
        <v>-0.00161061777119991</v>
      </c>
      <c r="J187" s="0" t="n">
        <f aca="false">-C187</f>
        <v>-0.00108541632406951</v>
      </c>
      <c r="K187" s="0" t="n">
        <f aca="false">-D187</f>
        <v>-0.00269603409526942</v>
      </c>
      <c r="L187" s="0" t="n">
        <f aca="false">-E187</f>
        <v>-0.00539206819053884</v>
      </c>
    </row>
    <row r="188" customFormat="false" ht="16" hidden="false" customHeight="false" outlineLevel="0" collapsed="false">
      <c r="A188" s="0" t="s">
        <v>323</v>
      </c>
      <c r="B188" s="0" t="n">
        <v>0.00170480458257962</v>
      </c>
      <c r="C188" s="0" t="n">
        <v>0.00117148358274407</v>
      </c>
      <c r="D188" s="0" t="n">
        <v>0.00287628816532369</v>
      </c>
      <c r="E188" s="0" t="n">
        <v>0.00575257633064737</v>
      </c>
      <c r="I188" s="0" t="n">
        <f aca="false">-B188</f>
        <v>-0.00170480458257962</v>
      </c>
      <c r="J188" s="0" t="n">
        <f aca="false">-C188</f>
        <v>-0.00117148358274407</v>
      </c>
      <c r="K188" s="0" t="n">
        <f aca="false">-D188</f>
        <v>-0.00287628816532369</v>
      </c>
      <c r="L188" s="0" t="n">
        <f aca="false">-E188</f>
        <v>-0.00575257633064737</v>
      </c>
    </row>
    <row r="189" customFormat="false" ht="16" hidden="false" customHeight="false" outlineLevel="0" collapsed="false">
      <c r="A189" s="0" t="s">
        <v>325</v>
      </c>
      <c r="B189" s="0" t="n">
        <v>0.00462682946883736</v>
      </c>
      <c r="C189" s="0" t="n">
        <v>0.00408916433700597</v>
      </c>
      <c r="D189" s="0" t="n">
        <v>0.00871599380584334</v>
      </c>
      <c r="E189" s="0" t="n">
        <v>0.0174319876116867</v>
      </c>
      <c r="I189" s="0" t="n">
        <f aca="false">-B189</f>
        <v>-0.00462682946883736</v>
      </c>
      <c r="J189" s="0" t="n">
        <f aca="false">-C189</f>
        <v>-0.00408916433700597</v>
      </c>
      <c r="K189" s="0" t="n">
        <f aca="false">-D189</f>
        <v>-0.00871599380584334</v>
      </c>
      <c r="L189" s="0" t="n">
        <f aca="false">-E189</f>
        <v>-0.0174319876116867</v>
      </c>
    </row>
    <row r="190" customFormat="false" ht="16" hidden="false" customHeight="false" outlineLevel="0" collapsed="false">
      <c r="A190" s="0" t="s">
        <v>327</v>
      </c>
      <c r="B190" s="0" t="n">
        <v>0.00162233459409088</v>
      </c>
      <c r="C190" s="0" t="n">
        <v>0.0010866496738475</v>
      </c>
      <c r="D190" s="0" t="n">
        <v>0.00270898426793839</v>
      </c>
      <c r="E190" s="0" t="n">
        <v>0.00541796853587677</v>
      </c>
      <c r="I190" s="0" t="n">
        <f aca="false">-B190</f>
        <v>-0.00162233459409088</v>
      </c>
      <c r="J190" s="0" t="n">
        <f aca="false">-C190</f>
        <v>-0.0010866496738475</v>
      </c>
      <c r="K190" s="0" t="n">
        <f aca="false">-D190</f>
        <v>-0.00270898426793839</v>
      </c>
      <c r="L190" s="0" t="n">
        <f aca="false">-E190</f>
        <v>-0.00541796853587677</v>
      </c>
    </row>
    <row r="191" customFormat="false" ht="16" hidden="false" customHeight="false" outlineLevel="0" collapsed="false">
      <c r="A191" s="0" t="s">
        <v>329</v>
      </c>
      <c r="B191" s="0" t="n">
        <v>0.00163879007665521</v>
      </c>
      <c r="C191" s="0" t="n">
        <v>0.00109749016926463</v>
      </c>
      <c r="D191" s="0" t="n">
        <v>0.00273628024591985</v>
      </c>
      <c r="E191" s="0" t="n">
        <v>0.0054725604918397</v>
      </c>
      <c r="I191" s="0" t="n">
        <f aca="false">-B191</f>
        <v>-0.00163879007665521</v>
      </c>
      <c r="J191" s="0" t="n">
        <f aca="false">-C191</f>
        <v>-0.00109749016926463</v>
      </c>
      <c r="K191" s="0" t="n">
        <f aca="false">-D191</f>
        <v>-0.00273628024591985</v>
      </c>
      <c r="L191" s="0" t="n">
        <f aca="false">-E191</f>
        <v>-0.0054725604918397</v>
      </c>
    </row>
    <row r="192" customFormat="false" ht="16" hidden="false" customHeight="false" outlineLevel="0" collapsed="false">
      <c r="A192" s="0" t="s">
        <v>331</v>
      </c>
      <c r="B192" s="0" t="n">
        <v>0.00166358689850757</v>
      </c>
      <c r="C192" s="0" t="n">
        <v>0.00112955726349256</v>
      </c>
      <c r="D192" s="0" t="n">
        <v>0.00279314416200013</v>
      </c>
      <c r="E192" s="0" t="n">
        <v>0.00558628832400027</v>
      </c>
      <c r="I192" s="0" t="n">
        <f aca="false">-B192</f>
        <v>-0.00166358689850757</v>
      </c>
      <c r="J192" s="0" t="n">
        <f aca="false">-C192</f>
        <v>-0.00112955726349256</v>
      </c>
      <c r="K192" s="0" t="n">
        <f aca="false">-D192</f>
        <v>-0.00279314416200013</v>
      </c>
      <c r="L192" s="0" t="n">
        <f aca="false">-E192</f>
        <v>-0.00558628832400027</v>
      </c>
    </row>
    <row r="193" customFormat="false" ht="16" hidden="false" customHeight="false" outlineLevel="0" collapsed="false">
      <c r="A193" s="0" t="s">
        <v>333</v>
      </c>
      <c r="B193" s="0" t="n">
        <v>0.00161061777119991</v>
      </c>
      <c r="C193" s="0" t="n">
        <v>0.00109277017212081</v>
      </c>
      <c r="D193" s="0" t="n">
        <v>0.00270338794332073</v>
      </c>
      <c r="E193" s="0" t="n">
        <v>0.00540677588664145</v>
      </c>
      <c r="I193" s="0" t="n">
        <f aca="false">-B193</f>
        <v>-0.00161061777119991</v>
      </c>
      <c r="J193" s="0" t="n">
        <f aca="false">-C193</f>
        <v>-0.00109277017212081</v>
      </c>
      <c r="K193" s="0" t="n">
        <f aca="false">-D193</f>
        <v>-0.00270338794332073</v>
      </c>
      <c r="L193" s="0" t="n">
        <f aca="false">-E193</f>
        <v>-0.00540677588664145</v>
      </c>
    </row>
    <row r="194" customFormat="false" ht="16" hidden="false" customHeight="false" outlineLevel="0" collapsed="false">
      <c r="A194" s="0" t="s">
        <v>335</v>
      </c>
      <c r="B194" s="0" t="n">
        <v>0.00162677465329167</v>
      </c>
      <c r="C194" s="0" t="n">
        <v>0.00112984774982185</v>
      </c>
      <c r="D194" s="0" t="n">
        <v>0.00275662240311352</v>
      </c>
      <c r="E194" s="0" t="n">
        <v>0.00551324480622704</v>
      </c>
      <c r="I194" s="0" t="n">
        <f aca="false">-B194</f>
        <v>-0.00162677465329167</v>
      </c>
      <c r="J194" s="0" t="n">
        <f aca="false">-C194</f>
        <v>-0.00112984774982185</v>
      </c>
      <c r="K194" s="0" t="n">
        <f aca="false">-D194</f>
        <v>-0.00275662240311352</v>
      </c>
      <c r="L194" s="0" t="n">
        <f aca="false">-E194</f>
        <v>-0.00551324480622704</v>
      </c>
    </row>
    <row r="195" customFormat="false" ht="16" hidden="false" customHeight="false" outlineLevel="0" collapsed="false">
      <c r="A195" s="0" t="s">
        <v>337</v>
      </c>
      <c r="B195" s="0" t="n">
        <v>0.00161061777119991</v>
      </c>
      <c r="C195" s="0" t="n">
        <v>0.00108541632406951</v>
      </c>
      <c r="D195" s="0" t="n">
        <v>0.00269603409526942</v>
      </c>
      <c r="E195" s="0" t="n">
        <v>0.00539206819053884</v>
      </c>
      <c r="I195" s="0" t="n">
        <f aca="false">-B195</f>
        <v>-0.00161061777119991</v>
      </c>
      <c r="J195" s="0" t="n">
        <f aca="false">-C195</f>
        <v>-0.00108541632406951</v>
      </c>
      <c r="K195" s="0" t="n">
        <f aca="false">-D195</f>
        <v>-0.00269603409526942</v>
      </c>
      <c r="L195" s="0" t="n">
        <f aca="false">-E195</f>
        <v>-0.00539206819053884</v>
      </c>
    </row>
    <row r="196" customFormat="false" ht="16" hidden="false" customHeight="false" outlineLevel="0" collapsed="false">
      <c r="A196" s="0" t="s">
        <v>339</v>
      </c>
      <c r="B196" s="0" t="n">
        <v>0.00297314471015559</v>
      </c>
      <c r="C196" s="0" t="n">
        <v>0.0039875987040451</v>
      </c>
      <c r="D196" s="0" t="n">
        <v>0.00696074341420069</v>
      </c>
      <c r="E196" s="0" t="n">
        <v>0.0139214868284014</v>
      </c>
      <c r="I196" s="0" t="n">
        <f aca="false">-B196</f>
        <v>-0.00297314471015559</v>
      </c>
      <c r="J196" s="0" t="n">
        <f aca="false">-C196</f>
        <v>-0.0039875987040451</v>
      </c>
      <c r="K196" s="0" t="n">
        <f aca="false">-D196</f>
        <v>-0.00696074341420069</v>
      </c>
      <c r="L196" s="0" t="n">
        <f aca="false">-E196</f>
        <v>-0.0139214868284014</v>
      </c>
    </row>
    <row r="197" customFormat="false" ht="16" hidden="false" customHeight="false" outlineLevel="0" collapsed="false">
      <c r="A197" s="0" t="s">
        <v>341</v>
      </c>
      <c r="B197" s="0" t="n">
        <v>0.00163200016156161</v>
      </c>
      <c r="C197" s="0" t="n">
        <v>0.00114956349515459</v>
      </c>
      <c r="D197" s="0" t="n">
        <v>0.0027815636567162</v>
      </c>
      <c r="E197" s="0" t="n">
        <v>0.0055631273134324</v>
      </c>
      <c r="I197" s="0" t="n">
        <f aca="false">-B197</f>
        <v>-0.00163200016156161</v>
      </c>
      <c r="J197" s="0" t="n">
        <f aca="false">-C197</f>
        <v>-0.00114956349515459</v>
      </c>
      <c r="K197" s="0" t="n">
        <f aca="false">-D197</f>
        <v>-0.0027815636567162</v>
      </c>
      <c r="L197" s="0" t="n">
        <f aca="false">-E197</f>
        <v>-0.0055631273134324</v>
      </c>
    </row>
    <row r="198" customFormat="false" ht="16" hidden="false" customHeight="false" outlineLevel="0" collapsed="false">
      <c r="A198" s="0" t="s">
        <v>343</v>
      </c>
      <c r="B198" s="0" t="n">
        <v>0.00301621169763745</v>
      </c>
      <c r="C198" s="0" t="n">
        <v>0.00300374801293647</v>
      </c>
      <c r="D198" s="0" t="n">
        <v>0.00601995971057392</v>
      </c>
      <c r="E198" s="0" t="n">
        <v>0.0120399194211478</v>
      </c>
      <c r="I198" s="0" t="n">
        <f aca="false">-B198</f>
        <v>-0.00301621169763745</v>
      </c>
      <c r="J198" s="0" t="n">
        <f aca="false">-C198</f>
        <v>-0.00300374801293647</v>
      </c>
      <c r="K198" s="0" t="n">
        <f aca="false">-D198</f>
        <v>-0.00601995971057392</v>
      </c>
      <c r="L198" s="0" t="n">
        <f aca="false">-E198</f>
        <v>-0.0120399194211478</v>
      </c>
    </row>
    <row r="199" customFormat="false" ht="16" hidden="false" customHeight="false" outlineLevel="0" collapsed="false">
      <c r="A199" s="0" t="s">
        <v>345</v>
      </c>
      <c r="B199" s="0" t="n">
        <v>0.00311039850901716</v>
      </c>
      <c r="C199" s="0" t="n">
        <v>0.00308981527161103</v>
      </c>
      <c r="D199" s="0" t="n">
        <v>0.00620021378062819</v>
      </c>
      <c r="E199" s="0" t="n">
        <v>0.0124004275612564</v>
      </c>
      <c r="I199" s="0" t="n">
        <f aca="false">-B199</f>
        <v>-0.00311039850901716</v>
      </c>
      <c r="J199" s="0" t="n">
        <f aca="false">-C199</f>
        <v>-0.00308981527161103</v>
      </c>
      <c r="K199" s="0" t="n">
        <f aca="false">-D199</f>
        <v>-0.00620021378062819</v>
      </c>
      <c r="L199" s="0" t="n">
        <f aca="false">-E199</f>
        <v>-0.0124004275612564</v>
      </c>
    </row>
    <row r="200" customFormat="false" ht="16" hidden="false" customHeight="false" outlineLevel="0" collapsed="false">
      <c r="A200" s="0" t="s">
        <v>347</v>
      </c>
      <c r="B200" s="0" t="n">
        <v>0.00462682946883736</v>
      </c>
      <c r="C200" s="0" t="n">
        <v>0.00408916433700597</v>
      </c>
      <c r="D200" s="0" t="n">
        <v>0.00871599380584334</v>
      </c>
      <c r="E200" s="0" t="n">
        <v>0.0174319876116867</v>
      </c>
      <c r="I200" s="0" t="n">
        <f aca="false">-B200</f>
        <v>-0.00462682946883736</v>
      </c>
      <c r="J200" s="0" t="n">
        <f aca="false">-C200</f>
        <v>-0.00408916433700597</v>
      </c>
      <c r="K200" s="0" t="n">
        <f aca="false">-D200</f>
        <v>-0.00871599380584334</v>
      </c>
      <c r="L200" s="0" t="n">
        <f aca="false">-E200</f>
        <v>-0.0174319876116867</v>
      </c>
    </row>
    <row r="201" customFormat="false" ht="16" hidden="false" customHeight="false" outlineLevel="0" collapsed="false">
      <c r="A201" s="0" t="s">
        <v>349</v>
      </c>
      <c r="B201" s="0" t="n">
        <v>0.00302792852052842</v>
      </c>
      <c r="C201" s="0" t="n">
        <v>0.00300498136271447</v>
      </c>
      <c r="D201" s="0" t="n">
        <v>0.00603290988324289</v>
      </c>
      <c r="E201" s="0" t="n">
        <v>0.0120658197664858</v>
      </c>
      <c r="I201" s="0" t="n">
        <f aca="false">-B201</f>
        <v>-0.00302792852052842</v>
      </c>
      <c r="J201" s="0" t="n">
        <f aca="false">-C201</f>
        <v>-0.00300498136271447</v>
      </c>
      <c r="K201" s="0" t="n">
        <f aca="false">-D201</f>
        <v>-0.00603290988324289</v>
      </c>
      <c r="L201" s="0" t="n">
        <f aca="false">-E201</f>
        <v>-0.0120658197664858</v>
      </c>
    </row>
    <row r="202" customFormat="false" ht="16" hidden="false" customHeight="false" outlineLevel="0" collapsed="false">
      <c r="A202" s="0" t="s">
        <v>351</v>
      </c>
      <c r="B202" s="0" t="n">
        <v>0.00304438400309275</v>
      </c>
      <c r="C202" s="0" t="n">
        <v>0.0030158218581316</v>
      </c>
      <c r="D202" s="0" t="n">
        <v>0.00606020586122435</v>
      </c>
      <c r="E202" s="0" t="n">
        <v>0.0121204117224487</v>
      </c>
      <c r="I202" s="0" t="n">
        <f aca="false">-B202</f>
        <v>-0.00304438400309275</v>
      </c>
      <c r="J202" s="0" t="n">
        <f aca="false">-C202</f>
        <v>-0.0030158218581316</v>
      </c>
      <c r="K202" s="0" t="n">
        <f aca="false">-D202</f>
        <v>-0.00606020586122435</v>
      </c>
      <c r="L202" s="0" t="n">
        <f aca="false">-E202</f>
        <v>-0.0121204117224487</v>
      </c>
    </row>
    <row r="203" customFormat="false" ht="16" hidden="false" customHeight="false" outlineLevel="0" collapsed="false">
      <c r="A203" s="0" t="s">
        <v>353</v>
      </c>
      <c r="B203" s="0" t="n">
        <v>0.00306918082494511</v>
      </c>
      <c r="C203" s="0" t="n">
        <v>0.00304788895235952</v>
      </c>
      <c r="D203" s="0" t="n">
        <v>0.00611706977730463</v>
      </c>
      <c r="E203" s="0" t="n">
        <v>0.0122341395546093</v>
      </c>
      <c r="I203" s="0" t="n">
        <f aca="false">-B203</f>
        <v>-0.00306918082494511</v>
      </c>
      <c r="J203" s="0" t="n">
        <f aca="false">-C203</f>
        <v>-0.00304788895235952</v>
      </c>
      <c r="K203" s="0" t="n">
        <f aca="false">-D203</f>
        <v>-0.00611706977730463</v>
      </c>
      <c r="L203" s="0" t="n">
        <f aca="false">-E203</f>
        <v>-0.0122341395546093</v>
      </c>
    </row>
    <row r="204" customFormat="false" ht="16" hidden="false" customHeight="false" outlineLevel="0" collapsed="false">
      <c r="A204" s="0" t="s">
        <v>355</v>
      </c>
      <c r="B204" s="0" t="n">
        <v>0.00301621169763745</v>
      </c>
      <c r="C204" s="0" t="n">
        <v>0.00301110186098778</v>
      </c>
      <c r="D204" s="0" t="n">
        <v>0.00602731355862523</v>
      </c>
      <c r="E204" s="0" t="n">
        <v>0.0120546271172505</v>
      </c>
      <c r="I204" s="0" t="n">
        <f aca="false">-B204</f>
        <v>-0.00301621169763745</v>
      </c>
      <c r="J204" s="0" t="n">
        <f aca="false">-C204</f>
        <v>-0.00301110186098778</v>
      </c>
      <c r="K204" s="0" t="n">
        <f aca="false">-D204</f>
        <v>-0.00602731355862523</v>
      </c>
      <c r="L204" s="0" t="n">
        <f aca="false">-E204</f>
        <v>-0.0120546271172505</v>
      </c>
    </row>
    <row r="205" customFormat="false" ht="16" hidden="false" customHeight="false" outlineLevel="0" collapsed="false">
      <c r="A205" s="0" t="s">
        <v>357</v>
      </c>
      <c r="B205" s="0" t="n">
        <v>0.00303236857972921</v>
      </c>
      <c r="C205" s="0" t="n">
        <v>0.00304817943868881</v>
      </c>
      <c r="D205" s="0" t="n">
        <v>0.00608054801841802</v>
      </c>
      <c r="E205" s="0" t="n">
        <v>0.012161096036836</v>
      </c>
      <c r="I205" s="0" t="n">
        <f aca="false">-B205</f>
        <v>-0.00303236857972921</v>
      </c>
      <c r="J205" s="0" t="n">
        <f aca="false">-C205</f>
        <v>-0.00304817943868881</v>
      </c>
      <c r="K205" s="0" t="n">
        <f aca="false">-D205</f>
        <v>-0.00608054801841802</v>
      </c>
      <c r="L205" s="0" t="n">
        <f aca="false">-E205</f>
        <v>-0.012161096036836</v>
      </c>
    </row>
    <row r="206" customFormat="false" ht="16" hidden="false" customHeight="false" outlineLevel="0" collapsed="false">
      <c r="A206" s="0" t="s">
        <v>359</v>
      </c>
      <c r="B206" s="0" t="n">
        <v>0.00301621169763745</v>
      </c>
      <c r="C206" s="0" t="n">
        <v>0.00300374801293647</v>
      </c>
      <c r="D206" s="0" t="n">
        <v>0.00601995971057392</v>
      </c>
      <c r="E206" s="0" t="n">
        <v>0.0120399194211478</v>
      </c>
      <c r="I206" s="0" t="n">
        <f aca="false">-B206</f>
        <v>-0.00301621169763745</v>
      </c>
      <c r="J206" s="0" t="n">
        <f aca="false">-C206</f>
        <v>-0.00300374801293647</v>
      </c>
      <c r="K206" s="0" t="n">
        <f aca="false">-D206</f>
        <v>-0.00601995971057392</v>
      </c>
      <c r="L206" s="0" t="n">
        <f aca="false">-E206</f>
        <v>-0.0120399194211478</v>
      </c>
    </row>
    <row r="207" customFormat="false" ht="16" hidden="false" customHeight="false" outlineLevel="0" collapsed="false">
      <c r="A207" s="0" t="s">
        <v>361</v>
      </c>
      <c r="B207" s="0" t="n">
        <v>0.00437873863659313</v>
      </c>
      <c r="C207" s="0" t="n">
        <v>0.00590593039291206</v>
      </c>
      <c r="D207" s="0" t="n">
        <v>0.0102846690295052</v>
      </c>
      <c r="E207" s="0" t="n">
        <v>0.0205693380590104</v>
      </c>
      <c r="I207" s="0" t="n">
        <f aca="false">-B207</f>
        <v>-0.00437873863659313</v>
      </c>
      <c r="J207" s="0" t="n">
        <f aca="false">-C207</f>
        <v>-0.00590593039291206</v>
      </c>
      <c r="K207" s="0" t="n">
        <f aca="false">-D207</f>
        <v>-0.0102846690295052</v>
      </c>
      <c r="L207" s="0" t="n">
        <f aca="false">-E207</f>
        <v>-0.0205693380590104</v>
      </c>
    </row>
    <row r="208" customFormat="false" ht="16" hidden="false" customHeight="false" outlineLevel="0" collapsed="false">
      <c r="A208" s="0" t="s">
        <v>363</v>
      </c>
      <c r="B208" s="0" t="n">
        <v>0.00303759408799915</v>
      </c>
      <c r="C208" s="0" t="n">
        <v>0.00306789518402156</v>
      </c>
      <c r="D208" s="0" t="n">
        <v>0.0061054892720207</v>
      </c>
      <c r="E208" s="0" t="n">
        <v>0.0122109785440414</v>
      </c>
      <c r="I208" s="0" t="n">
        <f aca="false">-B208</f>
        <v>-0.00303759408799915</v>
      </c>
      <c r="J208" s="0" t="n">
        <f aca="false">-C208</f>
        <v>-0.00306789518402156</v>
      </c>
      <c r="K208" s="0" t="n">
        <f aca="false">-D208</f>
        <v>-0.0061054892720207</v>
      </c>
      <c r="L208" s="0" t="n">
        <f aca="false">-E208</f>
        <v>-0.0122109785440414</v>
      </c>
    </row>
    <row r="209" customFormat="false" ht="16" hidden="false" customHeight="false" outlineLevel="0" collapsed="false">
      <c r="A209" s="0" t="s">
        <v>365</v>
      </c>
      <c r="B209" s="0" t="n">
        <v>1.17168228909719E-005</v>
      </c>
      <c r="C209" s="0" t="n">
        <v>1.23334977799704E-006</v>
      </c>
      <c r="D209" s="0" t="n">
        <v>1.29501726689689E-005</v>
      </c>
      <c r="E209" s="0" t="n">
        <v>2.59003453379378E-005</v>
      </c>
      <c r="I209" s="0" t="n">
        <f aca="false">-B209</f>
        <v>-1.17168228909719E-005</v>
      </c>
      <c r="J209" s="0" t="n">
        <f aca="false">-C209</f>
        <v>-1.23334977799704E-006</v>
      </c>
      <c r="K209" s="0" t="n">
        <f aca="false">-D209</f>
        <v>-1.29501726689689E-005</v>
      </c>
      <c r="L209" s="0" t="n">
        <f aca="false">-E209</f>
        <v>-2.59003453379378E-005</v>
      </c>
    </row>
    <row r="210" customFormat="false" ht="16" hidden="false" customHeight="false" outlineLevel="0" collapsed="false">
      <c r="A210" s="0" t="s">
        <v>367</v>
      </c>
      <c r="B210" s="0" t="n">
        <v>0.000105903634270679</v>
      </c>
      <c r="C210" s="0" t="n">
        <v>8.73006084525571E-005</v>
      </c>
      <c r="D210" s="0" t="n">
        <v>0.000193204242723236</v>
      </c>
      <c r="E210" s="0" t="n">
        <v>0.000386408485446472</v>
      </c>
      <c r="I210" s="0" t="n">
        <f aca="false">-B210</f>
        <v>-0.000105903634270679</v>
      </c>
      <c r="J210" s="0" t="n">
        <f aca="false">-C210</f>
        <v>-8.73006084525571E-005</v>
      </c>
      <c r="K210" s="0" t="n">
        <f aca="false">-D210</f>
        <v>-0.000193204242723236</v>
      </c>
      <c r="L210" s="0" t="n">
        <f aca="false">-E210</f>
        <v>-0.000386408485446472</v>
      </c>
    </row>
    <row r="211" customFormat="false" ht="16" hidden="false" customHeight="false" outlineLevel="0" collapsed="false">
      <c r="A211" s="0" t="s">
        <v>369</v>
      </c>
      <c r="B211" s="0" t="n">
        <v>0.00162233459409088</v>
      </c>
      <c r="C211" s="0" t="n">
        <v>0.0010866496738475</v>
      </c>
      <c r="D211" s="0" t="n">
        <v>0.00270898426793839</v>
      </c>
      <c r="E211" s="0" t="n">
        <v>0.00541796853587677</v>
      </c>
      <c r="I211" s="0" t="n">
        <f aca="false">-B211</f>
        <v>-0.00162233459409088</v>
      </c>
      <c r="J211" s="0" t="n">
        <f aca="false">-C211</f>
        <v>-0.0010866496738475</v>
      </c>
      <c r="K211" s="0" t="n">
        <f aca="false">-D211</f>
        <v>-0.00270898426793839</v>
      </c>
      <c r="L211" s="0" t="n">
        <f aca="false">-E211</f>
        <v>-0.00541796853587677</v>
      </c>
    </row>
    <row r="212" customFormat="false" ht="16" hidden="false" customHeight="false" outlineLevel="0" collapsed="false">
      <c r="A212" s="0" t="s">
        <v>371</v>
      </c>
      <c r="B212" s="0" t="n">
        <v>0.00302792852052842</v>
      </c>
      <c r="C212" s="0" t="n">
        <v>0.00300498136271447</v>
      </c>
      <c r="D212" s="0" t="n">
        <v>0.00603290988324289</v>
      </c>
      <c r="E212" s="0" t="n">
        <v>0.0120658197664858</v>
      </c>
      <c r="I212" s="0" t="n">
        <f aca="false">-B212</f>
        <v>-0.00302792852052842</v>
      </c>
      <c r="J212" s="0" t="n">
        <f aca="false">-C212</f>
        <v>-0.00300498136271447</v>
      </c>
      <c r="K212" s="0" t="n">
        <f aca="false">-D212</f>
        <v>-0.00603290988324289</v>
      </c>
      <c r="L212" s="0" t="n">
        <f aca="false">-E212</f>
        <v>-0.0120658197664858</v>
      </c>
    </row>
    <row r="213" customFormat="false" ht="16" hidden="false" customHeight="false" outlineLevel="0" collapsed="false">
      <c r="A213" s="0" t="s">
        <v>373</v>
      </c>
      <c r="B213" s="0" t="n">
        <v>3.98891283462727E-005</v>
      </c>
      <c r="C213" s="0" t="n">
        <v>1.3307194973126E-005</v>
      </c>
      <c r="D213" s="0" t="n">
        <v>5.31963233193986E-005</v>
      </c>
      <c r="E213" s="0" t="n">
        <v>0.000106392646638797</v>
      </c>
      <c r="I213" s="0" t="n">
        <f aca="false">-B213</f>
        <v>-3.98891283462727E-005</v>
      </c>
      <c r="J213" s="0" t="n">
        <f aca="false">-C213</f>
        <v>-1.3307194973126E-005</v>
      </c>
      <c r="K213" s="0" t="n">
        <f aca="false">-D213</f>
        <v>-5.31963233193986E-005</v>
      </c>
      <c r="L213" s="0" t="n">
        <f aca="false">-E213</f>
        <v>-0.000106392646638797</v>
      </c>
    </row>
    <row r="214" customFormat="false" ht="16" hidden="false" customHeight="false" outlineLevel="0" collapsed="false">
      <c r="A214" s="0" t="s">
        <v>375</v>
      </c>
      <c r="B214" s="0" t="n">
        <v>6.46859501986342E-005</v>
      </c>
      <c r="C214" s="0" t="n">
        <v>4.5374289201049E-005</v>
      </c>
      <c r="D214" s="0" t="n">
        <v>0.000110060239399683</v>
      </c>
      <c r="E214" s="0" t="n">
        <v>0.000220120478799366</v>
      </c>
      <c r="I214" s="0" t="n">
        <f aca="false">-B214</f>
        <v>-6.46859501986342E-005</v>
      </c>
      <c r="J214" s="0" t="n">
        <f aca="false">-C214</f>
        <v>-4.5374289201049E-005</v>
      </c>
      <c r="K214" s="0" t="n">
        <f aca="false">-D214</f>
        <v>-0.000110060239399683</v>
      </c>
      <c r="L214" s="0" t="n">
        <f aca="false">-E214</f>
        <v>-0.000220120478799366</v>
      </c>
    </row>
    <row r="215" customFormat="false" ht="16" hidden="false" customHeight="false" outlineLevel="0" collapsed="false">
      <c r="A215" s="0" t="s">
        <v>377</v>
      </c>
      <c r="B215" s="0" t="n">
        <v>1.17168228909719E-005</v>
      </c>
      <c r="C215" s="0" t="n">
        <v>8.58719782930439E-006</v>
      </c>
      <c r="D215" s="0" t="n">
        <v>2.03040207202763E-005</v>
      </c>
      <c r="E215" s="0" t="n">
        <v>4.06080414405525E-005</v>
      </c>
      <c r="I215" s="0" t="n">
        <f aca="false">-B215</f>
        <v>-1.17168228909719E-005</v>
      </c>
      <c r="J215" s="0" t="n">
        <f aca="false">-C215</f>
        <v>-8.58719782930439E-006</v>
      </c>
      <c r="K215" s="0" t="n">
        <f aca="false">-D215</f>
        <v>-2.03040207202763E-005</v>
      </c>
      <c r="L215" s="0" t="n">
        <f aca="false">-E215</f>
        <v>-4.06080414405525E-005</v>
      </c>
    </row>
    <row r="216" customFormat="false" ht="16" hidden="false" customHeight="false" outlineLevel="0" collapsed="false">
      <c r="A216" s="0" t="s">
        <v>379</v>
      </c>
      <c r="B216" s="0" t="n">
        <v>2.78737049827331E-005</v>
      </c>
      <c r="C216" s="0" t="n">
        <v>4.56647755303404E-005</v>
      </c>
      <c r="D216" s="0" t="n">
        <v>7.35384805130735E-005</v>
      </c>
      <c r="E216" s="0" t="n">
        <v>0.000147076961026147</v>
      </c>
      <c r="I216" s="0" t="n">
        <f aca="false">-B216</f>
        <v>-2.78737049827331E-005</v>
      </c>
      <c r="J216" s="0" t="n">
        <f aca="false">-C216</f>
        <v>-4.56647755303404E-005</v>
      </c>
      <c r="K216" s="0" t="n">
        <f aca="false">-D216</f>
        <v>-7.35384805130735E-005</v>
      </c>
      <c r="L216" s="0" t="n">
        <f aca="false">-E216</f>
        <v>-0.000147076961026147</v>
      </c>
    </row>
    <row r="217" customFormat="false" ht="16" hidden="false" customHeight="false" outlineLevel="0" collapsed="false">
      <c r="A217" s="0" t="s">
        <v>381</v>
      </c>
      <c r="B217" s="0" t="n">
        <v>1.17168228909719E-005</v>
      </c>
      <c r="C217" s="0" t="n">
        <v>1.23334977799704E-006</v>
      </c>
      <c r="D217" s="0" t="n">
        <v>1.29501726689689E-005</v>
      </c>
      <c r="E217" s="0" t="n">
        <v>2.59003453379378E-005</v>
      </c>
      <c r="I217" s="0" t="n">
        <f aca="false">-B217</f>
        <v>-1.17168228909719E-005</v>
      </c>
      <c r="J217" s="0" t="n">
        <f aca="false">-C217</f>
        <v>-1.23334977799704E-006</v>
      </c>
      <c r="K217" s="0" t="n">
        <f aca="false">-D217</f>
        <v>-1.29501726689689E-005</v>
      </c>
      <c r="L217" s="0" t="n">
        <f aca="false">-E217</f>
        <v>-2.59003453379378E-005</v>
      </c>
    </row>
    <row r="218" customFormat="false" ht="16" hidden="false" customHeight="false" outlineLevel="0" collapsed="false">
      <c r="A218" s="0" t="s">
        <v>383</v>
      </c>
      <c r="B218" s="0" t="n">
        <v>0.00137424376184665</v>
      </c>
      <c r="C218" s="0" t="n">
        <v>0.00290341572975359</v>
      </c>
      <c r="D218" s="0" t="n">
        <v>0.00427765949160024</v>
      </c>
      <c r="E218" s="0" t="n">
        <v>0.00855531898320048</v>
      </c>
      <c r="I218" s="0" t="n">
        <f aca="false">-B218</f>
        <v>-0.00137424376184665</v>
      </c>
      <c r="J218" s="0" t="n">
        <f aca="false">-C218</f>
        <v>-0.00290341572975359</v>
      </c>
      <c r="K218" s="0" t="n">
        <f aca="false">-D218</f>
        <v>-0.00427765949160024</v>
      </c>
      <c r="L218" s="0" t="n">
        <f aca="false">-E218</f>
        <v>-0.00855531898320048</v>
      </c>
    </row>
    <row r="219" customFormat="false" ht="16" hidden="false" customHeight="false" outlineLevel="0" collapsed="false">
      <c r="A219" s="0" t="s">
        <v>385</v>
      </c>
      <c r="B219" s="0" t="n">
        <v>3.30992132526679E-005</v>
      </c>
      <c r="C219" s="0" t="n">
        <v>6.53805208630852E-005</v>
      </c>
      <c r="D219" s="0" t="n">
        <v>9.84797341157531E-005</v>
      </c>
      <c r="E219" s="0" t="n">
        <v>0.000196959468231506</v>
      </c>
      <c r="I219" s="0" t="n">
        <f aca="false">-B219</f>
        <v>-3.30992132526679E-005</v>
      </c>
      <c r="J219" s="0" t="n">
        <f aca="false">-C219</f>
        <v>-6.53805208630852E-005</v>
      </c>
      <c r="K219" s="0" t="n">
        <f aca="false">-D219</f>
        <v>-9.84797341157531E-005</v>
      </c>
      <c r="L219" s="0" t="n">
        <f aca="false">-E219</f>
        <v>-0.000196959468231506</v>
      </c>
    </row>
    <row r="220" customFormat="false" ht="16" hidden="false" customHeight="false" outlineLevel="0" collapsed="false">
      <c r="A220" s="0" t="s">
        <v>387</v>
      </c>
      <c r="B220" s="0" t="n">
        <v>0.000122359116835008</v>
      </c>
      <c r="C220" s="0" t="n">
        <v>9.8141103869689E-005</v>
      </c>
      <c r="D220" s="0" t="n">
        <v>0.000220500220704697</v>
      </c>
      <c r="E220" s="0" t="n">
        <v>0.000441000441409394</v>
      </c>
      <c r="I220" s="0" t="n">
        <f aca="false">-B220</f>
        <v>-0.000122359116835008</v>
      </c>
      <c r="J220" s="0" t="n">
        <f aca="false">-C220</f>
        <v>-9.8141103869689E-005</v>
      </c>
      <c r="K220" s="0" t="n">
        <f aca="false">-D220</f>
        <v>-0.000220500220704697</v>
      </c>
      <c r="L220" s="0" t="n">
        <f aca="false">-E220</f>
        <v>-0.000441000441409394</v>
      </c>
    </row>
    <row r="221" customFormat="false" ht="16" hidden="false" customHeight="false" outlineLevel="0" collapsed="false">
      <c r="A221" s="0" t="s">
        <v>389</v>
      </c>
      <c r="B221" s="0" t="n">
        <v>0.00163879007665521</v>
      </c>
      <c r="C221" s="0" t="n">
        <v>0.00109749016926463</v>
      </c>
      <c r="D221" s="0" t="n">
        <v>0.00273628024591985</v>
      </c>
      <c r="E221" s="0" t="n">
        <v>0.0054725604918397</v>
      </c>
      <c r="I221" s="0" t="n">
        <f aca="false">-B221</f>
        <v>-0.00163879007665521</v>
      </c>
      <c r="J221" s="0" t="n">
        <f aca="false">-C221</f>
        <v>-0.00109749016926463</v>
      </c>
      <c r="K221" s="0" t="n">
        <f aca="false">-D221</f>
        <v>-0.00273628024591985</v>
      </c>
      <c r="L221" s="0" t="n">
        <f aca="false">-E221</f>
        <v>-0.0054725604918397</v>
      </c>
    </row>
    <row r="222" customFormat="false" ht="16" hidden="false" customHeight="false" outlineLevel="0" collapsed="false">
      <c r="A222" s="0" t="s">
        <v>391</v>
      </c>
      <c r="B222" s="0" t="n">
        <v>0.00304438400309275</v>
      </c>
      <c r="C222" s="0" t="n">
        <v>0.0030158218581316</v>
      </c>
      <c r="D222" s="0" t="n">
        <v>0.00606020586122435</v>
      </c>
      <c r="E222" s="0" t="n">
        <v>0.0121204117224487</v>
      </c>
      <c r="I222" s="0" t="n">
        <f aca="false">-B222</f>
        <v>-0.00304438400309275</v>
      </c>
      <c r="J222" s="0" t="n">
        <f aca="false">-C222</f>
        <v>-0.0030158218581316</v>
      </c>
      <c r="K222" s="0" t="n">
        <f aca="false">-D222</f>
        <v>-0.00606020586122435</v>
      </c>
      <c r="L222" s="0" t="n">
        <f aca="false">-E222</f>
        <v>-0.0121204117224487</v>
      </c>
    </row>
    <row r="223" customFormat="false" ht="16" hidden="false" customHeight="false" outlineLevel="0" collapsed="false">
      <c r="A223" s="0" t="s">
        <v>393</v>
      </c>
      <c r="B223" s="0" t="n">
        <v>3.98891283462727E-005</v>
      </c>
      <c r="C223" s="0" t="n">
        <v>1.3307194973126E-005</v>
      </c>
      <c r="D223" s="0" t="n">
        <v>5.31963233193986E-005</v>
      </c>
      <c r="E223" s="0" t="n">
        <v>0.000106392646638797</v>
      </c>
      <c r="I223" s="0" t="n">
        <f aca="false">-B223</f>
        <v>-3.98891283462727E-005</v>
      </c>
      <c r="J223" s="0" t="n">
        <f aca="false">-C223</f>
        <v>-1.3307194973126E-005</v>
      </c>
      <c r="K223" s="0" t="n">
        <f aca="false">-D223</f>
        <v>-5.31963233193986E-005</v>
      </c>
      <c r="L223" s="0" t="n">
        <f aca="false">-E223</f>
        <v>-0.000106392646638797</v>
      </c>
    </row>
    <row r="224" customFormat="false" ht="16" hidden="false" customHeight="false" outlineLevel="0" collapsed="false">
      <c r="A224" s="0" t="s">
        <v>395</v>
      </c>
      <c r="B224" s="0" t="n">
        <v>5.63446109106016E-005</v>
      </c>
      <c r="C224" s="0" t="n">
        <v>2.41476903902578E-005</v>
      </c>
      <c r="D224" s="0" t="n">
        <v>8.04923013008594E-005</v>
      </c>
      <c r="E224" s="0" t="n">
        <v>0.000160984602601719</v>
      </c>
      <c r="I224" s="0" t="n">
        <f aca="false">-B224</f>
        <v>-5.63446109106016E-005</v>
      </c>
      <c r="J224" s="0" t="n">
        <f aca="false">-C224</f>
        <v>-2.41476903902578E-005</v>
      </c>
      <c r="K224" s="0" t="n">
        <f aca="false">-D224</f>
        <v>-8.04923013008594E-005</v>
      </c>
      <c r="L224" s="0" t="n">
        <f aca="false">-E224</f>
        <v>-0.000160984602601719</v>
      </c>
    </row>
    <row r="225" customFormat="false" ht="16" hidden="false" customHeight="false" outlineLevel="0" collapsed="false">
      <c r="A225" s="0" t="s">
        <v>397</v>
      </c>
      <c r="B225" s="0" t="n">
        <v>8.11414327629631E-005</v>
      </c>
      <c r="C225" s="0" t="n">
        <v>5.62147846181809E-005</v>
      </c>
      <c r="D225" s="0" t="n">
        <v>0.000137356217381144</v>
      </c>
      <c r="E225" s="0" t="n">
        <v>0.000274712434762288</v>
      </c>
      <c r="I225" s="0" t="n">
        <f aca="false">-B225</f>
        <v>-8.11414327629631E-005</v>
      </c>
      <c r="J225" s="0" t="n">
        <f aca="false">-C225</f>
        <v>-5.62147846181809E-005</v>
      </c>
      <c r="K225" s="0" t="n">
        <f aca="false">-D225</f>
        <v>-0.000137356217381144</v>
      </c>
      <c r="L225" s="0" t="n">
        <f aca="false">-E225</f>
        <v>-0.000274712434762288</v>
      </c>
    </row>
    <row r="226" customFormat="false" ht="16" hidden="false" customHeight="false" outlineLevel="0" collapsed="false">
      <c r="A226" s="0" t="s">
        <v>399</v>
      </c>
      <c r="B226" s="0" t="n">
        <v>2.81723054553008E-005</v>
      </c>
      <c r="C226" s="0" t="n">
        <v>1.94276932464363E-005</v>
      </c>
      <c r="D226" s="0" t="n">
        <v>4.75999987017371E-005</v>
      </c>
      <c r="E226" s="0" t="n">
        <v>9.51999974034741E-005</v>
      </c>
      <c r="I226" s="0" t="n">
        <f aca="false">-B226</f>
        <v>-2.81723054553008E-005</v>
      </c>
      <c r="J226" s="0" t="n">
        <f aca="false">-C226</f>
        <v>-1.94276932464363E-005</v>
      </c>
      <c r="K226" s="0" t="n">
        <f aca="false">-D226</f>
        <v>-4.75999987017371E-005</v>
      </c>
      <c r="L226" s="0" t="n">
        <f aca="false">-E226</f>
        <v>-9.51999974034741E-005</v>
      </c>
    </row>
    <row r="227" customFormat="false" ht="16" hidden="false" customHeight="false" outlineLevel="0" collapsed="false">
      <c r="A227" s="0" t="s">
        <v>401</v>
      </c>
      <c r="B227" s="0" t="n">
        <v>4.4329187547062E-005</v>
      </c>
      <c r="C227" s="0" t="n">
        <v>5.65052709474723E-005</v>
      </c>
      <c r="D227" s="0" t="n">
        <v>0.000100834458494534</v>
      </c>
      <c r="E227" s="0" t="n">
        <v>0.000201668916989069</v>
      </c>
      <c r="I227" s="0" t="n">
        <f aca="false">-B227</f>
        <v>-4.4329187547062E-005</v>
      </c>
      <c r="J227" s="0" t="n">
        <f aca="false">-C227</f>
        <v>-5.65052709474723E-005</v>
      </c>
      <c r="K227" s="0" t="n">
        <f aca="false">-D227</f>
        <v>-0.000100834458494534</v>
      </c>
      <c r="L227" s="0" t="n">
        <f aca="false">-E227</f>
        <v>-0.000201668916989069</v>
      </c>
    </row>
    <row r="228" customFormat="false" ht="16" hidden="false" customHeight="false" outlineLevel="0" collapsed="false">
      <c r="A228" s="0" t="s">
        <v>403</v>
      </c>
      <c r="B228" s="0" t="n">
        <v>2.81723054553008E-005</v>
      </c>
      <c r="C228" s="0" t="n">
        <v>1.20738451951289E-005</v>
      </c>
      <c r="D228" s="0" t="n">
        <v>4.02461506504297E-005</v>
      </c>
      <c r="E228" s="0" t="n">
        <v>8.04923013008594E-005</v>
      </c>
      <c r="I228" s="0" t="n">
        <f aca="false">-B228</f>
        <v>-2.81723054553008E-005</v>
      </c>
      <c r="J228" s="0" t="n">
        <f aca="false">-C228</f>
        <v>-1.20738451951289E-005</v>
      </c>
      <c r="K228" s="0" t="n">
        <f aca="false">-D228</f>
        <v>-4.02461506504297E-005</v>
      </c>
      <c r="L228" s="0" t="n">
        <f aca="false">-E228</f>
        <v>-8.04923013008594E-005</v>
      </c>
    </row>
    <row r="229" customFormat="false" ht="16" hidden="false" customHeight="false" outlineLevel="0" collapsed="false">
      <c r="A229" s="0" t="s">
        <v>405</v>
      </c>
      <c r="B229" s="0" t="n">
        <v>0.00139069924441098</v>
      </c>
      <c r="C229" s="0" t="n">
        <v>0.00291425622517072</v>
      </c>
      <c r="D229" s="0" t="n">
        <v>0.0043049554695817</v>
      </c>
      <c r="E229" s="0" t="n">
        <v>0.0086099109391634</v>
      </c>
      <c r="I229" s="0" t="n">
        <f aca="false">-B229</f>
        <v>-0.00139069924441098</v>
      </c>
      <c r="J229" s="0" t="n">
        <f aca="false">-C229</f>
        <v>-0.00291425622517072</v>
      </c>
      <c r="K229" s="0" t="n">
        <f aca="false">-D229</f>
        <v>-0.0043049554695817</v>
      </c>
      <c r="L229" s="0" t="n">
        <f aca="false">-E229</f>
        <v>-0.0086099109391634</v>
      </c>
    </row>
    <row r="230" customFormat="false" ht="16" hidden="false" customHeight="false" outlineLevel="0" collapsed="false">
      <c r="A230" s="0" t="s">
        <v>407</v>
      </c>
      <c r="B230" s="0" t="n">
        <v>4.95546958169969E-005</v>
      </c>
      <c r="C230" s="0" t="n">
        <v>7.6221016280217E-005</v>
      </c>
      <c r="D230" s="0" t="n">
        <v>0.000125775712097214</v>
      </c>
      <c r="E230" s="0" t="n">
        <v>0.000251551424194428</v>
      </c>
      <c r="I230" s="0" t="n">
        <f aca="false">-B230</f>
        <v>-4.95546958169969E-005</v>
      </c>
      <c r="J230" s="0" t="n">
        <f aca="false">-C230</f>
        <v>-7.6221016280217E-005</v>
      </c>
      <c r="K230" s="0" t="n">
        <f aca="false">-D230</f>
        <v>-0.000125775712097214</v>
      </c>
      <c r="L230" s="0" t="n">
        <f aca="false">-E230</f>
        <v>-0.000251551424194428</v>
      </c>
    </row>
    <row r="231" customFormat="false" ht="16" hidden="false" customHeight="false" outlineLevel="0" collapsed="false">
      <c r="A231" s="0" t="s">
        <v>409</v>
      </c>
      <c r="B231" s="0" t="n">
        <v>0.00014715593868737</v>
      </c>
      <c r="C231" s="0" t="n">
        <v>0.000130208198097612</v>
      </c>
      <c r="D231" s="0" t="n">
        <v>0.000277364136784982</v>
      </c>
      <c r="E231" s="0" t="n">
        <v>0.000554728273569963</v>
      </c>
      <c r="I231" s="0" t="n">
        <f aca="false">-B231</f>
        <v>-0.00014715593868737</v>
      </c>
      <c r="J231" s="0" t="n">
        <f aca="false">-C231</f>
        <v>-0.000130208198097612</v>
      </c>
      <c r="K231" s="0" t="n">
        <f aca="false">-D231</f>
        <v>-0.000277364136784982</v>
      </c>
      <c r="L231" s="0" t="n">
        <f aca="false">-E231</f>
        <v>-0.000554728273569963</v>
      </c>
    </row>
    <row r="232" customFormat="false" ht="16" hidden="false" customHeight="false" outlineLevel="0" collapsed="false">
      <c r="A232" s="0" t="s">
        <v>411</v>
      </c>
      <c r="B232" s="0" t="n">
        <v>0.00166358689850757</v>
      </c>
      <c r="C232" s="0" t="n">
        <v>0.00112955726349256</v>
      </c>
      <c r="D232" s="0" t="n">
        <v>0.00279314416200013</v>
      </c>
      <c r="E232" s="0" t="n">
        <v>0.00558628832400027</v>
      </c>
      <c r="I232" s="0" t="n">
        <f aca="false">-B232</f>
        <v>-0.00166358689850757</v>
      </c>
      <c r="J232" s="0" t="n">
        <f aca="false">-C232</f>
        <v>-0.00112955726349256</v>
      </c>
      <c r="K232" s="0" t="n">
        <f aca="false">-D232</f>
        <v>-0.00279314416200013</v>
      </c>
      <c r="L232" s="0" t="n">
        <f aca="false">-E232</f>
        <v>-0.00558628832400027</v>
      </c>
    </row>
    <row r="233" customFormat="false" ht="16" hidden="false" customHeight="false" outlineLevel="0" collapsed="false">
      <c r="A233" s="0" t="s">
        <v>413</v>
      </c>
      <c r="B233" s="0" t="n">
        <v>0.00306918082494511</v>
      </c>
      <c r="C233" s="0" t="n">
        <v>0.00304788895235952</v>
      </c>
      <c r="D233" s="0" t="n">
        <v>0.00611706977730463</v>
      </c>
      <c r="E233" s="0" t="n">
        <v>0.0122341395546093</v>
      </c>
      <c r="I233" s="0" t="n">
        <f aca="false">-B233</f>
        <v>-0.00306918082494511</v>
      </c>
      <c r="J233" s="0" t="n">
        <f aca="false">-C233</f>
        <v>-0.00304788895235952</v>
      </c>
      <c r="K233" s="0" t="n">
        <f aca="false">-D233</f>
        <v>-0.00611706977730463</v>
      </c>
      <c r="L233" s="0" t="n">
        <f aca="false">-E233</f>
        <v>-0.0122341395546093</v>
      </c>
    </row>
    <row r="234" customFormat="false" ht="16" hidden="false" customHeight="false" outlineLevel="0" collapsed="false">
      <c r="A234" s="0" t="s">
        <v>415</v>
      </c>
      <c r="B234" s="0" t="n">
        <v>6.46859501986342E-005</v>
      </c>
      <c r="C234" s="0" t="n">
        <v>4.5374289201049E-005</v>
      </c>
      <c r="D234" s="0" t="n">
        <v>0.000110060239399683</v>
      </c>
      <c r="E234" s="0" t="n">
        <v>0.000220120478799366</v>
      </c>
      <c r="I234" s="0" t="n">
        <f aca="false">-B234</f>
        <v>-6.46859501986342E-005</v>
      </c>
      <c r="J234" s="0" t="n">
        <f aca="false">-C234</f>
        <v>-4.5374289201049E-005</v>
      </c>
      <c r="K234" s="0" t="n">
        <f aca="false">-D234</f>
        <v>-0.000110060239399683</v>
      </c>
      <c r="L234" s="0" t="n">
        <f aca="false">-E234</f>
        <v>-0.000220120478799366</v>
      </c>
    </row>
    <row r="235" customFormat="false" ht="16" hidden="false" customHeight="false" outlineLevel="0" collapsed="false">
      <c r="A235" s="0" t="s">
        <v>417</v>
      </c>
      <c r="B235" s="0" t="n">
        <v>8.11414327629631E-005</v>
      </c>
      <c r="C235" s="0" t="n">
        <v>5.62147846181809E-005</v>
      </c>
      <c r="D235" s="0" t="n">
        <v>0.000137356217381144</v>
      </c>
      <c r="E235" s="0" t="n">
        <v>0.000274712434762288</v>
      </c>
      <c r="I235" s="0" t="n">
        <f aca="false">-B235</f>
        <v>-8.11414327629631E-005</v>
      </c>
      <c r="J235" s="0" t="n">
        <f aca="false">-C235</f>
        <v>-5.62147846181809E-005</v>
      </c>
      <c r="K235" s="0" t="n">
        <f aca="false">-D235</f>
        <v>-0.000137356217381144</v>
      </c>
      <c r="L235" s="0" t="n">
        <f aca="false">-E235</f>
        <v>-0.000274712434762288</v>
      </c>
    </row>
    <row r="236" customFormat="false" ht="16" hidden="false" customHeight="false" outlineLevel="0" collapsed="false">
      <c r="A236" s="0" t="s">
        <v>419</v>
      </c>
      <c r="B236" s="0" t="n">
        <v>0.000105938254615325</v>
      </c>
      <c r="C236" s="0" t="n">
        <v>8.82818788461039E-005</v>
      </c>
      <c r="D236" s="0" t="n">
        <v>0.000194220133461429</v>
      </c>
      <c r="E236" s="0" t="n">
        <v>0.000388440266922857</v>
      </c>
      <c r="I236" s="0" t="n">
        <f aca="false">-B236</f>
        <v>-0.000105938254615325</v>
      </c>
      <c r="J236" s="0" t="n">
        <f aca="false">-C236</f>
        <v>-8.82818788461039E-005</v>
      </c>
      <c r="K236" s="0" t="n">
        <f aca="false">-D236</f>
        <v>-0.000194220133461429</v>
      </c>
      <c r="L236" s="0" t="n">
        <f aca="false">-E236</f>
        <v>-0.000388440266922857</v>
      </c>
    </row>
    <row r="237" customFormat="false" ht="16" hidden="false" customHeight="false" outlineLevel="0" collapsed="false">
      <c r="A237" s="0" t="s">
        <v>421</v>
      </c>
      <c r="B237" s="0" t="n">
        <v>5.29691273076623E-005</v>
      </c>
      <c r="C237" s="0" t="n">
        <v>5.14947874743593E-005</v>
      </c>
      <c r="D237" s="0" t="n">
        <v>0.000104463914782022</v>
      </c>
      <c r="E237" s="0" t="n">
        <v>0.000208927829564043</v>
      </c>
      <c r="I237" s="0" t="n">
        <f aca="false">-B237</f>
        <v>-5.29691273076623E-005</v>
      </c>
      <c r="J237" s="0" t="n">
        <f aca="false">-C237</f>
        <v>-5.14947874743593E-005</v>
      </c>
      <c r="K237" s="0" t="n">
        <f aca="false">-D237</f>
        <v>-0.000104463914782022</v>
      </c>
      <c r="L237" s="0" t="n">
        <f aca="false">-E237</f>
        <v>-0.000208927829564043</v>
      </c>
    </row>
    <row r="238" customFormat="false" ht="16" hidden="false" customHeight="false" outlineLevel="0" collapsed="false">
      <c r="A238" s="0" t="s">
        <v>423</v>
      </c>
      <c r="B238" s="0" t="n">
        <v>6.91260093994236E-005</v>
      </c>
      <c r="C238" s="0" t="n">
        <v>8.85723651753953E-005</v>
      </c>
      <c r="D238" s="0" t="n">
        <v>0.000157698374574819</v>
      </c>
      <c r="E238" s="0" t="n">
        <v>0.000315396749149638</v>
      </c>
      <c r="I238" s="0" t="n">
        <f aca="false">-B238</f>
        <v>-6.91260093994236E-005</v>
      </c>
      <c r="J238" s="0" t="n">
        <f aca="false">-C238</f>
        <v>-8.85723651753953E-005</v>
      </c>
      <c r="K238" s="0" t="n">
        <f aca="false">-D238</f>
        <v>-0.000157698374574819</v>
      </c>
      <c r="L238" s="0" t="n">
        <f aca="false">-E238</f>
        <v>-0.000315396749149638</v>
      </c>
    </row>
    <row r="239" customFormat="false" ht="16" hidden="false" customHeight="false" outlineLevel="0" collapsed="false">
      <c r="A239" s="0" t="s">
        <v>425</v>
      </c>
      <c r="B239" s="0" t="n">
        <v>5.29691273076623E-005</v>
      </c>
      <c r="C239" s="0" t="n">
        <v>4.4140939423052E-005</v>
      </c>
      <c r="D239" s="0" t="n">
        <v>9.71100667307143E-005</v>
      </c>
      <c r="E239" s="0" t="n">
        <v>0.000194220133461429</v>
      </c>
      <c r="I239" s="0" t="n">
        <f aca="false">-B239</f>
        <v>-5.29691273076623E-005</v>
      </c>
      <c r="J239" s="0" t="n">
        <f aca="false">-C239</f>
        <v>-4.4140939423052E-005</v>
      </c>
      <c r="K239" s="0" t="n">
        <f aca="false">-D239</f>
        <v>-9.71100667307143E-005</v>
      </c>
      <c r="L239" s="0" t="n">
        <f aca="false">-E239</f>
        <v>-0.000194220133461429</v>
      </c>
    </row>
    <row r="240" customFormat="false" ht="16" hidden="false" customHeight="false" outlineLevel="0" collapsed="false">
      <c r="A240" s="0" t="s">
        <v>427</v>
      </c>
      <c r="B240" s="0" t="n">
        <v>0.00141549606626334</v>
      </c>
      <c r="C240" s="0" t="n">
        <v>0.00294632331939864</v>
      </c>
      <c r="D240" s="0" t="n">
        <v>0.00436181938566198</v>
      </c>
      <c r="E240" s="0" t="n">
        <v>0.00872363877132397</v>
      </c>
      <c r="I240" s="0" t="n">
        <f aca="false">-B240</f>
        <v>-0.00141549606626334</v>
      </c>
      <c r="J240" s="0" t="n">
        <f aca="false">-C240</f>
        <v>-0.00294632331939864</v>
      </c>
      <c r="K240" s="0" t="n">
        <f aca="false">-D240</f>
        <v>-0.00436181938566198</v>
      </c>
      <c r="L240" s="0" t="n">
        <f aca="false">-E240</f>
        <v>-0.00872363877132397</v>
      </c>
    </row>
    <row r="241" customFormat="false" ht="16" hidden="false" customHeight="false" outlineLevel="0" collapsed="false">
      <c r="A241" s="0" t="s">
        <v>429</v>
      </c>
      <c r="B241" s="0" t="n">
        <v>7.43515176693584E-005</v>
      </c>
      <c r="C241" s="0" t="n">
        <v>0.00010828811050814</v>
      </c>
      <c r="D241" s="0" t="n">
        <v>0.000182639628177498</v>
      </c>
      <c r="E241" s="0" t="n">
        <v>0.000365279256354997</v>
      </c>
      <c r="I241" s="0" t="n">
        <f aca="false">-B241</f>
        <v>-7.43515176693584E-005</v>
      </c>
      <c r="J241" s="0" t="n">
        <f aca="false">-C241</f>
        <v>-0.00010828811050814</v>
      </c>
      <c r="K241" s="0" t="n">
        <f aca="false">-D241</f>
        <v>-0.000182639628177498</v>
      </c>
      <c r="L241" s="0" t="n">
        <f aca="false">-E241</f>
        <v>-0.000365279256354997</v>
      </c>
    </row>
    <row r="242" customFormat="false" ht="16" hidden="false" customHeight="false" outlineLevel="0" collapsed="false">
      <c r="A242" s="0" t="s">
        <v>431</v>
      </c>
      <c r="B242" s="0" t="n">
        <v>0.00145671375033538</v>
      </c>
      <c r="C242" s="0" t="n">
        <v>0.00298824963865015</v>
      </c>
      <c r="D242" s="0" t="n">
        <v>0.00444496338898554</v>
      </c>
      <c r="E242" s="0" t="n">
        <v>0.00888992677797107</v>
      </c>
      <c r="I242" s="0" t="n">
        <f aca="false">-B242</f>
        <v>-0.00145671375033538</v>
      </c>
      <c r="J242" s="0" t="n">
        <f aca="false">-C242</f>
        <v>-0.00298824963865015</v>
      </c>
      <c r="K242" s="0" t="n">
        <f aca="false">-D242</f>
        <v>-0.00444496338898554</v>
      </c>
      <c r="L242" s="0" t="n">
        <f aca="false">-E242</f>
        <v>-0.00888992677797107</v>
      </c>
    </row>
    <row r="243" customFormat="false" ht="16" hidden="false" customHeight="false" outlineLevel="0" collapsed="false">
      <c r="A243" s="0" t="s">
        <v>433</v>
      </c>
      <c r="B243" s="0" t="n">
        <v>0.00297314471015559</v>
      </c>
      <c r="C243" s="0" t="n">
        <v>0.0039875987040451</v>
      </c>
      <c r="D243" s="0" t="n">
        <v>0.00696074341420069</v>
      </c>
      <c r="E243" s="0" t="n">
        <v>0.0139214868284014</v>
      </c>
      <c r="I243" s="0" t="n">
        <f aca="false">-B243</f>
        <v>-0.00297314471015559</v>
      </c>
      <c r="J243" s="0" t="n">
        <f aca="false">-C243</f>
        <v>-0.0039875987040451</v>
      </c>
      <c r="K243" s="0" t="n">
        <f aca="false">-D243</f>
        <v>-0.00696074341420069</v>
      </c>
      <c r="L243" s="0" t="n">
        <f aca="false">-E243</f>
        <v>-0.0139214868284014</v>
      </c>
    </row>
    <row r="244" customFormat="false" ht="16" hidden="false" customHeight="false" outlineLevel="0" collapsed="false">
      <c r="A244" s="0" t="s">
        <v>435</v>
      </c>
      <c r="B244" s="0" t="n">
        <v>0.00437873863659313</v>
      </c>
      <c r="C244" s="0" t="n">
        <v>0.00590593039291206</v>
      </c>
      <c r="D244" s="0" t="n">
        <v>0.0102846690295052</v>
      </c>
      <c r="E244" s="0" t="n">
        <v>0.0205693380590104</v>
      </c>
      <c r="I244" s="0" t="n">
        <f aca="false">-B244</f>
        <v>-0.00437873863659313</v>
      </c>
      <c r="J244" s="0" t="n">
        <f aca="false">-C244</f>
        <v>-0.00590593039291206</v>
      </c>
      <c r="K244" s="0" t="n">
        <f aca="false">-D244</f>
        <v>-0.0102846690295052</v>
      </c>
      <c r="L244" s="0" t="n">
        <f aca="false">-E244</f>
        <v>-0.0205693380590104</v>
      </c>
    </row>
    <row r="245" customFormat="false" ht="16" hidden="false" customHeight="false" outlineLevel="0" collapsed="false">
      <c r="A245" s="0" t="s">
        <v>437</v>
      </c>
      <c r="B245" s="0" t="n">
        <v>0.00137424376184665</v>
      </c>
      <c r="C245" s="0" t="n">
        <v>0.00290341572975359</v>
      </c>
      <c r="D245" s="0" t="n">
        <v>0.00427765949160024</v>
      </c>
      <c r="E245" s="0" t="n">
        <v>0.00855531898320048</v>
      </c>
      <c r="I245" s="0" t="n">
        <f aca="false">-B245</f>
        <v>-0.00137424376184665</v>
      </c>
      <c r="J245" s="0" t="n">
        <f aca="false">-C245</f>
        <v>-0.00290341572975359</v>
      </c>
      <c r="K245" s="0" t="n">
        <f aca="false">-D245</f>
        <v>-0.00427765949160024</v>
      </c>
      <c r="L245" s="0" t="n">
        <f aca="false">-E245</f>
        <v>-0.00855531898320048</v>
      </c>
    </row>
    <row r="246" customFormat="false" ht="16" hidden="false" customHeight="false" outlineLevel="0" collapsed="false">
      <c r="A246" s="0" t="s">
        <v>439</v>
      </c>
      <c r="B246" s="0" t="n">
        <v>0.00139069924441098</v>
      </c>
      <c r="C246" s="0" t="n">
        <v>0.00291425622517072</v>
      </c>
      <c r="D246" s="0" t="n">
        <v>0.0043049554695817</v>
      </c>
      <c r="E246" s="0" t="n">
        <v>0.0086099109391634</v>
      </c>
      <c r="I246" s="0" t="n">
        <f aca="false">-B246</f>
        <v>-0.00139069924441098</v>
      </c>
      <c r="J246" s="0" t="n">
        <f aca="false">-C246</f>
        <v>-0.00291425622517072</v>
      </c>
      <c r="K246" s="0" t="n">
        <f aca="false">-D246</f>
        <v>-0.0043049554695817</v>
      </c>
      <c r="L246" s="0" t="n">
        <f aca="false">-E246</f>
        <v>-0.0086099109391634</v>
      </c>
    </row>
    <row r="247" customFormat="false" ht="16" hidden="false" customHeight="false" outlineLevel="0" collapsed="false">
      <c r="A247" s="0" t="s">
        <v>441</v>
      </c>
      <c r="B247" s="0" t="n">
        <v>0.00141549606626334</v>
      </c>
      <c r="C247" s="0" t="n">
        <v>0.00294632331939864</v>
      </c>
      <c r="D247" s="0" t="n">
        <v>0.00436181938566198</v>
      </c>
      <c r="E247" s="0" t="n">
        <v>0.00872363877132397</v>
      </c>
      <c r="I247" s="0" t="n">
        <f aca="false">-B247</f>
        <v>-0.00141549606626334</v>
      </c>
      <c r="J247" s="0" t="n">
        <f aca="false">-C247</f>
        <v>-0.00294632331939864</v>
      </c>
      <c r="K247" s="0" t="n">
        <f aca="false">-D247</f>
        <v>-0.00436181938566198</v>
      </c>
      <c r="L247" s="0" t="n">
        <f aca="false">-E247</f>
        <v>-0.00872363877132397</v>
      </c>
    </row>
    <row r="248" customFormat="false" ht="16" hidden="false" customHeight="false" outlineLevel="0" collapsed="false">
      <c r="A248" s="0" t="s">
        <v>443</v>
      </c>
      <c r="B248" s="0" t="n">
        <v>0.00136252693895568</v>
      </c>
      <c r="C248" s="0" t="n">
        <v>0.0029095362280269</v>
      </c>
      <c r="D248" s="0" t="n">
        <v>0.00427206316698258</v>
      </c>
      <c r="E248" s="0" t="n">
        <v>0.00854412633396515</v>
      </c>
      <c r="I248" s="0" t="n">
        <f aca="false">-B248</f>
        <v>-0.00136252693895568</v>
      </c>
      <c r="J248" s="0" t="n">
        <f aca="false">-C248</f>
        <v>-0.0029095362280269</v>
      </c>
      <c r="K248" s="0" t="n">
        <f aca="false">-D248</f>
        <v>-0.00427206316698258</v>
      </c>
      <c r="L248" s="0" t="n">
        <f aca="false">-E248</f>
        <v>-0.00854412633396515</v>
      </c>
    </row>
    <row r="249" customFormat="false" ht="16" hidden="false" customHeight="false" outlineLevel="0" collapsed="false">
      <c r="A249" s="0" t="s">
        <v>445</v>
      </c>
      <c r="B249" s="0" t="n">
        <v>0.00137868382104744</v>
      </c>
      <c r="C249" s="0" t="n">
        <v>0.00294661380572794</v>
      </c>
      <c r="D249" s="0" t="n">
        <v>0.00432529762677537</v>
      </c>
      <c r="E249" s="0" t="n">
        <v>0.00865059525355075</v>
      </c>
      <c r="I249" s="0" t="n">
        <f aca="false">-B249</f>
        <v>-0.00137868382104744</v>
      </c>
      <c r="J249" s="0" t="n">
        <f aca="false">-C249</f>
        <v>-0.00294661380572794</v>
      </c>
      <c r="K249" s="0" t="n">
        <f aca="false">-D249</f>
        <v>-0.00432529762677537</v>
      </c>
      <c r="L249" s="0" t="n">
        <f aca="false">-E249</f>
        <v>-0.00865059525355075</v>
      </c>
    </row>
    <row r="250" customFormat="false" ht="16" hidden="false" customHeight="false" outlineLevel="0" collapsed="false">
      <c r="A250" s="0" t="s">
        <v>447</v>
      </c>
      <c r="B250" s="0" t="n">
        <v>0.00136252693895568</v>
      </c>
      <c r="C250" s="0" t="n">
        <v>0.00290218237997559</v>
      </c>
      <c r="D250" s="0" t="n">
        <v>0.00426470931893127</v>
      </c>
      <c r="E250" s="0" t="n">
        <v>0.00852941863786254</v>
      </c>
      <c r="I250" s="0" t="n">
        <f aca="false">-B250</f>
        <v>-0.00136252693895568</v>
      </c>
      <c r="J250" s="0" t="n">
        <f aca="false">-C250</f>
        <v>-0.00290218237997559</v>
      </c>
      <c r="K250" s="0" t="n">
        <f aca="false">-D250</f>
        <v>-0.00426470931893127</v>
      </c>
      <c r="L250" s="0" t="n">
        <f aca="false">-E250</f>
        <v>-0.00852941863786254</v>
      </c>
    </row>
    <row r="251" customFormat="false" ht="16" hidden="false" customHeight="false" outlineLevel="0" collapsed="false">
      <c r="A251" s="0" t="s">
        <v>449</v>
      </c>
      <c r="B251" s="0" t="n">
        <v>0.00272505387791135</v>
      </c>
      <c r="C251" s="0" t="n">
        <v>0.00580436475995118</v>
      </c>
      <c r="D251" s="0" t="n">
        <v>0.00852941863786254</v>
      </c>
      <c r="E251" s="0" t="n">
        <v>0.0170588372757251</v>
      </c>
      <c r="I251" s="0" t="n">
        <f aca="false">-B251</f>
        <v>-0.00272505387791135</v>
      </c>
      <c r="J251" s="0" t="n">
        <f aca="false">-C251</f>
        <v>-0.00580436475995118</v>
      </c>
      <c r="K251" s="0" t="n">
        <f aca="false">-D251</f>
        <v>-0.00852941863786254</v>
      </c>
      <c r="L251" s="0" t="n">
        <f aca="false">-E251</f>
        <v>-0.0170588372757251</v>
      </c>
    </row>
    <row r="252" customFormat="false" ht="16" hidden="false" customHeight="false" outlineLevel="0" collapsed="false">
      <c r="A252" s="0" t="s">
        <v>451</v>
      </c>
      <c r="B252" s="0" t="n">
        <v>0.00138390932931737</v>
      </c>
      <c r="C252" s="0" t="n">
        <v>0.00296632955106068</v>
      </c>
      <c r="D252" s="0" t="n">
        <v>0.00435023888037805</v>
      </c>
      <c r="E252" s="0" t="n">
        <v>0.00870047776075611</v>
      </c>
      <c r="I252" s="0" t="n">
        <f aca="false">-B252</f>
        <v>-0.00138390932931737</v>
      </c>
      <c r="J252" s="0" t="n">
        <f aca="false">-C252</f>
        <v>-0.00296632955106068</v>
      </c>
      <c r="K252" s="0" t="n">
        <f aca="false">-D252</f>
        <v>-0.00435023888037805</v>
      </c>
      <c r="L252" s="0" t="n">
        <f aca="false">-E252</f>
        <v>-0.00870047776075611</v>
      </c>
    </row>
    <row r="253" customFormat="false" ht="16" hidden="false" customHeight="false" outlineLevel="0" collapsed="false">
      <c r="A253" s="0" t="s">
        <v>453</v>
      </c>
      <c r="B253" s="0" t="n">
        <v>0.000115569201741403</v>
      </c>
      <c r="C253" s="0" t="n">
        <v>0.000150214429759648</v>
      </c>
      <c r="D253" s="0" t="n">
        <v>0.000265783631501051</v>
      </c>
      <c r="E253" s="0" t="n">
        <v>0.000531567263002103</v>
      </c>
      <c r="I253" s="0" t="n">
        <f aca="false">-B253</f>
        <v>-0.000115569201741403</v>
      </c>
      <c r="J253" s="0" t="n">
        <f aca="false">-C253</f>
        <v>-0.000150214429759648</v>
      </c>
      <c r="K253" s="0" t="n">
        <f aca="false">-D253</f>
        <v>-0.000265783631501051</v>
      </c>
      <c r="L253" s="0" t="n">
        <f aca="false">-E253</f>
        <v>-0.000531567263002103</v>
      </c>
    </row>
    <row r="254" customFormat="false" ht="16" hidden="false" customHeight="false" outlineLevel="0" collapsed="false">
      <c r="A254" s="0" t="s">
        <v>455</v>
      </c>
      <c r="B254" s="0" t="n">
        <v>0.00163200016156161</v>
      </c>
      <c r="C254" s="0" t="n">
        <v>0.00114956349515459</v>
      </c>
      <c r="D254" s="0" t="n">
        <v>0.0027815636567162</v>
      </c>
      <c r="E254" s="0" t="n">
        <v>0.0055631273134324</v>
      </c>
      <c r="I254" s="0" t="n">
        <f aca="false">-B254</f>
        <v>-0.00163200016156161</v>
      </c>
      <c r="J254" s="0" t="n">
        <f aca="false">-C254</f>
        <v>-0.00114956349515459</v>
      </c>
      <c r="K254" s="0" t="n">
        <f aca="false">-D254</f>
        <v>-0.0027815636567162</v>
      </c>
      <c r="L254" s="0" t="n">
        <f aca="false">-E254</f>
        <v>-0.0055631273134324</v>
      </c>
    </row>
    <row r="255" customFormat="false" ht="16" hidden="false" customHeight="false" outlineLevel="0" collapsed="false">
      <c r="A255" s="0" t="s">
        <v>457</v>
      </c>
      <c r="B255" s="0" t="n">
        <v>0.00303759408799915</v>
      </c>
      <c r="C255" s="0" t="n">
        <v>0.00306789518402156</v>
      </c>
      <c r="D255" s="0" t="n">
        <v>0.0061054892720207</v>
      </c>
      <c r="E255" s="0" t="n">
        <v>0.0122109785440414</v>
      </c>
      <c r="I255" s="0" t="n">
        <f aca="false">-B255</f>
        <v>-0.00303759408799915</v>
      </c>
      <c r="J255" s="0" t="n">
        <f aca="false">-C255</f>
        <v>-0.00306789518402156</v>
      </c>
      <c r="K255" s="0" t="n">
        <f aca="false">-D255</f>
        <v>-0.0061054892720207</v>
      </c>
      <c r="L255" s="0" t="n">
        <f aca="false">-E255</f>
        <v>-0.0122109785440414</v>
      </c>
    </row>
    <row r="256" customFormat="false" ht="16" hidden="false" customHeight="false" outlineLevel="0" collapsed="false">
      <c r="A256" s="0" t="s">
        <v>459</v>
      </c>
      <c r="B256" s="0" t="n">
        <v>3.30992132526679E-005</v>
      </c>
      <c r="C256" s="0" t="n">
        <v>6.53805208630852E-005</v>
      </c>
      <c r="D256" s="0" t="n">
        <v>9.84797341157531E-005</v>
      </c>
      <c r="E256" s="0" t="n">
        <v>0.000196959468231506</v>
      </c>
      <c r="I256" s="0" t="n">
        <f aca="false">-B256</f>
        <v>-3.30992132526679E-005</v>
      </c>
      <c r="J256" s="0" t="n">
        <f aca="false">-C256</f>
        <v>-6.53805208630852E-005</v>
      </c>
      <c r="K256" s="0" t="n">
        <f aca="false">-D256</f>
        <v>-9.84797341157531E-005</v>
      </c>
      <c r="L256" s="0" t="n">
        <f aca="false">-E256</f>
        <v>-0.000196959468231506</v>
      </c>
    </row>
    <row r="257" customFormat="false" ht="16" hidden="false" customHeight="false" outlineLevel="0" collapsed="false">
      <c r="A257" s="0" t="s">
        <v>461</v>
      </c>
      <c r="B257" s="0" t="n">
        <v>4.95546958169969E-005</v>
      </c>
      <c r="C257" s="0" t="n">
        <v>7.6221016280217E-005</v>
      </c>
      <c r="D257" s="0" t="n">
        <v>0.000125775712097214</v>
      </c>
      <c r="E257" s="0" t="n">
        <v>0.000251551424194428</v>
      </c>
      <c r="I257" s="0" t="n">
        <f aca="false">-B257</f>
        <v>-4.95546958169969E-005</v>
      </c>
      <c r="J257" s="0" t="n">
        <f aca="false">-C257</f>
        <v>-7.6221016280217E-005</v>
      </c>
      <c r="K257" s="0" t="n">
        <f aca="false">-D257</f>
        <v>-0.000125775712097214</v>
      </c>
      <c r="L257" s="0" t="n">
        <f aca="false">-E257</f>
        <v>-0.000251551424194428</v>
      </c>
    </row>
    <row r="258" customFormat="false" ht="16" hidden="false" customHeight="false" outlineLevel="0" collapsed="false">
      <c r="A258" s="0" t="s">
        <v>463</v>
      </c>
      <c r="B258" s="0" t="n">
        <v>7.43515176693584E-005</v>
      </c>
      <c r="C258" s="0" t="n">
        <v>0.00010828811050814</v>
      </c>
      <c r="D258" s="0" t="n">
        <v>0.000182639628177498</v>
      </c>
      <c r="E258" s="0" t="n">
        <v>0.000365279256354997</v>
      </c>
      <c r="I258" s="0" t="n">
        <f aca="false">-B258</f>
        <v>-7.43515176693584E-005</v>
      </c>
      <c r="J258" s="0" t="n">
        <f aca="false">-C258</f>
        <v>-0.00010828811050814</v>
      </c>
      <c r="K258" s="0" t="n">
        <f aca="false">-D258</f>
        <v>-0.000182639628177498</v>
      </c>
      <c r="L258" s="0" t="n">
        <f aca="false">-E258</f>
        <v>-0.000365279256354997</v>
      </c>
    </row>
    <row r="259" customFormat="false" ht="16" hidden="false" customHeight="false" outlineLevel="0" collapsed="false">
      <c r="A259" s="0" t="s">
        <v>465</v>
      </c>
      <c r="B259" s="0" t="n">
        <v>2.1382390361696E-005</v>
      </c>
      <c r="C259" s="0" t="n">
        <v>7.15010191363955E-005</v>
      </c>
      <c r="D259" s="0" t="n">
        <v>9.28834094980915E-005</v>
      </c>
      <c r="E259" s="0" t="n">
        <v>0.000185766818996183</v>
      </c>
      <c r="I259" s="0" t="n">
        <f aca="false">-B259</f>
        <v>-2.1382390361696E-005</v>
      </c>
      <c r="J259" s="0" t="n">
        <f aca="false">-C259</f>
        <v>-7.15010191363955E-005</v>
      </c>
      <c r="K259" s="0" t="n">
        <f aca="false">-D259</f>
        <v>-9.28834094980915E-005</v>
      </c>
      <c r="L259" s="0" t="n">
        <f aca="false">-E259</f>
        <v>-0.000185766818996183</v>
      </c>
    </row>
    <row r="260" customFormat="false" ht="16" hidden="false" customHeight="false" outlineLevel="0" collapsed="false">
      <c r="A260" s="0" t="s">
        <v>467</v>
      </c>
      <c r="B260" s="0" t="n">
        <v>3.75392724534573E-005</v>
      </c>
      <c r="C260" s="0" t="n">
        <v>0.000108578596837432</v>
      </c>
      <c r="D260" s="0" t="n">
        <v>0.000146117869290889</v>
      </c>
      <c r="E260" s="0" t="n">
        <v>0.000292235738581778</v>
      </c>
      <c r="I260" s="0" t="n">
        <f aca="false">-B260</f>
        <v>-3.75392724534573E-005</v>
      </c>
      <c r="J260" s="0" t="n">
        <f aca="false">-C260</f>
        <v>-0.000108578596837432</v>
      </c>
      <c r="K260" s="0" t="n">
        <f aca="false">-D260</f>
        <v>-0.000146117869290889</v>
      </c>
      <c r="L260" s="0" t="n">
        <f aca="false">-E260</f>
        <v>-0.000292235738581778</v>
      </c>
    </row>
    <row r="261" customFormat="false" ht="16" hidden="false" customHeight="false" outlineLevel="0" collapsed="false">
      <c r="A261" s="0" t="s">
        <v>469</v>
      </c>
      <c r="B261" s="0" t="n">
        <v>2.1382390361696E-005</v>
      </c>
      <c r="C261" s="0" t="n">
        <v>6.41471710850881E-005</v>
      </c>
      <c r="D261" s="0" t="n">
        <v>8.55295614467842E-005</v>
      </c>
      <c r="E261" s="0" t="n">
        <v>0.000171059122893568</v>
      </c>
      <c r="I261" s="0" t="n">
        <f aca="false">-B261</f>
        <v>-2.1382390361696E-005</v>
      </c>
      <c r="J261" s="0" t="n">
        <f aca="false">-C261</f>
        <v>-6.41471710850881E-005</v>
      </c>
      <c r="K261" s="0" t="n">
        <f aca="false">-D261</f>
        <v>-8.55295614467842E-005</v>
      </c>
      <c r="L261" s="0" t="n">
        <f aca="false">-E261</f>
        <v>-0.000171059122893568</v>
      </c>
    </row>
    <row r="262" customFormat="false" ht="16" hidden="false" customHeight="false" outlineLevel="0" collapsed="false">
      <c r="A262" s="0" t="s">
        <v>471</v>
      </c>
      <c r="B262" s="0" t="n">
        <v>0.00138390932931737</v>
      </c>
      <c r="C262" s="0" t="n">
        <v>0.00296632955106068</v>
      </c>
      <c r="D262" s="0" t="n">
        <v>0.00435023888037805</v>
      </c>
      <c r="E262" s="0" t="n">
        <v>0.00870047776075611</v>
      </c>
      <c r="I262" s="0" t="n">
        <f aca="false">-B262</f>
        <v>-0.00138390932931737</v>
      </c>
      <c r="J262" s="0" t="n">
        <f aca="false">-C262</f>
        <v>-0.00296632955106068</v>
      </c>
      <c r="K262" s="0" t="n">
        <f aca="false">-D262</f>
        <v>-0.00435023888037805</v>
      </c>
      <c r="L262" s="0" t="n">
        <f aca="false">-E262</f>
        <v>-0.00870047776075611</v>
      </c>
    </row>
    <row r="263" customFormat="false" ht="16" hidden="false" customHeight="false" outlineLevel="0" collapsed="false">
      <c r="A263" s="17" t="s">
        <v>473</v>
      </c>
      <c r="B263" s="0" t="n">
        <v>4.27647807233921E-005</v>
      </c>
      <c r="C263" s="0" t="n">
        <v>0.000128294342170176</v>
      </c>
      <c r="D263" s="0" t="n">
        <v>0.000171059122893568</v>
      </c>
      <c r="E263" s="0" t="n">
        <v>0.000342118245787137</v>
      </c>
      <c r="I263" s="0" t="n">
        <f aca="false">-B263</f>
        <v>-4.27647807233921E-005</v>
      </c>
      <c r="J263" s="0" t="n">
        <f aca="false">-C263</f>
        <v>-0.000128294342170176</v>
      </c>
      <c r="K263" s="0" t="n">
        <f aca="false">-D263</f>
        <v>-0.000171059122893568</v>
      </c>
      <c r="L263" s="0" t="n">
        <f aca="false">-E263</f>
        <v>-0.000342118245787137</v>
      </c>
    </row>
    <row r="264" customFormat="false" ht="16" hidden="false" customHeight="false" outlineLevel="0" collapsed="false">
      <c r="A264" s="7" t="s">
        <v>475</v>
      </c>
      <c r="B264" s="0" t="n">
        <v>0.000179611143051273</v>
      </c>
      <c r="C264" s="0" t="n">
        <v>0.000164127423822715</v>
      </c>
      <c r="D264" s="0" t="n">
        <v>0.000343738566873987</v>
      </c>
      <c r="E264" s="0" t="n">
        <v>0.000687477133747975</v>
      </c>
      <c r="I264" s="0" t="n">
        <f aca="false">-B264</f>
        <v>-0.000179611143051273</v>
      </c>
      <c r="J264" s="0" t="n">
        <f aca="false">-C264</f>
        <v>-0.000164127423822715</v>
      </c>
      <c r="K264" s="0" t="n">
        <f aca="false">-D264</f>
        <v>-0.000343738566873987</v>
      </c>
      <c r="L264" s="0" t="n">
        <f aca="false">-E264</f>
        <v>-0.000687477133747975</v>
      </c>
    </row>
    <row r="265" customFormat="false" ht="16" hidden="false" customHeight="false" outlineLevel="0" collapsed="false">
      <c r="A265" s="9" t="s">
        <v>477</v>
      </c>
      <c r="B265" s="0" t="n">
        <v>0.00389899649819683</v>
      </c>
      <c r="C265" s="0" t="n">
        <v>0.00264912716249412</v>
      </c>
      <c r="D265" s="0" t="n">
        <v>0.00654812366069095</v>
      </c>
      <c r="E265" s="0" t="n">
        <v>0.0130962473213819</v>
      </c>
      <c r="I265" s="0" t="n">
        <f aca="false">-B265</f>
        <v>-0.00389899649819683</v>
      </c>
      <c r="J265" s="0" t="n">
        <f aca="false">-C265</f>
        <v>-0.00264912716249412</v>
      </c>
      <c r="K265" s="0" t="n">
        <f aca="false">-D265</f>
        <v>-0.00654812366069095</v>
      </c>
      <c r="L265" s="0" t="n">
        <f aca="false">-E265</f>
        <v>-0.0130962473213819</v>
      </c>
    </row>
    <row r="266" customFormat="false" ht="16" hidden="false" customHeight="false" outlineLevel="0" collapsed="false">
      <c r="A266" s="9" t="s">
        <v>479</v>
      </c>
      <c r="B266" s="0" t="n">
        <v>0.00442026864579522</v>
      </c>
      <c r="C266" s="0" t="n">
        <v>0.00439463231066743</v>
      </c>
      <c r="D266" s="0" t="n">
        <v>0.00881490095646265</v>
      </c>
      <c r="E266" s="0" t="n">
        <v>0.0176298019129253</v>
      </c>
      <c r="I266" s="0" t="n">
        <f aca="false">-B266</f>
        <v>-0.00442026864579522</v>
      </c>
      <c r="J266" s="0" t="n">
        <f aca="false">-C266</f>
        <v>-0.00439463231066743</v>
      </c>
      <c r="K266" s="0" t="n">
        <f aca="false">-D266</f>
        <v>-0.00881490095646265</v>
      </c>
      <c r="L266" s="0" t="n">
        <f aca="false">-E266</f>
        <v>-0.0176298019129253</v>
      </c>
    </row>
    <row r="267" customFormat="false" ht="16" hidden="false" customHeight="false" outlineLevel="0" collapsed="false">
      <c r="A267" s="9" t="s">
        <v>481</v>
      </c>
      <c r="B267" s="0" t="n">
        <v>0.000103459990592171</v>
      </c>
      <c r="C267" s="0" t="n">
        <v>8.35010191815188E-005</v>
      </c>
      <c r="D267" s="0" t="n">
        <v>0.000186961009773689</v>
      </c>
      <c r="E267" s="0" t="n">
        <v>0.000373922019547379</v>
      </c>
      <c r="I267" s="0" t="n">
        <f aca="false">-B267</f>
        <v>-0.000103459990592171</v>
      </c>
      <c r="J267" s="0" t="n">
        <f aca="false">-C267</f>
        <v>-8.35010191815188E-005</v>
      </c>
      <c r="K267" s="0" t="n">
        <f aca="false">-D267</f>
        <v>-0.000186961009773689</v>
      </c>
      <c r="L267" s="0" t="n">
        <f aca="false">-E267</f>
        <v>-0.000373922019547379</v>
      </c>
    </row>
    <row r="268" customFormat="false" ht="16" hidden="false" customHeight="false" outlineLevel="0" collapsed="false">
      <c r="A268" s="9" t="s">
        <v>483</v>
      </c>
      <c r="B268" s="0" t="n">
        <v>0.000113860868656248</v>
      </c>
      <c r="C268" s="0" t="n">
        <v>9.23731249673339E-005</v>
      </c>
      <c r="D268" s="0" t="n">
        <v>0.000206233993623582</v>
      </c>
      <c r="E268" s="0" t="n">
        <v>0.000412467987247165</v>
      </c>
      <c r="I268" s="0" t="n">
        <f aca="false">-B268</f>
        <v>-0.000113860868656248</v>
      </c>
      <c r="J268" s="0" t="n">
        <f aca="false">-C268</f>
        <v>-9.23731249673339E-005</v>
      </c>
      <c r="K268" s="0" t="n">
        <f aca="false">-D268</f>
        <v>-0.000206233993623582</v>
      </c>
      <c r="L268" s="0" t="n">
        <f aca="false">-E268</f>
        <v>-0.000412467987247165</v>
      </c>
    </row>
    <row r="269" customFormat="false" ht="16" hidden="false" customHeight="false" outlineLevel="0" collapsed="false">
      <c r="A269" s="0" t="s">
        <v>485</v>
      </c>
      <c r="B269" s="0" t="n">
        <v>0.000133787173992578</v>
      </c>
      <c r="C269" s="0" t="n">
        <v>0.000118715047300476</v>
      </c>
      <c r="D269" s="0" t="n">
        <v>0.000252502221293054</v>
      </c>
      <c r="E269" s="0" t="n">
        <v>0.000505004442586108</v>
      </c>
      <c r="I269" s="0" t="n">
        <f aca="false">-B269</f>
        <v>-0.000133787173992578</v>
      </c>
      <c r="J269" s="0" t="n">
        <f aca="false">-C269</f>
        <v>-0.000118715047300476</v>
      </c>
      <c r="K269" s="0" t="n">
        <f aca="false">-D269</f>
        <v>-0.000252502221293054</v>
      </c>
      <c r="L269" s="0" t="n">
        <f aca="false">-E269</f>
        <v>-0.000505004442586108</v>
      </c>
    </row>
    <row r="270" customFormat="false" ht="16" hidden="false" customHeight="false" outlineLevel="0" collapsed="false">
      <c r="A270" s="0" t="s">
        <v>487</v>
      </c>
      <c r="B270" s="0" t="n">
        <v>8.98055715256363E-005</v>
      </c>
      <c r="C270" s="0" t="n">
        <v>8.41118747713374E-005</v>
      </c>
      <c r="D270" s="0" t="n">
        <v>0.000173917446296974</v>
      </c>
      <c r="E270" s="0" t="n">
        <v>0.000347834892593948</v>
      </c>
      <c r="I270" s="0" t="n">
        <f aca="false">-B270</f>
        <v>-8.98055715256363E-005</v>
      </c>
      <c r="J270" s="0" t="n">
        <f aca="false">-C270</f>
        <v>-8.41118747713374E-005</v>
      </c>
      <c r="K270" s="0" t="n">
        <f aca="false">-D270</f>
        <v>-0.000173917446296974</v>
      </c>
      <c r="L270" s="0" t="n">
        <f aca="false">-E270</f>
        <v>-0.000347834892593948</v>
      </c>
    </row>
    <row r="271" customFormat="false" ht="16" hidden="false" customHeight="false" outlineLevel="0" collapsed="false">
      <c r="A271" s="0" t="s">
        <v>489</v>
      </c>
      <c r="B271" s="0" t="n">
        <v>0.000106066743323054</v>
      </c>
      <c r="C271" s="0" t="n">
        <v>0.000126781934354257</v>
      </c>
      <c r="D271" s="0" t="n">
        <v>0.000232848677677311</v>
      </c>
      <c r="E271" s="0" t="n">
        <v>0.000465697355354623</v>
      </c>
      <c r="I271" s="0" t="n">
        <f aca="false">-B271</f>
        <v>-0.000106066743323054</v>
      </c>
      <c r="J271" s="0" t="n">
        <f aca="false">-C271</f>
        <v>-0.000126781934354257</v>
      </c>
      <c r="K271" s="0" t="n">
        <f aca="false">-D271</f>
        <v>-0.000232848677677311</v>
      </c>
      <c r="L271" s="0" t="n">
        <f aca="false">-E271</f>
        <v>-0.000465697355354623</v>
      </c>
    </row>
    <row r="272" customFormat="false" ht="16" hidden="false" customHeight="false" outlineLevel="0" collapsed="false">
      <c r="A272" s="0" t="s">
        <v>491</v>
      </c>
      <c r="B272" s="0" t="n">
        <v>8.98055715256363E-005</v>
      </c>
      <c r="C272" s="0" t="n">
        <v>8.20637119113573E-005</v>
      </c>
      <c r="D272" s="0" t="n">
        <v>0.000171869283436994</v>
      </c>
      <c r="E272" s="0" t="n">
        <v>0.000343738566873987</v>
      </c>
      <c r="I272" s="0" t="n">
        <f aca="false">-B272</f>
        <v>-8.98055715256363E-005</v>
      </c>
      <c r="J272" s="0" t="n">
        <f aca="false">-C272</f>
        <v>-8.20637119113573E-005</v>
      </c>
      <c r="K272" s="0" t="n">
        <f aca="false">-D272</f>
        <v>-0.000171869283436994</v>
      </c>
      <c r="L272" s="0" t="n">
        <f aca="false">-E272</f>
        <v>-0.000343738566873987</v>
      </c>
    </row>
    <row r="273" customFormat="false" ht="16" hidden="false" customHeight="false" outlineLevel="0" collapsed="false">
      <c r="A273" s="9" t="s">
        <v>493</v>
      </c>
      <c r="B273" s="0" t="n">
        <v>0.000431786703601108</v>
      </c>
      <c r="C273" s="0" t="n">
        <v>0.000810483523232112</v>
      </c>
      <c r="D273" s="0" t="n">
        <v>0.00124227022683322</v>
      </c>
      <c r="E273" s="0" t="n">
        <v>0.00248454045366644</v>
      </c>
      <c r="I273" s="0" t="n">
        <f aca="false">-B273</f>
        <v>-0.000431786703601108</v>
      </c>
      <c r="J273" s="0" t="n">
        <f aca="false">-C273</f>
        <v>-0.000810483523232112</v>
      </c>
      <c r="K273" s="0" t="n">
        <f aca="false">-D273</f>
        <v>-0.00124227022683322</v>
      </c>
      <c r="L273" s="0" t="n">
        <f aca="false">-E273</f>
        <v>-0.00248454045366644</v>
      </c>
    </row>
    <row r="274" customFormat="false" ht="16" hidden="false" customHeight="false" outlineLevel="0" collapsed="false">
      <c r="A274" s="9" t="s">
        <v>495</v>
      </c>
      <c r="B274" s="0" t="n">
        <v>9.89782051952124E-005</v>
      </c>
      <c r="C274" s="0" t="n">
        <v>0.000109581612920086</v>
      </c>
      <c r="D274" s="0" t="n">
        <v>0.000208559818115298</v>
      </c>
      <c r="E274" s="0" t="n">
        <v>0.000417119636230596</v>
      </c>
      <c r="I274" s="0" t="n">
        <f aca="false">-B274</f>
        <v>-9.89782051952124E-005</v>
      </c>
      <c r="J274" s="0" t="n">
        <f aca="false">-C274</f>
        <v>-0.000109581612920086</v>
      </c>
      <c r="K274" s="0" t="n">
        <f aca="false">-D274</f>
        <v>-0.000208559818115298</v>
      </c>
      <c r="L274" s="0" t="n">
        <f aca="false">-E274</f>
        <v>-0.000417119636230596</v>
      </c>
    </row>
    <row r="275" customFormat="false" ht="16" hidden="false" customHeight="false" outlineLevel="0" collapsed="false">
      <c r="A275" s="0" t="s">
        <v>497</v>
      </c>
      <c r="B275" s="0" t="n">
        <v>0.00389899649819683</v>
      </c>
      <c r="C275" s="0" t="n">
        <v>0.00264912716249412</v>
      </c>
      <c r="D275" s="0" t="n">
        <v>0.00654812366069095</v>
      </c>
      <c r="E275" s="0" t="n">
        <v>0.0130962473213819</v>
      </c>
      <c r="I275" s="0" t="n">
        <f aca="false">-B275</f>
        <v>-0.00389899649819683</v>
      </c>
      <c r="J275" s="0" t="n">
        <f aca="false">-C275</f>
        <v>-0.00264912716249412</v>
      </c>
      <c r="K275" s="0" t="n">
        <f aca="false">-D275</f>
        <v>-0.00654812366069095</v>
      </c>
      <c r="L275" s="0" t="n">
        <f aca="false">-E275</f>
        <v>-0.0130962473213819</v>
      </c>
    </row>
    <row r="276" customFormat="false" ht="16" hidden="false" customHeight="false" outlineLevel="0" collapsed="false">
      <c r="A276" s="0" t="s">
        <v>499</v>
      </c>
      <c r="B276" s="0" t="n">
        <v>0.00761838185334239</v>
      </c>
      <c r="C276" s="0" t="n">
        <v>0.00513412690116552</v>
      </c>
      <c r="D276" s="0" t="n">
        <v>0.0127525087545079</v>
      </c>
      <c r="E276" s="0" t="n">
        <v>0.0255050175090158</v>
      </c>
      <c r="I276" s="0" t="n">
        <f aca="false">-B276</f>
        <v>-0.00761838185334239</v>
      </c>
      <c r="J276" s="0" t="n">
        <f aca="false">-C276</f>
        <v>-0.00513412690116552</v>
      </c>
      <c r="K276" s="0" t="n">
        <f aca="false">-D276</f>
        <v>-0.0127525087545079</v>
      </c>
      <c r="L276" s="0" t="n">
        <f aca="false">-E276</f>
        <v>-0.0255050175090158</v>
      </c>
    </row>
    <row r="277" customFormat="false" ht="16" hidden="false" customHeight="false" outlineLevel="0" collapsed="false">
      <c r="A277" s="0" t="s">
        <v>501</v>
      </c>
      <c r="B277" s="0" t="n">
        <v>0.00813965400094078</v>
      </c>
      <c r="C277" s="0" t="n">
        <v>0.00687963204933884</v>
      </c>
      <c r="D277" s="0" t="n">
        <v>0.0150192860502796</v>
      </c>
      <c r="E277" s="0" t="n">
        <v>0.0300385721005592</v>
      </c>
      <c r="I277" s="0" t="n">
        <f aca="false">-B277</f>
        <v>-0.00813965400094078</v>
      </c>
      <c r="J277" s="0" t="n">
        <f aca="false">-C277</f>
        <v>-0.00687963204933884</v>
      </c>
      <c r="K277" s="0" t="n">
        <f aca="false">-D277</f>
        <v>-0.0150192860502796</v>
      </c>
      <c r="L277" s="0" t="n">
        <f aca="false">-E277</f>
        <v>-0.0300385721005592</v>
      </c>
    </row>
    <row r="278" customFormat="false" ht="16" hidden="false" customHeight="false" outlineLevel="0" collapsed="false">
      <c r="A278" s="0" t="s">
        <v>503</v>
      </c>
      <c r="B278" s="0" t="n">
        <v>0.00382284534573773</v>
      </c>
      <c r="C278" s="0" t="n">
        <v>0.00256850075785292</v>
      </c>
      <c r="D278" s="0" t="n">
        <v>0.00639134610359065</v>
      </c>
      <c r="E278" s="0" t="n">
        <v>0.0127826922071813</v>
      </c>
      <c r="I278" s="0" t="n">
        <f aca="false">-B278</f>
        <v>-0.00382284534573773</v>
      </c>
      <c r="J278" s="0" t="n">
        <f aca="false">-C278</f>
        <v>-0.00256850075785292</v>
      </c>
      <c r="K278" s="0" t="n">
        <f aca="false">-D278</f>
        <v>-0.00639134610359065</v>
      </c>
      <c r="L278" s="0" t="n">
        <f aca="false">-E278</f>
        <v>-0.0127826922071813</v>
      </c>
    </row>
    <row r="279" customFormat="false" ht="16" hidden="false" customHeight="false" outlineLevel="0" collapsed="false">
      <c r="A279" s="0" t="s">
        <v>505</v>
      </c>
      <c r="B279" s="0" t="n">
        <v>0.00383324622380181</v>
      </c>
      <c r="C279" s="0" t="n">
        <v>0.00257737286363874</v>
      </c>
      <c r="D279" s="0" t="n">
        <v>0.00641061908744055</v>
      </c>
      <c r="E279" s="0" t="n">
        <v>0.0128212381748811</v>
      </c>
      <c r="I279" s="0" t="n">
        <f aca="false">-B279</f>
        <v>-0.00383324622380181</v>
      </c>
      <c r="J279" s="0" t="n">
        <f aca="false">-C279</f>
        <v>-0.00257737286363874</v>
      </c>
      <c r="K279" s="0" t="n">
        <f aca="false">-D279</f>
        <v>-0.00641061908744055</v>
      </c>
      <c r="L279" s="0" t="n">
        <f aca="false">-E279</f>
        <v>-0.0128212381748811</v>
      </c>
    </row>
    <row r="280" customFormat="false" ht="16" hidden="false" customHeight="false" outlineLevel="0" collapsed="false">
      <c r="A280" s="0" t="s">
        <v>507</v>
      </c>
      <c r="B280" s="0" t="n">
        <v>0.00385317252913814</v>
      </c>
      <c r="C280" s="0" t="n">
        <v>0.00260371478597188</v>
      </c>
      <c r="D280" s="0" t="n">
        <v>0.00645688731511002</v>
      </c>
      <c r="E280" s="0" t="n">
        <v>0.01291377463022</v>
      </c>
      <c r="I280" s="0" t="n">
        <f aca="false">-B280</f>
        <v>-0.00385317252913814</v>
      </c>
      <c r="J280" s="0" t="n">
        <f aca="false">-C280</f>
        <v>-0.00260371478597188</v>
      </c>
      <c r="K280" s="0" t="n">
        <f aca="false">-D280</f>
        <v>-0.00645688731511002</v>
      </c>
      <c r="L280" s="0" t="n">
        <f aca="false">-E280</f>
        <v>-0.01291377463022</v>
      </c>
    </row>
    <row r="281" customFormat="false" ht="16" hidden="false" customHeight="false" outlineLevel="0" collapsed="false">
      <c r="A281" s="0" t="s">
        <v>509</v>
      </c>
      <c r="B281" s="0" t="n">
        <v>0.0038091909266712</v>
      </c>
      <c r="C281" s="0" t="n">
        <v>0.00256911161344274</v>
      </c>
      <c r="D281" s="0" t="n">
        <v>0.00637830254011394</v>
      </c>
      <c r="E281" s="0" t="n">
        <v>0.0127566050802279</v>
      </c>
      <c r="I281" s="0" t="n">
        <f aca="false">-B281</f>
        <v>-0.0038091909266712</v>
      </c>
      <c r="J281" s="0" t="n">
        <f aca="false">-C281</f>
        <v>-0.00256911161344274</v>
      </c>
      <c r="K281" s="0" t="n">
        <f aca="false">-D281</f>
        <v>-0.00637830254011394</v>
      </c>
      <c r="L281" s="0" t="n">
        <f aca="false">-E281</f>
        <v>-0.0127566050802279</v>
      </c>
    </row>
    <row r="282" customFormat="false" ht="16" hidden="false" customHeight="false" outlineLevel="0" collapsed="false">
      <c r="A282" s="0" t="s">
        <v>511</v>
      </c>
      <c r="B282" s="0" t="n">
        <v>0.00382545209846861</v>
      </c>
      <c r="C282" s="0" t="n">
        <v>0.00261178167302566</v>
      </c>
      <c r="D282" s="0" t="n">
        <v>0.00643723377149428</v>
      </c>
      <c r="E282" s="0" t="n">
        <v>0.0128744675429886</v>
      </c>
      <c r="I282" s="0" t="n">
        <f aca="false">-B282</f>
        <v>-0.00382545209846861</v>
      </c>
      <c r="J282" s="0" t="n">
        <f aca="false">-C282</f>
        <v>-0.00261178167302566</v>
      </c>
      <c r="K282" s="0" t="n">
        <f aca="false">-D282</f>
        <v>-0.00643723377149428</v>
      </c>
      <c r="L282" s="0" t="n">
        <f aca="false">-E282</f>
        <v>-0.0128744675429886</v>
      </c>
    </row>
    <row r="283" customFormat="false" ht="16" hidden="false" customHeight="false" outlineLevel="0" collapsed="false">
      <c r="A283" s="0" t="s">
        <v>513</v>
      </c>
      <c r="B283" s="0" t="n">
        <v>0.0038091909266712</v>
      </c>
      <c r="C283" s="0" t="n">
        <v>0.00256706345058276</v>
      </c>
      <c r="D283" s="0" t="n">
        <v>0.00637625437725396</v>
      </c>
      <c r="E283" s="0" t="n">
        <v>0.0127525087545079</v>
      </c>
      <c r="I283" s="0" t="n">
        <f aca="false">-B283</f>
        <v>-0.0038091909266712</v>
      </c>
      <c r="J283" s="0" t="n">
        <f aca="false">-C283</f>
        <v>-0.00256706345058276</v>
      </c>
      <c r="K283" s="0" t="n">
        <f aca="false">-D283</f>
        <v>-0.00637625437725396</v>
      </c>
      <c r="L283" s="0" t="n">
        <f aca="false">-E283</f>
        <v>-0.0127525087545079</v>
      </c>
    </row>
    <row r="284" customFormat="false" ht="16" hidden="false" customHeight="false" outlineLevel="0" collapsed="false">
      <c r="A284" s="0" t="s">
        <v>515</v>
      </c>
      <c r="B284" s="0" t="n">
        <v>0.00415117205874667</v>
      </c>
      <c r="C284" s="0" t="n">
        <v>0.00329548326190352</v>
      </c>
      <c r="D284" s="0" t="n">
        <v>0.00744665532065018</v>
      </c>
      <c r="E284" s="0" t="n">
        <v>0.0148933106413004</v>
      </c>
      <c r="I284" s="0" t="n">
        <f aca="false">-B284</f>
        <v>-0.00415117205874667</v>
      </c>
      <c r="J284" s="0" t="n">
        <f aca="false">-C284</f>
        <v>-0.00329548326190352</v>
      </c>
      <c r="K284" s="0" t="n">
        <f aca="false">-D284</f>
        <v>-0.00744665532065018</v>
      </c>
      <c r="L284" s="0" t="n">
        <f aca="false">-E284</f>
        <v>-0.0148933106413004</v>
      </c>
    </row>
    <row r="285" customFormat="false" ht="16" hidden="false" customHeight="false" outlineLevel="0" collapsed="false">
      <c r="A285" s="0" t="s">
        <v>517</v>
      </c>
      <c r="B285" s="0" t="n">
        <v>0.00381836356034077</v>
      </c>
      <c r="C285" s="0" t="n">
        <v>0.00259458135159149</v>
      </c>
      <c r="D285" s="0" t="n">
        <v>0.00641294491193226</v>
      </c>
      <c r="E285" s="0" t="n">
        <v>0.0128258898238645</v>
      </c>
      <c r="I285" s="0" t="n">
        <f aca="false">-B285</f>
        <v>-0.00381836356034077</v>
      </c>
      <c r="J285" s="0" t="n">
        <f aca="false">-C285</f>
        <v>-0.00259458135159149</v>
      </c>
      <c r="K285" s="0" t="n">
        <f aca="false">-D285</f>
        <v>-0.00641294491193226</v>
      </c>
      <c r="L285" s="0" t="n">
        <f aca="false">-E285</f>
        <v>-0.0128258898238645</v>
      </c>
    </row>
    <row r="286" customFormat="false" ht="16" hidden="false" customHeight="false" outlineLevel="0" collapsed="false">
      <c r="A286" s="0" t="s">
        <v>519</v>
      </c>
      <c r="B286" s="0" t="n">
        <v>0.00442026864579522</v>
      </c>
      <c r="C286" s="0" t="n">
        <v>0.00439463231066743</v>
      </c>
      <c r="D286" s="0" t="n">
        <v>0.00881490095646265</v>
      </c>
      <c r="E286" s="0" t="n">
        <v>0.0176298019129253</v>
      </c>
      <c r="I286" s="0" t="n">
        <f aca="false">-B286</f>
        <v>-0.00442026864579522</v>
      </c>
      <c r="J286" s="0" t="n">
        <f aca="false">-C286</f>
        <v>-0.00439463231066743</v>
      </c>
      <c r="K286" s="0" t="n">
        <f aca="false">-D286</f>
        <v>-0.00881490095646265</v>
      </c>
      <c r="L286" s="0" t="n">
        <f aca="false">-E286</f>
        <v>-0.0176298019129253</v>
      </c>
    </row>
    <row r="287" customFormat="false" ht="16" hidden="false" customHeight="false" outlineLevel="0" collapsed="false">
      <c r="A287" s="0" t="s">
        <v>521</v>
      </c>
      <c r="B287" s="0" t="n">
        <v>0.00813965400094078</v>
      </c>
      <c r="C287" s="0" t="n">
        <v>0.00687963204933884</v>
      </c>
      <c r="D287" s="0" t="n">
        <v>0.0150192860502796</v>
      </c>
      <c r="E287" s="0" t="n">
        <v>0.0300385721005592</v>
      </c>
      <c r="I287" s="0" t="n">
        <f aca="false">-B287</f>
        <v>-0.00813965400094078</v>
      </c>
      <c r="J287" s="0" t="n">
        <f aca="false">-C287</f>
        <v>-0.00687963204933884</v>
      </c>
      <c r="K287" s="0" t="n">
        <f aca="false">-D287</f>
        <v>-0.0150192860502796</v>
      </c>
      <c r="L287" s="0" t="n">
        <f aca="false">-E287</f>
        <v>-0.0300385721005592</v>
      </c>
    </row>
    <row r="288" customFormat="false" ht="16" hidden="false" customHeight="false" outlineLevel="0" collapsed="false">
      <c r="A288" s="0" t="s">
        <v>523</v>
      </c>
      <c r="B288" s="0" t="n">
        <v>0.00866092614853917</v>
      </c>
      <c r="C288" s="0" t="n">
        <v>0.00862513719751215</v>
      </c>
      <c r="D288" s="0" t="n">
        <v>0.0172860633460513</v>
      </c>
      <c r="E288" s="0" t="n">
        <v>0.0345721266921026</v>
      </c>
      <c r="I288" s="0" t="n">
        <f aca="false">-B288</f>
        <v>-0.00866092614853917</v>
      </c>
      <c r="J288" s="0" t="n">
        <f aca="false">-C288</f>
        <v>-0.00862513719751215</v>
      </c>
      <c r="K288" s="0" t="n">
        <f aca="false">-D288</f>
        <v>-0.0172860633460513</v>
      </c>
      <c r="L288" s="0" t="n">
        <f aca="false">-E288</f>
        <v>-0.0345721266921026</v>
      </c>
    </row>
    <row r="289" customFormat="false" ht="16" hidden="false" customHeight="false" outlineLevel="0" collapsed="false">
      <c r="A289" s="0" t="s">
        <v>525</v>
      </c>
      <c r="B289" s="0" t="n">
        <v>0.00434411749333612</v>
      </c>
      <c r="C289" s="0" t="n">
        <v>0.00431400590602624</v>
      </c>
      <c r="D289" s="0" t="n">
        <v>0.00865812339936236</v>
      </c>
      <c r="E289" s="0" t="n">
        <v>0.0173162467987247</v>
      </c>
      <c r="I289" s="0" t="n">
        <f aca="false">-B289</f>
        <v>-0.00434411749333612</v>
      </c>
      <c r="J289" s="0" t="n">
        <f aca="false">-C289</f>
        <v>-0.00431400590602624</v>
      </c>
      <c r="K289" s="0" t="n">
        <f aca="false">-D289</f>
        <v>-0.00865812339936236</v>
      </c>
      <c r="L289" s="0" t="n">
        <f aca="false">-E289</f>
        <v>-0.0173162467987247</v>
      </c>
    </row>
    <row r="290" customFormat="false" ht="16" hidden="false" customHeight="false" outlineLevel="0" collapsed="false">
      <c r="A290" s="0" t="s">
        <v>527</v>
      </c>
      <c r="B290" s="0" t="n">
        <v>0.0043545183714002</v>
      </c>
      <c r="C290" s="0" t="n">
        <v>0.00432287801181205</v>
      </c>
      <c r="D290" s="0" t="n">
        <v>0.00867739638321225</v>
      </c>
      <c r="E290" s="0" t="n">
        <v>0.0173547927664245</v>
      </c>
      <c r="I290" s="0" t="n">
        <f aca="false">-B290</f>
        <v>-0.0043545183714002</v>
      </c>
      <c r="J290" s="0" t="n">
        <f aca="false">-C290</f>
        <v>-0.00432287801181205</v>
      </c>
      <c r="K290" s="0" t="n">
        <f aca="false">-D290</f>
        <v>-0.00867739638321225</v>
      </c>
      <c r="L290" s="0" t="n">
        <f aca="false">-E290</f>
        <v>-0.0173547927664245</v>
      </c>
    </row>
    <row r="291" customFormat="false" ht="16" hidden="false" customHeight="false" outlineLevel="0" collapsed="false">
      <c r="A291" s="0" t="s">
        <v>529</v>
      </c>
      <c r="B291" s="0" t="n">
        <v>0.00437444467673653</v>
      </c>
      <c r="C291" s="0" t="n">
        <v>0.00434921993414519</v>
      </c>
      <c r="D291" s="0" t="n">
        <v>0.00872366461088172</v>
      </c>
      <c r="E291" s="0" t="n">
        <v>0.0174473292217634</v>
      </c>
      <c r="I291" s="0" t="n">
        <f aca="false">-B291</f>
        <v>-0.00437444467673653</v>
      </c>
      <c r="J291" s="0" t="n">
        <f aca="false">-C291</f>
        <v>-0.00434921993414519</v>
      </c>
      <c r="K291" s="0" t="n">
        <f aca="false">-D291</f>
        <v>-0.00872366461088172</v>
      </c>
      <c r="L291" s="0" t="n">
        <f aca="false">-E291</f>
        <v>-0.0174473292217634</v>
      </c>
    </row>
    <row r="292" customFormat="false" ht="16" hidden="false" customHeight="false" outlineLevel="0" collapsed="false">
      <c r="A292" s="0" t="s">
        <v>531</v>
      </c>
      <c r="B292" s="0" t="n">
        <v>0.00433046307426959</v>
      </c>
      <c r="C292" s="0" t="n">
        <v>0.00431461676161606</v>
      </c>
      <c r="D292" s="0" t="n">
        <v>0.00864507983588564</v>
      </c>
      <c r="E292" s="0" t="n">
        <v>0.0172901596717713</v>
      </c>
      <c r="I292" s="0" t="n">
        <f aca="false">-B292</f>
        <v>-0.00433046307426959</v>
      </c>
      <c r="J292" s="0" t="n">
        <f aca="false">-C292</f>
        <v>-0.00431461676161606</v>
      </c>
      <c r="K292" s="0" t="n">
        <f aca="false">-D292</f>
        <v>-0.00864507983588564</v>
      </c>
      <c r="L292" s="0" t="n">
        <f aca="false">-E292</f>
        <v>-0.0172901596717713</v>
      </c>
    </row>
    <row r="293" customFormat="false" ht="16" hidden="false" customHeight="false" outlineLevel="0" collapsed="false">
      <c r="A293" s="0" t="s">
        <v>533</v>
      </c>
      <c r="B293" s="0" t="n">
        <v>0.004346724246067</v>
      </c>
      <c r="C293" s="0" t="n">
        <v>0.00435728682119898</v>
      </c>
      <c r="D293" s="0" t="n">
        <v>0.00870401106726598</v>
      </c>
      <c r="E293" s="0" t="n">
        <v>0.017408022134532</v>
      </c>
      <c r="I293" s="0" t="n">
        <f aca="false">-B293</f>
        <v>-0.004346724246067</v>
      </c>
      <c r="J293" s="0" t="n">
        <f aca="false">-C293</f>
        <v>-0.00435728682119898</v>
      </c>
      <c r="K293" s="0" t="n">
        <f aca="false">-D293</f>
        <v>-0.00870401106726598</v>
      </c>
      <c r="L293" s="0" t="n">
        <f aca="false">-E293</f>
        <v>-0.017408022134532</v>
      </c>
    </row>
    <row r="294" customFormat="false" ht="16" hidden="false" customHeight="false" outlineLevel="0" collapsed="false">
      <c r="A294" s="0" t="s">
        <v>535</v>
      </c>
      <c r="B294" s="0" t="n">
        <v>0.00433046307426959</v>
      </c>
      <c r="C294" s="0" t="n">
        <v>0.00431256859875608</v>
      </c>
      <c r="D294" s="0" t="n">
        <v>0.00864303167302566</v>
      </c>
      <c r="E294" s="0" t="n">
        <v>0.0172860633460513</v>
      </c>
      <c r="I294" s="0" t="n">
        <f aca="false">-B294</f>
        <v>-0.00433046307426959</v>
      </c>
      <c r="J294" s="0" t="n">
        <f aca="false">-C294</f>
        <v>-0.00431256859875608</v>
      </c>
      <c r="K294" s="0" t="n">
        <f aca="false">-D294</f>
        <v>-0.00864303167302566</v>
      </c>
      <c r="L294" s="0" t="n">
        <f aca="false">-E294</f>
        <v>-0.0172860633460513</v>
      </c>
    </row>
    <row r="295" customFormat="false" ht="16" hidden="false" customHeight="false" outlineLevel="0" collapsed="false">
      <c r="A295" s="0" t="s">
        <v>537</v>
      </c>
      <c r="B295" s="0" t="n">
        <v>0.00467244420634506</v>
      </c>
      <c r="C295" s="0" t="n">
        <v>0.00504098841007683</v>
      </c>
      <c r="D295" s="0" t="n">
        <v>0.00971343261642189</v>
      </c>
      <c r="E295" s="0" t="n">
        <v>0.0194268652328438</v>
      </c>
      <c r="I295" s="0" t="n">
        <f aca="false">-B295</f>
        <v>-0.00467244420634506</v>
      </c>
      <c r="J295" s="0" t="n">
        <f aca="false">-C295</f>
        <v>-0.00504098841007683</v>
      </c>
      <c r="K295" s="0" t="n">
        <f aca="false">-D295</f>
        <v>-0.00971343261642189</v>
      </c>
      <c r="L295" s="0" t="n">
        <f aca="false">-E295</f>
        <v>-0.0194268652328438</v>
      </c>
    </row>
    <row r="296" customFormat="false" ht="16" hidden="false" customHeight="false" outlineLevel="0" collapsed="false">
      <c r="A296" s="0" t="s">
        <v>539</v>
      </c>
      <c r="B296" s="0" t="n">
        <v>0.00433963570793916</v>
      </c>
      <c r="C296" s="0" t="n">
        <v>0.0043400864997648</v>
      </c>
      <c r="D296" s="0" t="n">
        <v>0.00867972220770397</v>
      </c>
      <c r="E296" s="0" t="n">
        <v>0.0173594444154079</v>
      </c>
      <c r="I296" s="0" t="n">
        <f aca="false">-B296</f>
        <v>-0.00433963570793916</v>
      </c>
      <c r="J296" s="0" t="n">
        <f aca="false">-C296</f>
        <v>-0.0043400864997648</v>
      </c>
      <c r="K296" s="0" t="n">
        <f aca="false">-D296</f>
        <v>-0.00867972220770397</v>
      </c>
      <c r="L296" s="0" t="n">
        <f aca="false">-E296</f>
        <v>-0.0173594444154079</v>
      </c>
    </row>
    <row r="297" customFormat="false" ht="16" hidden="false" customHeight="false" outlineLevel="0" collapsed="false">
      <c r="A297" s="0" t="s">
        <v>541</v>
      </c>
      <c r="B297" s="0" t="n">
        <v>0.000103459990592171</v>
      </c>
      <c r="C297" s="0" t="n">
        <v>8.35010191815188E-005</v>
      </c>
      <c r="D297" s="0" t="n">
        <v>0.000186961009773689</v>
      </c>
      <c r="E297" s="0" t="n">
        <v>0.000373922019547379</v>
      </c>
      <c r="I297" s="0" t="n">
        <f aca="false">-B297</f>
        <v>-0.000103459990592171</v>
      </c>
      <c r="J297" s="0" t="n">
        <f aca="false">-C297</f>
        <v>-8.35010191815188E-005</v>
      </c>
      <c r="K297" s="0" t="n">
        <f aca="false">-D297</f>
        <v>-0.000186961009773689</v>
      </c>
      <c r="L297" s="0" t="n">
        <f aca="false">-E297</f>
        <v>-0.000373922019547379</v>
      </c>
    </row>
    <row r="298" customFormat="false" ht="16" hidden="false" customHeight="false" outlineLevel="0" collapsed="false">
      <c r="A298" s="0" t="s">
        <v>543</v>
      </c>
      <c r="B298" s="0" t="n">
        <v>0.00382284534573773</v>
      </c>
      <c r="C298" s="0" t="n">
        <v>0.00256850075785292</v>
      </c>
      <c r="D298" s="0" t="n">
        <v>0.00639134610359065</v>
      </c>
      <c r="E298" s="0" t="n">
        <v>0.0127826922071813</v>
      </c>
      <c r="I298" s="0" t="n">
        <f aca="false">-B298</f>
        <v>-0.00382284534573773</v>
      </c>
      <c r="J298" s="0" t="n">
        <f aca="false">-C298</f>
        <v>-0.00256850075785292</v>
      </c>
      <c r="K298" s="0" t="n">
        <f aca="false">-D298</f>
        <v>-0.00639134610359065</v>
      </c>
      <c r="L298" s="0" t="n">
        <f aca="false">-E298</f>
        <v>-0.0127826922071813</v>
      </c>
    </row>
    <row r="299" customFormat="false" ht="16" hidden="false" customHeight="false" outlineLevel="0" collapsed="false">
      <c r="A299" s="0" t="s">
        <v>545</v>
      </c>
      <c r="B299" s="0" t="n">
        <v>0.00434411749333612</v>
      </c>
      <c r="C299" s="0" t="n">
        <v>0.00431400590602624</v>
      </c>
      <c r="D299" s="0" t="n">
        <v>0.00865812339936236</v>
      </c>
      <c r="E299" s="0" t="n">
        <v>0.0173162467987247</v>
      </c>
      <c r="I299" s="0" t="n">
        <f aca="false">-B299</f>
        <v>-0.00434411749333612</v>
      </c>
      <c r="J299" s="0" t="n">
        <f aca="false">-C299</f>
        <v>-0.00431400590602624</v>
      </c>
      <c r="K299" s="0" t="n">
        <f aca="false">-D299</f>
        <v>-0.00865812339936236</v>
      </c>
      <c r="L299" s="0" t="n">
        <f aca="false">-E299</f>
        <v>-0.0173162467987247</v>
      </c>
    </row>
    <row r="300" customFormat="false" ht="16" hidden="false" customHeight="false" outlineLevel="0" collapsed="false">
      <c r="A300" s="0" t="s">
        <v>547</v>
      </c>
      <c r="B300" s="0" t="n">
        <v>2.73088381330685E-005</v>
      </c>
      <c r="C300" s="0" t="n">
        <v>2.874614540323E-006</v>
      </c>
      <c r="D300" s="0" t="n">
        <v>3.01834526733915E-005</v>
      </c>
      <c r="E300" s="0" t="n">
        <v>6.0366905346783E-005</v>
      </c>
      <c r="I300" s="0" t="n">
        <f aca="false">-B300</f>
        <v>-2.73088381330685E-005</v>
      </c>
      <c r="J300" s="0" t="n">
        <f aca="false">-C300</f>
        <v>-2.874614540323E-006</v>
      </c>
      <c r="K300" s="0" t="n">
        <f aca="false">-D300</f>
        <v>-3.01834526733915E-005</v>
      </c>
      <c r="L300" s="0" t="n">
        <f aca="false">-E300</f>
        <v>-6.0366905346783E-005</v>
      </c>
    </row>
    <row r="301" customFormat="false" ht="16" hidden="false" customHeight="false" outlineLevel="0" collapsed="false">
      <c r="A301" s="0" t="s">
        <v>549</v>
      </c>
      <c r="B301" s="0" t="n">
        <v>3.77097161971463E-005</v>
      </c>
      <c r="C301" s="0" t="n">
        <v>1.17467203261381E-005</v>
      </c>
      <c r="D301" s="0" t="n">
        <v>4.94564365232844E-005</v>
      </c>
      <c r="E301" s="0" t="n">
        <v>9.89128730465687E-005</v>
      </c>
      <c r="I301" s="0" t="n">
        <f aca="false">-B301</f>
        <v>-3.77097161971463E-005</v>
      </c>
      <c r="J301" s="0" t="n">
        <f aca="false">-C301</f>
        <v>-1.17467203261381E-005</v>
      </c>
      <c r="K301" s="0" t="n">
        <f aca="false">-D301</f>
        <v>-4.94564365232844E-005</v>
      </c>
      <c r="L301" s="0" t="n">
        <f aca="false">-E301</f>
        <v>-9.89128730465687E-005</v>
      </c>
    </row>
    <row r="302" customFormat="false" ht="16" hidden="false" customHeight="false" outlineLevel="0" collapsed="false">
      <c r="A302" s="0" t="s">
        <v>551</v>
      </c>
      <c r="B302" s="0" t="n">
        <v>5.76360215334762E-005</v>
      </c>
      <c r="C302" s="0" t="n">
        <v>3.80886426592798E-005</v>
      </c>
      <c r="D302" s="0" t="n">
        <v>9.5724664192756E-005</v>
      </c>
      <c r="E302" s="0" t="n">
        <v>0.000191449328385512</v>
      </c>
      <c r="I302" s="0" t="n">
        <f aca="false">-B302</f>
        <v>-5.76360215334762E-005</v>
      </c>
      <c r="J302" s="0" t="n">
        <f aca="false">-C302</f>
        <v>-3.80886426592798E-005</v>
      </c>
      <c r="K302" s="0" t="n">
        <f aca="false">-D302</f>
        <v>-9.5724664192756E-005</v>
      </c>
      <c r="L302" s="0" t="n">
        <f aca="false">-E302</f>
        <v>-0.000191449328385512</v>
      </c>
    </row>
    <row r="303" customFormat="false" ht="16" hidden="false" customHeight="false" outlineLevel="0" collapsed="false">
      <c r="A303" s="0" t="s">
        <v>553</v>
      </c>
      <c r="B303" s="0" t="n">
        <v>1.36544190665343E-005</v>
      </c>
      <c r="C303" s="0" t="n">
        <v>3.48547013014164E-006</v>
      </c>
      <c r="D303" s="0" t="n">
        <v>1.71398891966759E-005</v>
      </c>
      <c r="E303" s="0" t="n">
        <v>3.42797783933518E-005</v>
      </c>
      <c r="I303" s="0" t="n">
        <f aca="false">-B303</f>
        <v>-1.36544190665343E-005</v>
      </c>
      <c r="J303" s="0" t="n">
        <f aca="false">-C303</f>
        <v>-3.48547013014164E-006</v>
      </c>
      <c r="K303" s="0" t="n">
        <f aca="false">-D303</f>
        <v>-1.71398891966759E-005</v>
      </c>
      <c r="L303" s="0" t="n">
        <f aca="false">-E303</f>
        <v>-3.42797783933518E-005</v>
      </c>
    </row>
    <row r="304" customFormat="false" ht="16" hidden="false" customHeight="false" outlineLevel="0" collapsed="false">
      <c r="A304" s="0" t="s">
        <v>555</v>
      </c>
      <c r="B304" s="0" t="n">
        <v>2.99155908639523E-005</v>
      </c>
      <c r="C304" s="0" t="n">
        <v>4.61555297130612E-005</v>
      </c>
      <c r="D304" s="0" t="n">
        <v>7.60711205770135E-005</v>
      </c>
      <c r="E304" s="0" t="n">
        <v>0.000152142241154027</v>
      </c>
      <c r="I304" s="0" t="n">
        <f aca="false">-B304</f>
        <v>-2.99155908639523E-005</v>
      </c>
      <c r="J304" s="0" t="n">
        <f aca="false">-C304</f>
        <v>-4.61555297130612E-005</v>
      </c>
      <c r="K304" s="0" t="n">
        <f aca="false">-D304</f>
        <v>-7.60711205770135E-005</v>
      </c>
      <c r="L304" s="0" t="n">
        <f aca="false">-E304</f>
        <v>-0.000152142241154027</v>
      </c>
    </row>
    <row r="305" customFormat="false" ht="16" hidden="false" customHeight="false" outlineLevel="0" collapsed="false">
      <c r="A305" s="0" t="s">
        <v>557</v>
      </c>
      <c r="B305" s="0" t="n">
        <v>1.36544190665343E-005</v>
      </c>
      <c r="C305" s="0" t="n">
        <v>1.4373072701615E-006</v>
      </c>
      <c r="D305" s="0" t="n">
        <v>1.50917263366958E-005</v>
      </c>
      <c r="E305" s="0" t="n">
        <v>3.01834526733915E-005</v>
      </c>
      <c r="I305" s="0" t="n">
        <f aca="false">-B305</f>
        <v>-1.36544190665343E-005</v>
      </c>
      <c r="J305" s="0" t="n">
        <f aca="false">-C305</f>
        <v>-1.4373072701615E-006</v>
      </c>
      <c r="K305" s="0" t="n">
        <f aca="false">-D305</f>
        <v>-1.50917263366958E-005</v>
      </c>
      <c r="L305" s="0" t="n">
        <f aca="false">-E305</f>
        <v>-3.01834526733915E-005</v>
      </c>
    </row>
    <row r="306" customFormat="false" ht="16" hidden="false" customHeight="false" outlineLevel="0" collapsed="false">
      <c r="A306" s="0" t="s">
        <v>559</v>
      </c>
      <c r="B306" s="0" t="n">
        <v>0.000355635551142006</v>
      </c>
      <c r="C306" s="0" t="n">
        <v>0.000729857118590916</v>
      </c>
      <c r="D306" s="0" t="n">
        <v>0.00108549266973292</v>
      </c>
      <c r="E306" s="0" t="n">
        <v>0.00217098533946584</v>
      </c>
      <c r="I306" s="0" t="n">
        <f aca="false">-B306</f>
        <v>-0.000355635551142006</v>
      </c>
      <c r="J306" s="0" t="n">
        <f aca="false">-C306</f>
        <v>-0.000729857118590916</v>
      </c>
      <c r="K306" s="0" t="n">
        <f aca="false">-D306</f>
        <v>-0.00108549266973292</v>
      </c>
      <c r="L306" s="0" t="n">
        <f aca="false">-E306</f>
        <v>-0.00217098533946584</v>
      </c>
    </row>
    <row r="307" customFormat="false" ht="16" hidden="false" customHeight="false" outlineLevel="0" collapsed="false">
      <c r="A307" s="0" t="s">
        <v>561</v>
      </c>
      <c r="B307" s="0" t="n">
        <v>2.28270527361104E-005</v>
      </c>
      <c r="C307" s="0" t="n">
        <v>2.89552082788899E-005</v>
      </c>
      <c r="D307" s="0" t="n">
        <v>5.17822610150003E-005</v>
      </c>
      <c r="E307" s="0" t="n">
        <v>0.000103564522030001</v>
      </c>
      <c r="I307" s="0" t="n">
        <f aca="false">-B307</f>
        <v>-2.28270527361104E-005</v>
      </c>
      <c r="J307" s="0" t="n">
        <f aca="false">-C307</f>
        <v>-2.89552082788899E-005</v>
      </c>
      <c r="K307" s="0" t="n">
        <f aca="false">-D307</f>
        <v>-5.17822610150003E-005</v>
      </c>
      <c r="L307" s="0" t="n">
        <f aca="false">-E307</f>
        <v>-0.000103564522030001</v>
      </c>
    </row>
    <row r="308" customFormat="false" ht="16" hidden="false" customHeight="false" outlineLevel="0" collapsed="false">
      <c r="A308" s="0" t="s">
        <v>563</v>
      </c>
      <c r="B308" s="0" t="n">
        <v>0.000113860868656248</v>
      </c>
      <c r="C308" s="0" t="n">
        <v>9.23731249673339E-005</v>
      </c>
      <c r="D308" s="0" t="n">
        <v>0.000206233993623582</v>
      </c>
      <c r="E308" s="0" t="n">
        <v>0.000412467987247165</v>
      </c>
      <c r="I308" s="0" t="n">
        <f aca="false">-B308</f>
        <v>-0.000113860868656248</v>
      </c>
      <c r="J308" s="0" t="n">
        <f aca="false">-C308</f>
        <v>-9.23731249673339E-005</v>
      </c>
      <c r="K308" s="0" t="n">
        <f aca="false">-D308</f>
        <v>-0.000206233993623582</v>
      </c>
      <c r="L308" s="0" t="n">
        <f aca="false">-E308</f>
        <v>-0.000412467987247165</v>
      </c>
    </row>
    <row r="309" customFormat="false" ht="16" hidden="false" customHeight="false" outlineLevel="0" collapsed="false">
      <c r="A309" s="0" t="s">
        <v>565</v>
      </c>
      <c r="B309" s="0" t="n">
        <v>0.00383324622380181</v>
      </c>
      <c r="C309" s="0" t="n">
        <v>0.00257737286363874</v>
      </c>
      <c r="D309" s="0" t="n">
        <v>0.00641061908744055</v>
      </c>
      <c r="E309" s="0" t="n">
        <v>0.0128212381748811</v>
      </c>
      <c r="I309" s="0" t="n">
        <f aca="false">-B309</f>
        <v>-0.00383324622380181</v>
      </c>
      <c r="J309" s="0" t="n">
        <f aca="false">-C309</f>
        <v>-0.00257737286363874</v>
      </c>
      <c r="K309" s="0" t="n">
        <f aca="false">-D309</f>
        <v>-0.00641061908744055</v>
      </c>
      <c r="L309" s="0" t="n">
        <f aca="false">-E309</f>
        <v>-0.0128212381748811</v>
      </c>
    </row>
    <row r="310" customFormat="false" ht="16" hidden="false" customHeight="false" outlineLevel="0" collapsed="false">
      <c r="A310" s="0" t="s">
        <v>567</v>
      </c>
      <c r="B310" s="0" t="n">
        <v>0.0043545183714002</v>
      </c>
      <c r="C310" s="0" t="n">
        <v>0.00432287801181205</v>
      </c>
      <c r="D310" s="0" t="n">
        <v>0.00867739638321225</v>
      </c>
      <c r="E310" s="0" t="n">
        <v>0.0173547927664245</v>
      </c>
      <c r="I310" s="0" t="n">
        <f aca="false">-B310</f>
        <v>-0.0043545183714002</v>
      </c>
      <c r="J310" s="0" t="n">
        <f aca="false">-C310</f>
        <v>-0.00432287801181205</v>
      </c>
      <c r="K310" s="0" t="n">
        <f aca="false">-D310</f>
        <v>-0.00867739638321225</v>
      </c>
      <c r="L310" s="0" t="n">
        <f aca="false">-E310</f>
        <v>-0.0173547927664245</v>
      </c>
    </row>
    <row r="311" customFormat="false" ht="16" hidden="false" customHeight="false" outlineLevel="0" collapsed="false">
      <c r="A311" s="0" t="s">
        <v>569</v>
      </c>
      <c r="B311" s="0" t="n">
        <v>3.77097161971463E-005</v>
      </c>
      <c r="C311" s="0" t="n">
        <v>1.17467203261381E-005</v>
      </c>
      <c r="D311" s="0" t="n">
        <v>4.94564365232844E-005</v>
      </c>
      <c r="E311" s="0" t="n">
        <v>9.89128730465687E-005</v>
      </c>
      <c r="I311" s="0" t="n">
        <f aca="false">-B311</f>
        <v>-3.77097161971463E-005</v>
      </c>
      <c r="J311" s="0" t="n">
        <f aca="false">-C311</f>
        <v>-1.17467203261381E-005</v>
      </c>
      <c r="K311" s="0" t="n">
        <f aca="false">-D311</f>
        <v>-4.94564365232844E-005</v>
      </c>
      <c r="L311" s="0" t="n">
        <f aca="false">-E311</f>
        <v>-9.89128730465687E-005</v>
      </c>
    </row>
    <row r="312" customFormat="false" ht="16" hidden="false" customHeight="false" outlineLevel="0" collapsed="false">
      <c r="A312" s="0" t="s">
        <v>571</v>
      </c>
      <c r="B312" s="0" t="n">
        <v>4.81105942612241E-005</v>
      </c>
      <c r="C312" s="0" t="n">
        <v>2.06188261119532E-005</v>
      </c>
      <c r="D312" s="0" t="n">
        <v>6.87294203731772E-005</v>
      </c>
      <c r="E312" s="0" t="n">
        <v>0.000137458840746354</v>
      </c>
      <c r="I312" s="0" t="n">
        <f aca="false">-B312</f>
        <v>-4.81105942612241E-005</v>
      </c>
      <c r="J312" s="0" t="n">
        <f aca="false">-C312</f>
        <v>-2.06188261119532E-005</v>
      </c>
      <c r="K312" s="0" t="n">
        <f aca="false">-D312</f>
        <v>-6.87294203731772E-005</v>
      </c>
      <c r="L312" s="0" t="n">
        <f aca="false">-E312</f>
        <v>-0.000137458840746354</v>
      </c>
    </row>
    <row r="313" customFormat="false" ht="16" hidden="false" customHeight="false" outlineLevel="0" collapsed="false">
      <c r="A313" s="0" t="s">
        <v>573</v>
      </c>
      <c r="B313" s="0" t="n">
        <v>6.8036899597554E-005</v>
      </c>
      <c r="C313" s="0" t="n">
        <v>4.69607484450949E-005</v>
      </c>
      <c r="D313" s="0" t="n">
        <v>0.000114997648042649</v>
      </c>
      <c r="E313" s="0" t="n">
        <v>0.000229995296085298</v>
      </c>
      <c r="I313" s="0" t="n">
        <f aca="false">-B313</f>
        <v>-6.8036899597554E-005</v>
      </c>
      <c r="J313" s="0" t="n">
        <f aca="false">-C313</f>
        <v>-4.69607484450949E-005</v>
      </c>
      <c r="K313" s="0" t="n">
        <f aca="false">-D313</f>
        <v>-0.000114997648042649</v>
      </c>
      <c r="L313" s="0" t="n">
        <f aca="false">-E313</f>
        <v>-0.000229995296085298</v>
      </c>
    </row>
    <row r="314" customFormat="false" ht="16" hidden="false" customHeight="false" outlineLevel="0" collapsed="false">
      <c r="A314" s="0" t="s">
        <v>575</v>
      </c>
      <c r="B314" s="0" t="n">
        <v>2.4055297130612E-005</v>
      </c>
      <c r="C314" s="0" t="n">
        <v>1.23575759159567E-005</v>
      </c>
      <c r="D314" s="0" t="n">
        <v>3.64128730465687E-005</v>
      </c>
      <c r="E314" s="0" t="n">
        <v>7.28257460931375E-005</v>
      </c>
      <c r="I314" s="0" t="n">
        <f aca="false">-B314</f>
        <v>-2.4055297130612E-005</v>
      </c>
      <c r="J314" s="0" t="n">
        <f aca="false">-C314</f>
        <v>-1.23575759159567E-005</v>
      </c>
      <c r="K314" s="0" t="n">
        <f aca="false">-D314</f>
        <v>-3.64128730465687E-005</v>
      </c>
      <c r="L314" s="0" t="n">
        <f aca="false">-E314</f>
        <v>-7.28257460931375E-005</v>
      </c>
    </row>
    <row r="315" customFormat="false" ht="16" hidden="false" customHeight="false" outlineLevel="0" collapsed="false">
      <c r="A315" s="0" t="s">
        <v>577</v>
      </c>
      <c r="B315" s="0" t="n">
        <v>4.03164689280301E-005</v>
      </c>
      <c r="C315" s="0" t="n">
        <v>5.50276354988763E-005</v>
      </c>
      <c r="D315" s="0" t="n">
        <v>9.53441044269064E-005</v>
      </c>
      <c r="E315" s="0" t="n">
        <v>0.000190688208853813</v>
      </c>
      <c r="I315" s="0" t="n">
        <f aca="false">-B315</f>
        <v>-4.03164689280301E-005</v>
      </c>
      <c r="J315" s="0" t="n">
        <f aca="false">-C315</f>
        <v>-5.50276354988763E-005</v>
      </c>
      <c r="K315" s="0" t="n">
        <f aca="false">-D315</f>
        <v>-9.53441044269064E-005</v>
      </c>
      <c r="L315" s="0" t="n">
        <f aca="false">-E315</f>
        <v>-0.000190688208853813</v>
      </c>
    </row>
    <row r="316" customFormat="false" ht="16" hidden="false" customHeight="false" outlineLevel="0" collapsed="false">
      <c r="A316" s="0" t="s">
        <v>579</v>
      </c>
      <c r="B316" s="0" t="n">
        <v>2.4055297130612E-005</v>
      </c>
      <c r="C316" s="0" t="n">
        <v>1.03094130559766E-005</v>
      </c>
      <c r="D316" s="0" t="n">
        <v>3.43647101865886E-005</v>
      </c>
      <c r="E316" s="0" t="n">
        <v>6.87294203731772E-005</v>
      </c>
      <c r="I316" s="0" t="n">
        <f aca="false">-B316</f>
        <v>-2.4055297130612E-005</v>
      </c>
      <c r="J316" s="0" t="n">
        <f aca="false">-C316</f>
        <v>-1.03094130559766E-005</v>
      </c>
      <c r="K316" s="0" t="n">
        <f aca="false">-D316</f>
        <v>-3.43647101865886E-005</v>
      </c>
      <c r="L316" s="0" t="n">
        <f aca="false">-E316</f>
        <v>-6.87294203731772E-005</v>
      </c>
    </row>
    <row r="317" customFormat="false" ht="16" hidden="false" customHeight="false" outlineLevel="0" collapsed="false">
      <c r="A317" s="0" t="s">
        <v>581</v>
      </c>
      <c r="B317" s="0" t="n">
        <v>0.000366036429206084</v>
      </c>
      <c r="C317" s="0" t="n">
        <v>0.000738729224376731</v>
      </c>
      <c r="D317" s="0" t="n">
        <v>0.00110476565358281</v>
      </c>
      <c r="E317" s="0" t="n">
        <v>0.00220953130716563</v>
      </c>
      <c r="I317" s="0" t="n">
        <f aca="false">-B317</f>
        <v>-0.000366036429206084</v>
      </c>
      <c r="J317" s="0" t="n">
        <f aca="false">-C317</f>
        <v>-0.000738729224376731</v>
      </c>
      <c r="K317" s="0" t="n">
        <f aca="false">-D317</f>
        <v>-0.00110476565358281</v>
      </c>
      <c r="L317" s="0" t="n">
        <f aca="false">-E317</f>
        <v>-0.00220953130716563</v>
      </c>
    </row>
    <row r="318" customFormat="false" ht="16" hidden="false" customHeight="false" outlineLevel="0" collapsed="false">
      <c r="A318" s="0" t="s">
        <v>583</v>
      </c>
      <c r="B318" s="0" t="n">
        <v>3.32279308001881E-005</v>
      </c>
      <c r="C318" s="0" t="n">
        <v>3.7827314064705E-005</v>
      </c>
      <c r="D318" s="0" t="n">
        <v>7.10552448648931E-005</v>
      </c>
      <c r="E318" s="0" t="n">
        <v>0.000142110489729786</v>
      </c>
      <c r="I318" s="0" t="n">
        <f aca="false">-B318</f>
        <v>-3.32279308001881E-005</v>
      </c>
      <c r="J318" s="0" t="n">
        <f aca="false">-C318</f>
        <v>-3.7827314064705E-005</v>
      </c>
      <c r="K318" s="0" t="n">
        <f aca="false">-D318</f>
        <v>-7.10552448648931E-005</v>
      </c>
      <c r="L318" s="0" t="n">
        <f aca="false">-E318</f>
        <v>-0.000142110489729786</v>
      </c>
    </row>
    <row r="319" customFormat="false" ht="16" hidden="false" customHeight="false" outlineLevel="0" collapsed="false">
      <c r="A319" s="0" t="s">
        <v>585</v>
      </c>
      <c r="B319" s="0" t="n">
        <v>0.000133787173992578</v>
      </c>
      <c r="C319" s="0" t="n">
        <v>0.000118715047300476</v>
      </c>
      <c r="D319" s="0" t="n">
        <v>0.000252502221293054</v>
      </c>
      <c r="E319" s="0" t="n">
        <v>0.000505004442586108</v>
      </c>
      <c r="I319" s="0" t="n">
        <f aca="false">-B319</f>
        <v>-0.000133787173992578</v>
      </c>
      <c r="J319" s="0" t="n">
        <f aca="false">-C319</f>
        <v>-0.000118715047300476</v>
      </c>
      <c r="K319" s="0" t="n">
        <f aca="false">-D319</f>
        <v>-0.000252502221293054</v>
      </c>
      <c r="L319" s="0" t="n">
        <f aca="false">-E319</f>
        <v>-0.000505004442586108</v>
      </c>
    </row>
    <row r="320" customFormat="false" ht="16" hidden="false" customHeight="false" outlineLevel="0" collapsed="false">
      <c r="A320" s="0" t="s">
        <v>587</v>
      </c>
      <c r="B320" s="0" t="n">
        <v>0.00385317252913814</v>
      </c>
      <c r="C320" s="0" t="n">
        <v>0.00260371478597188</v>
      </c>
      <c r="D320" s="0" t="n">
        <v>0.00645688731511002</v>
      </c>
      <c r="E320" s="0" t="n">
        <v>0.01291377463022</v>
      </c>
      <c r="I320" s="0" t="n">
        <f aca="false">-B320</f>
        <v>-0.00385317252913814</v>
      </c>
      <c r="J320" s="0" t="n">
        <f aca="false">-C320</f>
        <v>-0.00260371478597188</v>
      </c>
      <c r="K320" s="0" t="n">
        <f aca="false">-D320</f>
        <v>-0.00645688731511002</v>
      </c>
      <c r="L320" s="0" t="n">
        <f aca="false">-E320</f>
        <v>-0.01291377463022</v>
      </c>
    </row>
    <row r="321" customFormat="false" ht="16" hidden="false" customHeight="false" outlineLevel="0" collapsed="false">
      <c r="A321" s="0" t="s">
        <v>589</v>
      </c>
      <c r="B321" s="0" t="n">
        <v>0.00437444467673653</v>
      </c>
      <c r="C321" s="0" t="n">
        <v>0.00434921993414519</v>
      </c>
      <c r="D321" s="0" t="n">
        <v>0.00872366461088172</v>
      </c>
      <c r="E321" s="0" t="n">
        <v>0.0174473292217634</v>
      </c>
      <c r="I321" s="0" t="n">
        <f aca="false">-B321</f>
        <v>-0.00437444467673653</v>
      </c>
      <c r="J321" s="0" t="n">
        <f aca="false">-C321</f>
        <v>-0.00434921993414519</v>
      </c>
      <c r="K321" s="0" t="n">
        <f aca="false">-D321</f>
        <v>-0.00872366461088172</v>
      </c>
      <c r="L321" s="0" t="n">
        <f aca="false">-E321</f>
        <v>-0.0174473292217634</v>
      </c>
    </row>
    <row r="322" customFormat="false" ht="16" hidden="false" customHeight="false" outlineLevel="0" collapsed="false">
      <c r="A322" s="0" t="s">
        <v>591</v>
      </c>
      <c r="B322" s="0" t="n">
        <v>5.76360215334762E-005</v>
      </c>
      <c r="C322" s="0" t="n">
        <v>3.80886426592798E-005</v>
      </c>
      <c r="D322" s="0" t="n">
        <v>9.5724664192756E-005</v>
      </c>
      <c r="E322" s="0" t="n">
        <v>0.000191449328385512</v>
      </c>
      <c r="I322" s="0" t="n">
        <f aca="false">-B322</f>
        <v>-5.76360215334762E-005</v>
      </c>
      <c r="J322" s="0" t="n">
        <f aca="false">-C322</f>
        <v>-3.80886426592798E-005</v>
      </c>
      <c r="K322" s="0" t="n">
        <f aca="false">-D322</f>
        <v>-9.5724664192756E-005</v>
      </c>
      <c r="L322" s="0" t="n">
        <f aca="false">-E322</f>
        <v>-0.000191449328385512</v>
      </c>
    </row>
    <row r="323" customFormat="false" ht="16" hidden="false" customHeight="false" outlineLevel="0" collapsed="false">
      <c r="A323" s="0" t="s">
        <v>593</v>
      </c>
      <c r="B323" s="0" t="n">
        <v>6.8036899597554E-005</v>
      </c>
      <c r="C323" s="0" t="n">
        <v>4.69607484450949E-005</v>
      </c>
      <c r="D323" s="0" t="n">
        <v>0.000114997648042649</v>
      </c>
      <c r="E323" s="0" t="n">
        <v>0.000229995296085298</v>
      </c>
      <c r="I323" s="0" t="n">
        <f aca="false">-B323</f>
        <v>-6.8036899597554E-005</v>
      </c>
      <c r="J323" s="0" t="n">
        <f aca="false">-C323</f>
        <v>-4.69607484450949E-005</v>
      </c>
      <c r="K323" s="0" t="n">
        <f aca="false">-D323</f>
        <v>-0.000114997648042649</v>
      </c>
      <c r="L323" s="0" t="n">
        <f aca="false">-E323</f>
        <v>-0.000229995296085298</v>
      </c>
    </row>
    <row r="324" customFormat="false" ht="16" hidden="false" customHeight="false" outlineLevel="0" collapsed="false">
      <c r="A324" s="0" t="s">
        <v>595</v>
      </c>
      <c r="B324" s="0" t="n">
        <v>8.79632049338839E-005</v>
      </c>
      <c r="C324" s="0" t="n">
        <v>7.33026707782366E-005</v>
      </c>
      <c r="D324" s="0" t="n">
        <v>0.00016126587571212</v>
      </c>
      <c r="E324" s="0" t="n">
        <v>0.000322531751424241</v>
      </c>
      <c r="I324" s="0" t="n">
        <f aca="false">-B324</f>
        <v>-8.79632049338839E-005</v>
      </c>
      <c r="J324" s="0" t="n">
        <f aca="false">-C324</f>
        <v>-7.33026707782366E-005</v>
      </c>
      <c r="K324" s="0" t="n">
        <f aca="false">-D324</f>
        <v>-0.00016126587571212</v>
      </c>
      <c r="L324" s="0" t="n">
        <f aca="false">-E324</f>
        <v>-0.000322531751424241</v>
      </c>
    </row>
    <row r="325" customFormat="false" ht="16" hidden="false" customHeight="false" outlineLevel="0" collapsed="false">
      <c r="A325" s="0" t="s">
        <v>597</v>
      </c>
      <c r="B325" s="0" t="n">
        <v>4.39816024669419E-005</v>
      </c>
      <c r="C325" s="0" t="n">
        <v>3.86994982490984E-005</v>
      </c>
      <c r="D325" s="0" t="n">
        <v>8.26811007160404E-005</v>
      </c>
      <c r="E325" s="0" t="n">
        <v>0.000165362201432081</v>
      </c>
      <c r="I325" s="0" t="n">
        <f aca="false">-B325</f>
        <v>-4.39816024669419E-005</v>
      </c>
      <c r="J325" s="0" t="n">
        <f aca="false">-C325</f>
        <v>-3.86994982490984E-005</v>
      </c>
      <c r="K325" s="0" t="n">
        <f aca="false">-D325</f>
        <v>-8.26811007160404E-005</v>
      </c>
      <c r="L325" s="0" t="n">
        <f aca="false">-E325</f>
        <v>-0.000165362201432081</v>
      </c>
    </row>
    <row r="326" customFormat="false" ht="16" hidden="false" customHeight="false" outlineLevel="0" collapsed="false">
      <c r="A326" s="0" t="s">
        <v>599</v>
      </c>
      <c r="B326" s="0" t="n">
        <v>6.024277426436E-005</v>
      </c>
      <c r="C326" s="0" t="n">
        <v>8.1369557832018E-005</v>
      </c>
      <c r="D326" s="0" t="n">
        <v>0.000141612332096378</v>
      </c>
      <c r="E326" s="0" t="n">
        <v>0.000283224664192756</v>
      </c>
      <c r="I326" s="0" t="n">
        <f aca="false">-B326</f>
        <v>-6.024277426436E-005</v>
      </c>
      <c r="J326" s="0" t="n">
        <f aca="false">-C326</f>
        <v>-8.1369557832018E-005</v>
      </c>
      <c r="K326" s="0" t="n">
        <f aca="false">-D326</f>
        <v>-0.000141612332096378</v>
      </c>
      <c r="L326" s="0" t="n">
        <f aca="false">-E326</f>
        <v>-0.000283224664192756</v>
      </c>
    </row>
    <row r="327" customFormat="false" ht="16" hidden="false" customHeight="false" outlineLevel="0" collapsed="false">
      <c r="A327" s="0" t="s">
        <v>601</v>
      </c>
      <c r="B327" s="0" t="n">
        <v>4.39816024669419E-005</v>
      </c>
      <c r="C327" s="0" t="n">
        <v>3.66513353891183E-005</v>
      </c>
      <c r="D327" s="0" t="n">
        <v>8.06329378560602E-005</v>
      </c>
      <c r="E327" s="0" t="n">
        <v>0.00016126587571212</v>
      </c>
      <c r="I327" s="0" t="n">
        <f aca="false">-B327</f>
        <v>-4.39816024669419E-005</v>
      </c>
      <c r="J327" s="0" t="n">
        <f aca="false">-C327</f>
        <v>-3.66513353891183E-005</v>
      </c>
      <c r="K327" s="0" t="n">
        <f aca="false">-D327</f>
        <v>-8.06329378560602E-005</v>
      </c>
      <c r="L327" s="0" t="n">
        <f aca="false">-E327</f>
        <v>-0.00016126587571212</v>
      </c>
    </row>
    <row r="328" customFormat="false" ht="16" hidden="false" customHeight="false" outlineLevel="0" collapsed="false">
      <c r="A328" s="0" t="s">
        <v>603</v>
      </c>
      <c r="B328" s="0" t="n">
        <v>0.000385962734542414</v>
      </c>
      <c r="C328" s="0" t="n">
        <v>0.000765071146709873</v>
      </c>
      <c r="D328" s="0" t="n">
        <v>0.00115103388125229</v>
      </c>
      <c r="E328" s="0" t="n">
        <v>0.00230206776250457</v>
      </c>
      <c r="I328" s="0" t="n">
        <f aca="false">-B328</f>
        <v>-0.000385962734542414</v>
      </c>
      <c r="J328" s="0" t="n">
        <f aca="false">-C328</f>
        <v>-0.000765071146709873</v>
      </c>
      <c r="K328" s="0" t="n">
        <f aca="false">-D328</f>
        <v>-0.00115103388125229</v>
      </c>
      <c r="L328" s="0" t="n">
        <f aca="false">-E328</f>
        <v>-0.00230206776250457</v>
      </c>
    </row>
    <row r="329" customFormat="false" ht="16" hidden="false" customHeight="false" outlineLevel="0" collapsed="false">
      <c r="A329" s="0" t="s">
        <v>605</v>
      </c>
      <c r="B329" s="0" t="n">
        <v>5.31542361365181E-005</v>
      </c>
      <c r="C329" s="0" t="n">
        <v>6.41692363978466E-005</v>
      </c>
      <c r="D329" s="0" t="n">
        <v>0.000117323472534365</v>
      </c>
      <c r="E329" s="0" t="n">
        <v>0.000234646945068729</v>
      </c>
      <c r="I329" s="0" t="n">
        <f aca="false">-B329</f>
        <v>-5.31542361365181E-005</v>
      </c>
      <c r="J329" s="0" t="n">
        <f aca="false">-C329</f>
        <v>-6.41692363978466E-005</v>
      </c>
      <c r="K329" s="0" t="n">
        <f aca="false">-D329</f>
        <v>-0.000117323472534365</v>
      </c>
      <c r="L329" s="0" t="n">
        <f aca="false">-E329</f>
        <v>-0.000234646945068729</v>
      </c>
    </row>
    <row r="330" customFormat="false" ht="16" hidden="false" customHeight="false" outlineLevel="0" collapsed="false">
      <c r="A330" s="0" t="s">
        <v>607</v>
      </c>
      <c r="B330" s="0" t="n">
        <v>0.000431786703601108</v>
      </c>
      <c r="C330" s="0" t="n">
        <v>0.000810483523232112</v>
      </c>
      <c r="D330" s="0" t="n">
        <v>0.00124227022683322</v>
      </c>
      <c r="E330" s="0" t="n">
        <v>0.00248454045366644</v>
      </c>
      <c r="I330" s="0" t="n">
        <f aca="false">-B330</f>
        <v>-0.000431786703601108</v>
      </c>
      <c r="J330" s="0" t="n">
        <f aca="false">-C330</f>
        <v>-0.000810483523232112</v>
      </c>
      <c r="K330" s="0" t="n">
        <f aca="false">-D330</f>
        <v>-0.00124227022683322</v>
      </c>
      <c r="L330" s="0" t="n">
        <f aca="false">-E330</f>
        <v>-0.00248454045366644</v>
      </c>
    </row>
    <row r="331" customFormat="false" ht="16" hidden="false" customHeight="false" outlineLevel="0" collapsed="false">
      <c r="A331" s="0" t="s">
        <v>609</v>
      </c>
      <c r="B331" s="0" t="n">
        <v>0.00415117205874667</v>
      </c>
      <c r="C331" s="0" t="n">
        <v>0.00329548326190352</v>
      </c>
      <c r="D331" s="0" t="n">
        <v>0.00744665532065018</v>
      </c>
      <c r="E331" s="0" t="n">
        <v>0.0148933106413004</v>
      </c>
      <c r="I331" s="0" t="n">
        <f aca="false">-B331</f>
        <v>-0.00415117205874667</v>
      </c>
      <c r="J331" s="0" t="n">
        <f aca="false">-C331</f>
        <v>-0.00329548326190352</v>
      </c>
      <c r="K331" s="0" t="n">
        <f aca="false">-D331</f>
        <v>-0.00744665532065018</v>
      </c>
      <c r="L331" s="0" t="n">
        <f aca="false">-E331</f>
        <v>-0.0148933106413004</v>
      </c>
    </row>
    <row r="332" customFormat="false" ht="16" hidden="false" customHeight="false" outlineLevel="0" collapsed="false">
      <c r="A332" s="0" t="s">
        <v>611</v>
      </c>
      <c r="B332" s="0" t="n">
        <v>0.00467244420634506</v>
      </c>
      <c r="C332" s="0" t="n">
        <v>0.00504098841007683</v>
      </c>
      <c r="D332" s="0" t="n">
        <v>0.00971343261642189</v>
      </c>
      <c r="E332" s="0" t="n">
        <v>0.0194268652328438</v>
      </c>
      <c r="I332" s="0" t="n">
        <f aca="false">-B332</f>
        <v>-0.00467244420634506</v>
      </c>
      <c r="J332" s="0" t="n">
        <f aca="false">-C332</f>
        <v>-0.00504098841007683</v>
      </c>
      <c r="K332" s="0" t="n">
        <f aca="false">-D332</f>
        <v>-0.00971343261642189</v>
      </c>
      <c r="L332" s="0" t="n">
        <f aca="false">-E332</f>
        <v>-0.0194268652328438</v>
      </c>
    </row>
    <row r="333" customFormat="false" ht="16" hidden="false" customHeight="false" outlineLevel="0" collapsed="false">
      <c r="A333" s="0" t="s">
        <v>613</v>
      </c>
      <c r="B333" s="0" t="n">
        <v>0.00146511916583913</v>
      </c>
      <c r="C333" s="0" t="n">
        <v>0.00299406032770606</v>
      </c>
      <c r="D333" s="0" t="n">
        <v>0.00445917949354518</v>
      </c>
      <c r="E333" s="0" t="n">
        <v>0.00891835898709037</v>
      </c>
      <c r="I333" s="0" t="n">
        <f aca="false">-B333</f>
        <v>-0.00146511916583913</v>
      </c>
      <c r="J333" s="0" t="n">
        <f aca="false">-C333</f>
        <v>-0.00299406032770606</v>
      </c>
      <c r="K333" s="0" t="n">
        <f aca="false">-D333</f>
        <v>-0.00445917949354518</v>
      </c>
      <c r="L333" s="0" t="n">
        <f aca="false">-E333</f>
        <v>-0.00891835898709037</v>
      </c>
    </row>
    <row r="334" customFormat="false" ht="16" hidden="false" customHeight="false" outlineLevel="0" collapsed="false">
      <c r="A334" s="0" t="s">
        <v>615</v>
      </c>
      <c r="B334" s="0" t="n">
        <v>0.000355635551142006</v>
      </c>
      <c r="C334" s="0" t="n">
        <v>0.000729857118590916</v>
      </c>
      <c r="D334" s="0" t="n">
        <v>0.00108549266973292</v>
      </c>
      <c r="E334" s="0" t="n">
        <v>0.00217098533946584</v>
      </c>
      <c r="I334" s="0" t="n">
        <f aca="false">-B334</f>
        <v>-0.000355635551142006</v>
      </c>
      <c r="J334" s="0" t="n">
        <f aca="false">-C334</f>
        <v>-0.000729857118590916</v>
      </c>
      <c r="K334" s="0" t="n">
        <f aca="false">-D334</f>
        <v>-0.00108549266973292</v>
      </c>
      <c r="L334" s="0" t="n">
        <f aca="false">-E334</f>
        <v>-0.00217098533946584</v>
      </c>
    </row>
    <row r="335" customFormat="false" ht="16" hidden="false" customHeight="false" outlineLevel="0" collapsed="false">
      <c r="A335" s="0" t="s">
        <v>617</v>
      </c>
      <c r="B335" s="0" t="n">
        <v>0.000366036429206084</v>
      </c>
      <c r="C335" s="0" t="n">
        <v>0.000738729224376731</v>
      </c>
      <c r="D335" s="0" t="n">
        <v>0.00110476565358281</v>
      </c>
      <c r="E335" s="0" t="n">
        <v>0.00220953130716563</v>
      </c>
      <c r="I335" s="0" t="n">
        <f aca="false">-B335</f>
        <v>-0.000366036429206084</v>
      </c>
      <c r="J335" s="0" t="n">
        <f aca="false">-C335</f>
        <v>-0.000738729224376731</v>
      </c>
      <c r="K335" s="0" t="n">
        <f aca="false">-D335</f>
        <v>-0.00110476565358281</v>
      </c>
      <c r="L335" s="0" t="n">
        <f aca="false">-E335</f>
        <v>-0.00220953130716563</v>
      </c>
    </row>
    <row r="336" customFormat="false" ht="16" hidden="false" customHeight="false" outlineLevel="0" collapsed="false">
      <c r="A336" s="0" t="s">
        <v>619</v>
      </c>
      <c r="B336" s="0" t="n">
        <v>0.000385962734542414</v>
      </c>
      <c r="C336" s="0" t="n">
        <v>0.000765071146709873</v>
      </c>
      <c r="D336" s="0" t="n">
        <v>0.00115103388125229</v>
      </c>
      <c r="E336" s="0" t="n">
        <v>0.00230206776250457</v>
      </c>
      <c r="I336" s="0" t="n">
        <f aca="false">-B336</f>
        <v>-0.000385962734542414</v>
      </c>
      <c r="J336" s="0" t="n">
        <f aca="false">-C336</f>
        <v>-0.000765071146709873</v>
      </c>
      <c r="K336" s="0" t="n">
        <f aca="false">-D336</f>
        <v>-0.00115103388125229</v>
      </c>
      <c r="L336" s="0" t="n">
        <f aca="false">-E336</f>
        <v>-0.00230206776250457</v>
      </c>
    </row>
    <row r="337" customFormat="false" ht="16" hidden="false" customHeight="false" outlineLevel="0" collapsed="false">
      <c r="A337" s="0" t="s">
        <v>621</v>
      </c>
      <c r="B337" s="0" t="n">
        <v>0.000341981132075472</v>
      </c>
      <c r="C337" s="0" t="n">
        <v>0.000730467974180735</v>
      </c>
      <c r="D337" s="0" t="n">
        <v>0.00107244910625621</v>
      </c>
      <c r="E337" s="0" t="n">
        <v>0.00214489821251241</v>
      </c>
      <c r="I337" s="0" t="n">
        <f aca="false">-B337</f>
        <v>-0.000341981132075472</v>
      </c>
      <c r="J337" s="0" t="n">
        <f aca="false">-C337</f>
        <v>-0.000730467974180735</v>
      </c>
      <c r="K337" s="0" t="n">
        <f aca="false">-D337</f>
        <v>-0.00107244910625621</v>
      </c>
      <c r="L337" s="0" t="n">
        <f aca="false">-E337</f>
        <v>-0.00214489821251241</v>
      </c>
    </row>
    <row r="338" customFormat="false" ht="16" hidden="false" customHeight="false" outlineLevel="0" collapsed="false">
      <c r="A338" s="0" t="s">
        <v>623</v>
      </c>
      <c r="B338" s="0" t="n">
        <v>0.00035824230387289</v>
      </c>
      <c r="C338" s="0" t="n">
        <v>0.000773138033763654</v>
      </c>
      <c r="D338" s="0" t="n">
        <v>0.00113138033763654</v>
      </c>
      <c r="E338" s="0" t="n">
        <v>0.00226276067527309</v>
      </c>
      <c r="I338" s="0" t="n">
        <f aca="false">-B338</f>
        <v>-0.00035824230387289</v>
      </c>
      <c r="J338" s="0" t="n">
        <f aca="false">-C338</f>
        <v>-0.000773138033763654</v>
      </c>
      <c r="K338" s="0" t="n">
        <f aca="false">-D338</f>
        <v>-0.00113138033763654</v>
      </c>
      <c r="L338" s="0" t="n">
        <f aca="false">-E338</f>
        <v>-0.00226276067527309</v>
      </c>
    </row>
    <row r="339" customFormat="false" ht="16" hidden="false" customHeight="false" outlineLevel="0" collapsed="false">
      <c r="A339" s="0" t="s">
        <v>625</v>
      </c>
      <c r="B339" s="0" t="n">
        <v>0.000341981132075472</v>
      </c>
      <c r="C339" s="0" t="n">
        <v>0.000728419811320755</v>
      </c>
      <c r="D339" s="0" t="n">
        <v>0.00107040094339623</v>
      </c>
      <c r="E339" s="0" t="n">
        <v>0.00214080188679245</v>
      </c>
      <c r="I339" s="0" t="n">
        <f aca="false">-B339</f>
        <v>-0.000341981132075472</v>
      </c>
      <c r="J339" s="0" t="n">
        <f aca="false">-C339</f>
        <v>-0.000728419811320755</v>
      </c>
      <c r="K339" s="0" t="n">
        <f aca="false">-D339</f>
        <v>-0.00107040094339623</v>
      </c>
      <c r="L339" s="0" t="n">
        <f aca="false">-E339</f>
        <v>-0.00214080188679245</v>
      </c>
    </row>
    <row r="340" customFormat="false" ht="16" hidden="false" customHeight="false" outlineLevel="0" collapsed="false">
      <c r="A340" s="0" t="s">
        <v>627</v>
      </c>
      <c r="B340" s="0" t="n">
        <v>0.000683962264150943</v>
      </c>
      <c r="C340" s="0" t="n">
        <v>0.00145683962264151</v>
      </c>
      <c r="D340" s="0" t="n">
        <v>0.00214080188679245</v>
      </c>
      <c r="E340" s="0" t="n">
        <v>0.0042816037735849</v>
      </c>
      <c r="I340" s="0" t="n">
        <f aca="false">-B340</f>
        <v>-0.000683962264150943</v>
      </c>
      <c r="J340" s="0" t="n">
        <f aca="false">-C340</f>
        <v>-0.00145683962264151</v>
      </c>
      <c r="K340" s="0" t="n">
        <f aca="false">-D340</f>
        <v>-0.00214080188679245</v>
      </c>
      <c r="L340" s="0" t="n">
        <f aca="false">-E340</f>
        <v>-0.0042816037735849</v>
      </c>
    </row>
    <row r="341" customFormat="false" ht="16" hidden="false" customHeight="false" outlineLevel="0" collapsed="false">
      <c r="A341" s="0" t="s">
        <v>629</v>
      </c>
      <c r="B341" s="0" t="n">
        <v>0.000351153765745048</v>
      </c>
      <c r="C341" s="0" t="n">
        <v>0.000755937712329483</v>
      </c>
      <c r="D341" s="0" t="n">
        <v>0.00110709147807453</v>
      </c>
      <c r="E341" s="0" t="n">
        <v>0.00221418295614906</v>
      </c>
      <c r="I341" s="0" t="n">
        <f aca="false">-B341</f>
        <v>-0.000351153765745048</v>
      </c>
      <c r="J341" s="0" t="n">
        <f aca="false">-C341</f>
        <v>-0.000755937712329483</v>
      </c>
      <c r="K341" s="0" t="n">
        <f aca="false">-D341</f>
        <v>-0.00110709147807453</v>
      </c>
      <c r="L341" s="0" t="n">
        <f aca="false">-E341</f>
        <v>-0.00221418295614906</v>
      </c>
    </row>
    <row r="342" customFormat="false" ht="16" hidden="false" customHeight="false" outlineLevel="0" collapsed="false">
      <c r="A342" s="0" t="s">
        <v>631</v>
      </c>
      <c r="B342" s="0" t="n">
        <v>9.89782051952124E-005</v>
      </c>
      <c r="C342" s="0" t="n">
        <v>0.000109581612920086</v>
      </c>
      <c r="D342" s="0" t="n">
        <v>0.000208559818115298</v>
      </c>
      <c r="E342" s="0" t="n">
        <v>0.000417119636230596</v>
      </c>
      <c r="I342" s="0" t="n">
        <f aca="false">-B342</f>
        <v>-9.89782051952124E-005</v>
      </c>
      <c r="J342" s="0" t="n">
        <f aca="false">-C342</f>
        <v>-0.000109581612920086</v>
      </c>
      <c r="K342" s="0" t="n">
        <f aca="false">-D342</f>
        <v>-0.000208559818115298</v>
      </c>
      <c r="L342" s="0" t="n">
        <f aca="false">-E342</f>
        <v>-0.000417119636230596</v>
      </c>
    </row>
    <row r="343" customFormat="false" ht="16" hidden="false" customHeight="false" outlineLevel="0" collapsed="false">
      <c r="A343" s="0" t="s">
        <v>633</v>
      </c>
      <c r="B343" s="0" t="n">
        <v>0.00381836356034077</v>
      </c>
      <c r="C343" s="0" t="n">
        <v>0.00259458135159149</v>
      </c>
      <c r="D343" s="0" t="n">
        <v>0.00641294491193226</v>
      </c>
      <c r="E343" s="0" t="n">
        <v>0.0128258898238645</v>
      </c>
      <c r="I343" s="0" t="n">
        <f aca="false">-B343</f>
        <v>-0.00381836356034077</v>
      </c>
      <c r="J343" s="0" t="n">
        <f aca="false">-C343</f>
        <v>-0.00259458135159149</v>
      </c>
      <c r="K343" s="0" t="n">
        <f aca="false">-D343</f>
        <v>-0.00641294491193226</v>
      </c>
      <c r="L343" s="0" t="n">
        <f aca="false">-E343</f>
        <v>-0.0128258898238645</v>
      </c>
    </row>
    <row r="344" customFormat="false" ht="16" hidden="false" customHeight="false" outlineLevel="0" collapsed="false">
      <c r="A344" s="0" t="s">
        <v>635</v>
      </c>
      <c r="B344" s="0" t="n">
        <v>0.00433963570793916</v>
      </c>
      <c r="C344" s="0" t="n">
        <v>0.0043400864997648</v>
      </c>
      <c r="D344" s="0" t="n">
        <v>0.00867972220770397</v>
      </c>
      <c r="E344" s="0" t="n">
        <v>0.0173594444154079</v>
      </c>
      <c r="I344" s="0" t="n">
        <f aca="false">-B344</f>
        <v>-0.00433963570793916</v>
      </c>
      <c r="J344" s="0" t="n">
        <f aca="false">-C344</f>
        <v>-0.0043400864997648</v>
      </c>
      <c r="K344" s="0" t="n">
        <f aca="false">-D344</f>
        <v>-0.00867972220770397</v>
      </c>
      <c r="L344" s="0" t="n">
        <f aca="false">-E344</f>
        <v>-0.0173594444154079</v>
      </c>
    </row>
    <row r="345" customFormat="false" ht="16" hidden="false" customHeight="false" outlineLevel="0" collapsed="false">
      <c r="A345" s="0" t="s">
        <v>637</v>
      </c>
      <c r="B345" s="0" t="n">
        <v>2.28270527361104E-005</v>
      </c>
      <c r="C345" s="0" t="n">
        <v>2.89552082788899E-005</v>
      </c>
      <c r="D345" s="0" t="n">
        <v>5.17822610150003E-005</v>
      </c>
      <c r="E345" s="0" t="n">
        <v>0.000103564522030001</v>
      </c>
      <c r="I345" s="0" t="n">
        <f aca="false">-B345</f>
        <v>-2.28270527361104E-005</v>
      </c>
      <c r="J345" s="0" t="n">
        <f aca="false">-C345</f>
        <v>-2.89552082788899E-005</v>
      </c>
      <c r="K345" s="0" t="n">
        <f aca="false">-D345</f>
        <v>-5.17822610150003E-005</v>
      </c>
      <c r="L345" s="0" t="n">
        <f aca="false">-E345</f>
        <v>-0.000103564522030001</v>
      </c>
    </row>
    <row r="346" customFormat="false" ht="16" hidden="false" customHeight="false" outlineLevel="0" collapsed="false">
      <c r="A346" s="0" t="s">
        <v>639</v>
      </c>
      <c r="B346" s="0" t="n">
        <v>3.32279308001881E-005</v>
      </c>
      <c r="C346" s="0" t="n">
        <v>3.7827314064705E-005</v>
      </c>
      <c r="D346" s="0" t="n">
        <v>7.10552448648931E-005</v>
      </c>
      <c r="E346" s="0" t="n">
        <v>0.000142110489729786</v>
      </c>
      <c r="I346" s="0" t="n">
        <f aca="false">-B346</f>
        <v>-3.32279308001881E-005</v>
      </c>
      <c r="J346" s="0" t="n">
        <f aca="false">-C346</f>
        <v>-3.7827314064705E-005</v>
      </c>
      <c r="K346" s="0" t="n">
        <f aca="false">-D346</f>
        <v>-7.10552448648931E-005</v>
      </c>
      <c r="L346" s="0" t="n">
        <f aca="false">-E346</f>
        <v>-0.000142110489729786</v>
      </c>
    </row>
    <row r="347" customFormat="false" ht="16" hidden="false" customHeight="false" outlineLevel="0" collapsed="false">
      <c r="A347" s="0" t="s">
        <v>641</v>
      </c>
      <c r="B347" s="0" t="n">
        <v>5.31542361365181E-005</v>
      </c>
      <c r="C347" s="0" t="n">
        <v>6.41692363978466E-005</v>
      </c>
      <c r="D347" s="0" t="n">
        <v>0.000117323472534365</v>
      </c>
      <c r="E347" s="0" t="n">
        <v>0.000234646945068729</v>
      </c>
      <c r="I347" s="0" t="n">
        <f aca="false">-B347</f>
        <v>-5.31542361365181E-005</v>
      </c>
      <c r="J347" s="0" t="n">
        <f aca="false">-C347</f>
        <v>-6.41692363978466E-005</v>
      </c>
      <c r="K347" s="0" t="n">
        <f aca="false">-D347</f>
        <v>-0.000117323472534365</v>
      </c>
      <c r="L347" s="0" t="n">
        <f aca="false">-E347</f>
        <v>-0.000234646945068729</v>
      </c>
    </row>
    <row r="348" customFormat="false" ht="16" hidden="false" customHeight="false" outlineLevel="0" collapsed="false">
      <c r="A348" s="0" t="s">
        <v>643</v>
      </c>
      <c r="B348" s="0" t="n">
        <v>9.17263366957612E-006</v>
      </c>
      <c r="C348" s="0" t="n">
        <v>2.95660638687085E-005</v>
      </c>
      <c r="D348" s="0" t="n">
        <v>3.87386975382846E-005</v>
      </c>
      <c r="E348" s="0" t="n">
        <v>7.74773950765692E-005</v>
      </c>
      <c r="I348" s="0" t="n">
        <f aca="false">-B348</f>
        <v>-9.17263366957612E-006</v>
      </c>
      <c r="J348" s="0" t="n">
        <f aca="false">-C348</f>
        <v>-2.95660638687085E-005</v>
      </c>
      <c r="K348" s="0" t="n">
        <f aca="false">-D348</f>
        <v>-3.87386975382846E-005</v>
      </c>
      <c r="L348" s="0" t="n">
        <f aca="false">-E348</f>
        <v>-7.74773950765692E-005</v>
      </c>
    </row>
    <row r="349" customFormat="false" ht="16" hidden="false" customHeight="false" outlineLevel="0" collapsed="false">
      <c r="A349" s="0" t="s">
        <v>645</v>
      </c>
      <c r="B349" s="0" t="n">
        <v>2.54338054669942E-005</v>
      </c>
      <c r="C349" s="0" t="n">
        <v>7.22361234516281E-005</v>
      </c>
      <c r="D349" s="0" t="n">
        <v>9.76699289186223E-005</v>
      </c>
      <c r="E349" s="0" t="n">
        <v>0.000195339857837245</v>
      </c>
      <c r="I349" s="0" t="n">
        <f aca="false">-B349</f>
        <v>-2.54338054669942E-005</v>
      </c>
      <c r="J349" s="0" t="n">
        <f aca="false">-C349</f>
        <v>-7.22361234516281E-005</v>
      </c>
      <c r="K349" s="0" t="n">
        <f aca="false">-D349</f>
        <v>-9.76699289186223E-005</v>
      </c>
      <c r="L349" s="0" t="n">
        <f aca="false">-E349</f>
        <v>-0.000195339857837245</v>
      </c>
    </row>
    <row r="350" customFormat="false" ht="16" hidden="false" customHeight="false" outlineLevel="0" collapsed="false">
      <c r="A350" s="0" t="s">
        <v>647</v>
      </c>
      <c r="B350" s="0" t="n">
        <v>9.17263366957612E-006</v>
      </c>
      <c r="C350" s="0" t="n">
        <v>2.75179010087284E-005</v>
      </c>
      <c r="D350" s="0" t="n">
        <v>3.66905346783045E-005</v>
      </c>
      <c r="E350" s="0" t="n">
        <v>7.3381069356609E-005</v>
      </c>
      <c r="I350" s="0" t="n">
        <f aca="false">-B350</f>
        <v>-9.17263366957612E-006</v>
      </c>
      <c r="J350" s="0" t="n">
        <f aca="false">-C350</f>
        <v>-2.75179010087284E-005</v>
      </c>
      <c r="K350" s="0" t="n">
        <f aca="false">-D350</f>
        <v>-3.66905346783045E-005</v>
      </c>
      <c r="L350" s="0" t="n">
        <f aca="false">-E350</f>
        <v>-7.3381069356609E-005</v>
      </c>
    </row>
    <row r="351" customFormat="false" ht="16" hidden="false" customHeight="false" outlineLevel="0" collapsed="false">
      <c r="A351" s="0" t="s">
        <v>649</v>
      </c>
      <c r="B351" s="0" t="n">
        <v>0.000351153765745048</v>
      </c>
      <c r="C351" s="0" t="n">
        <v>0.000755937712329483</v>
      </c>
      <c r="D351" s="0" t="n">
        <v>0.00110709147807453</v>
      </c>
      <c r="E351" s="0" t="n">
        <v>0.00221418295614906</v>
      </c>
      <c r="I351" s="0" t="n">
        <f aca="false">-B351</f>
        <v>-0.000351153765745048</v>
      </c>
      <c r="J351" s="0" t="n">
        <f aca="false">-C351</f>
        <v>-0.000755937712329483</v>
      </c>
      <c r="K351" s="0" t="n">
        <f aca="false">-D351</f>
        <v>-0.00110709147807453</v>
      </c>
      <c r="L351" s="0" t="n">
        <f aca="false">-E351</f>
        <v>-0.00221418295614906</v>
      </c>
    </row>
    <row r="352" customFormat="false" ht="16" hidden="false" customHeight="false" outlineLevel="0" collapsed="false">
      <c r="A352" s="0" t="s">
        <v>651</v>
      </c>
      <c r="B352" s="0" t="n">
        <v>1.83452673391522E-005</v>
      </c>
      <c r="C352" s="0" t="n">
        <v>5.50358020174568E-005</v>
      </c>
      <c r="D352" s="0" t="n">
        <v>7.3381069356609E-005</v>
      </c>
      <c r="E352" s="0" t="n">
        <v>0.000146762138713218</v>
      </c>
      <c r="I352" s="0" t="n">
        <f aca="false">-B352</f>
        <v>-1.83452673391522E-005</v>
      </c>
      <c r="J352" s="0" t="n">
        <f aca="false">-C352</f>
        <v>-5.50358020174568E-005</v>
      </c>
      <c r="K352" s="0" t="n">
        <f aca="false">-D352</f>
        <v>-7.3381069356609E-005</v>
      </c>
      <c r="L352" s="0" t="n">
        <f aca="false">-E352</f>
        <v>-0.000146762138713218</v>
      </c>
    </row>
    <row r="353" customFormat="false" ht="16" hidden="false" customHeight="false" outlineLevel="0" collapsed="false">
      <c r="B353" s="0" t="s">
        <v>870</v>
      </c>
      <c r="C353" s="0" t="s">
        <v>40</v>
      </c>
      <c r="D353" s="0" t="s">
        <v>41</v>
      </c>
      <c r="E353" s="0" t="s">
        <v>871</v>
      </c>
      <c r="F353" s="0" t="s">
        <v>872</v>
      </c>
    </row>
    <row r="354" customFormat="false" ht="16" hidden="false" customHeight="false" outlineLevel="0" collapsed="false">
      <c r="A354" s="0" t="s">
        <v>874</v>
      </c>
      <c r="B354" s="0" t="n">
        <v>0.0046</v>
      </c>
      <c r="C354" s="0" t="n">
        <v>0.0092</v>
      </c>
      <c r="D354" s="0" t="n">
        <v>0.00736</v>
      </c>
      <c r="E354" s="0" t="n">
        <v>0.0115</v>
      </c>
      <c r="F354" s="0" t="n">
        <v>0.0092</v>
      </c>
    </row>
    <row r="355" customFormat="false" ht="16" hidden="false" customHeight="false" outlineLevel="0" collapsed="false">
      <c r="A355" s="0" t="s">
        <v>876</v>
      </c>
    </row>
    <row r="356" customFormat="false" ht="16" hidden="false" customHeight="false" outlineLevel="0" collapsed="false">
      <c r="A356" s="0" t="s">
        <v>878</v>
      </c>
      <c r="B356" s="0" t="n">
        <v>0.00115</v>
      </c>
      <c r="C356" s="0" t="n">
        <v>0.00184</v>
      </c>
      <c r="D356" s="0" t="n">
        <v>0.00115</v>
      </c>
      <c r="E356" s="0" t="n">
        <v>0.00184</v>
      </c>
      <c r="F356" s="0" t="n">
        <v>0.00161</v>
      </c>
    </row>
    <row r="357" customFormat="false" ht="16" hidden="false" customHeight="false" outlineLevel="0" collapsed="false">
      <c r="A357" s="0" t="s">
        <v>880</v>
      </c>
      <c r="B357" s="0" t="n">
        <v>0.000184</v>
      </c>
      <c r="C357" s="0" t="n">
        <v>0.00046</v>
      </c>
      <c r="D357" s="0" t="n">
        <v>0.000345</v>
      </c>
      <c r="E357" s="0" t="n">
        <v>0.000575</v>
      </c>
      <c r="F357" s="0" t="n">
        <v>0.000575</v>
      </c>
    </row>
    <row r="358" customFormat="false" ht="16" hidden="false" customHeight="false" outlineLevel="0" collapsed="false">
      <c r="A358" s="0" t="s">
        <v>882</v>
      </c>
      <c r="B358" s="0" t="n">
        <v>0.0046</v>
      </c>
      <c r="C358" s="0" t="n">
        <v>0.0069</v>
      </c>
      <c r="D358" s="0" t="n">
        <v>0.00506</v>
      </c>
      <c r="E358" s="0" t="n">
        <v>0.00736</v>
      </c>
      <c r="F358" s="0" t="n">
        <v>0.00644</v>
      </c>
    </row>
    <row r="359" customFormat="false" ht="16" hidden="false" customHeight="false" outlineLevel="0" collapsed="false">
      <c r="A359" s="0" t="s">
        <v>884</v>
      </c>
      <c r="B359" s="0" t="n">
        <v>0.00115</v>
      </c>
      <c r="C359" s="0" t="n">
        <v>0.00138</v>
      </c>
      <c r="D359" s="0" t="n">
        <v>0.00092</v>
      </c>
      <c r="E359" s="0" t="n">
        <v>0.0138</v>
      </c>
      <c r="F359" s="0" t="n">
        <v>0.00115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5" activeCellId="0" sqref="H15"/>
    </sheetView>
  </sheetViews>
  <sheetFormatPr defaultRowHeight="16"/>
  <cols>
    <col collapsed="false" hidden="false" max="1" min="1" style="0" width="19.7962962962963"/>
    <col collapsed="false" hidden="false" max="1025" min="2" style="0" width="10.6814814814815"/>
  </cols>
  <sheetData>
    <row r="1" customFormat="false" ht="16" hidden="false" customHeight="false" outlineLevel="0" collapsed="false">
      <c r="A1" s="0" t="s">
        <v>915</v>
      </c>
    </row>
    <row r="2" customFormat="false" ht="16" hidden="false" customHeight="false" outlineLevel="0" collapsed="false">
      <c r="A2" s="0" t="s">
        <v>916</v>
      </c>
      <c r="B2" s="0" t="n">
        <v>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11</v>
      </c>
      <c r="M2" s="0" t="n">
        <v>12</v>
      </c>
      <c r="N2" s="0" t="n">
        <v>15</v>
      </c>
    </row>
    <row r="3" customFormat="false" ht="16" hidden="false" customHeight="false" outlineLevel="0" collapsed="false">
      <c r="A3" s="0" t="s">
        <v>917</v>
      </c>
      <c r="B3" s="0" t="n">
        <v>0.05</v>
      </c>
      <c r="C3" s="0" t="n">
        <v>0.1</v>
      </c>
      <c r="D3" s="0" t="n">
        <v>0.2</v>
      </c>
      <c r="E3" s="0" t="n">
        <v>0.5</v>
      </c>
      <c r="F3" s="0" t="n">
        <v>1.4</v>
      </c>
      <c r="G3" s="0" t="n">
        <v>2.9</v>
      </c>
      <c r="H3" s="0" t="n">
        <v>3</v>
      </c>
      <c r="I3" s="0" t="n">
        <v>2.7</v>
      </c>
      <c r="J3" s="0" t="n">
        <v>2.8</v>
      </c>
      <c r="K3" s="0" t="n">
        <v>2.6</v>
      </c>
      <c r="L3" s="0" t="n">
        <v>2.5</v>
      </c>
      <c r="M3" s="0" t="n">
        <v>2.55</v>
      </c>
      <c r="N3" s="0" t="n">
        <v>2.6</v>
      </c>
    </row>
    <row r="4" customFormat="false" ht="16" hidden="false" customHeight="false" outlineLevel="0" collapsed="false">
      <c r="A4" s="0" t="s">
        <v>918</v>
      </c>
      <c r="B4" s="0" t="n">
        <v>0.2</v>
      </c>
      <c r="C4" s="0" t="n">
        <v>0.3</v>
      </c>
      <c r="D4" s="0" t="n">
        <v>0.35</v>
      </c>
      <c r="E4" s="0" t="n">
        <v>0.7</v>
      </c>
      <c r="F4" s="0" t="n">
        <v>1.1</v>
      </c>
      <c r="G4" s="0" t="n">
        <v>0.9</v>
      </c>
      <c r="H4" s="0" t="n">
        <v>1</v>
      </c>
      <c r="I4" s="0" t="n">
        <v>1.4</v>
      </c>
      <c r="J4" s="0" t="n">
        <v>1.5</v>
      </c>
      <c r="K4" s="0" t="n">
        <v>1.7</v>
      </c>
      <c r="L4" s="0" t="n">
        <v>1.6</v>
      </c>
      <c r="M4" s="0" t="n">
        <v>1.3</v>
      </c>
      <c r="N4" s="0" t="n">
        <v>1.25</v>
      </c>
    </row>
    <row r="6" customFormat="false" ht="16" hidden="false" customHeight="false" outlineLevel="0" collapsed="false">
      <c r="A6" s="0" t="s">
        <v>919</v>
      </c>
      <c r="B6" s="0" t="n">
        <f aca="false">B4/B3/10^7</f>
        <v>4E-007</v>
      </c>
      <c r="C6" s="0" t="n">
        <f aca="false">C4/C3/10^7</f>
        <v>3E-007</v>
      </c>
      <c r="D6" s="0" t="n">
        <f aca="false">D4/D3/10^7</f>
        <v>1.75E-007</v>
      </c>
      <c r="E6" s="0" t="n">
        <f aca="false">E4/E3/10^7</f>
        <v>1.4E-007</v>
      </c>
      <c r="F6" s="0" t="n">
        <f aca="false">F4/F3/10^7</f>
        <v>7.85714285714286E-008</v>
      </c>
      <c r="G6" s="0" t="n">
        <f aca="false">G4/G3/10^7</f>
        <v>3.10344827586207E-008</v>
      </c>
      <c r="H6" s="0" t="n">
        <f aca="false">H4/H3/10^7</f>
        <v>3.33333333333333E-008</v>
      </c>
      <c r="I6" s="0" t="n">
        <f aca="false">I4/I3/10^7</f>
        <v>5.18518518518519E-008</v>
      </c>
      <c r="J6" s="0" t="n">
        <f aca="false">J4/J3/10^7</f>
        <v>5.35714285714286E-008</v>
      </c>
      <c r="K6" s="0" t="n">
        <f aca="false">K4/K3/10^7</f>
        <v>6.53846153846154E-008</v>
      </c>
      <c r="L6" s="0" t="n">
        <f aca="false">L4/L3/10^7</f>
        <v>6.4E-008</v>
      </c>
      <c r="M6" s="0" t="n">
        <f aca="false">M4/M3/10^7</f>
        <v>5.09803921568628E-008</v>
      </c>
      <c r="N6" s="0" t="n">
        <f aca="false">N4/N3/10^7</f>
        <v>4.80769230769231E-008</v>
      </c>
    </row>
    <row r="7" customFormat="false" ht="16" hidden="false" customHeight="false" outlineLevel="0" collapsed="false">
      <c r="A7" s="0" t="s">
        <v>761</v>
      </c>
    </row>
    <row r="8" customFormat="false" ht="16" hidden="false" customHeight="false" outlineLevel="0" collapsed="false">
      <c r="A8" s="0" t="s">
        <v>920</v>
      </c>
      <c r="B8" s="0" t="n">
        <f aca="false">B6*10^8</f>
        <v>40</v>
      </c>
      <c r="C8" s="0" t="n">
        <f aca="false">C6*10^8</f>
        <v>30</v>
      </c>
      <c r="D8" s="0" t="n">
        <f aca="false">D6*10^8</f>
        <v>17.5</v>
      </c>
      <c r="E8" s="0" t="n">
        <f aca="false">E6*10^8</f>
        <v>14</v>
      </c>
      <c r="F8" s="0" t="n">
        <f aca="false">F6*10^8</f>
        <v>7.85714285714286</v>
      </c>
      <c r="G8" s="0" t="n">
        <f aca="false">G6*10^8</f>
        <v>3.10344827586207</v>
      </c>
      <c r="H8" s="0" t="n">
        <f aca="false">H6*10^8</f>
        <v>3.33333333333333</v>
      </c>
      <c r="I8" s="0" t="n">
        <f aca="false">I6*10^8</f>
        <v>5.18518518518519</v>
      </c>
      <c r="J8" s="0" t="n">
        <f aca="false">J6*10^8</f>
        <v>5.35714285714286</v>
      </c>
      <c r="K8" s="0" t="n">
        <f aca="false">K6*10^8</f>
        <v>6.53846153846154</v>
      </c>
      <c r="L8" s="0" t="n">
        <f aca="false">L6*10^8</f>
        <v>6.4</v>
      </c>
      <c r="M8" s="0" t="n">
        <f aca="false">M6*10^8</f>
        <v>5.09803921568628</v>
      </c>
      <c r="N8" s="0" t="n">
        <f aca="false">N6*10^8</f>
        <v>4.80769230769231</v>
      </c>
    </row>
    <row r="9" customFormat="false" ht="16" hidden="false" customHeight="false" outlineLevel="0" collapsed="false">
      <c r="A9" s="0" t="s">
        <v>921</v>
      </c>
      <c r="D9" s="0" t="n">
        <v>3.12</v>
      </c>
      <c r="F9" s="0" t="n">
        <v>1.1</v>
      </c>
      <c r="J9" s="0" t="n">
        <v>0.13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2018-05-29T20:29:22Z</dcterms:created>
  <dc:creator>Hanchuanzhi Yu</dc:creator>
  <dc:language>en-US</dc:language>
  <dcterms:modified xsi:type="dcterms:W3CDTF">2018-08-09T12:55:10Z</dcterms:modified>
  <cp:revision>8</cp:revision>
</cp:coreProperties>
</file>