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9015" activeTab="4"/>
  </bookViews>
  <sheets>
    <sheet name="Test A" sheetId="4" r:id="rId1"/>
    <sheet name="Test B" sheetId="1" r:id="rId2"/>
    <sheet name="Test C" sheetId="5" r:id="rId3"/>
    <sheet name="Test D" sheetId="6" r:id="rId4"/>
    <sheet name="Test E" sheetId="7" r:id="rId5"/>
    <sheet name="Test F" sheetId="8" r:id="rId6"/>
  </sheets>
  <calcPr calcId="145621"/>
</workbook>
</file>

<file path=xl/calcChain.xml><?xml version="1.0" encoding="utf-8"?>
<calcChain xmlns="http://schemas.openxmlformats.org/spreadsheetml/2006/main">
  <c r="H8" i="7" l="1"/>
  <c r="G8" i="7"/>
  <c r="H7" i="7"/>
  <c r="G7" i="7"/>
  <c r="H10" i="7"/>
  <c r="G10" i="7"/>
  <c r="G13" i="7"/>
  <c r="G12" i="7"/>
  <c r="H9" i="1" l="1"/>
  <c r="H22" i="1"/>
  <c r="G22" i="1"/>
  <c r="F22" i="1"/>
  <c r="E22" i="1"/>
  <c r="H21" i="1"/>
  <c r="H6" i="6" l="1"/>
  <c r="H7" i="6"/>
  <c r="H8" i="6"/>
  <c r="H9" i="6"/>
  <c r="H10" i="6"/>
  <c r="H11" i="6"/>
  <c r="H12" i="6"/>
  <c r="H13" i="6"/>
  <c r="H14" i="6"/>
  <c r="H15" i="6"/>
  <c r="H16" i="6"/>
  <c r="H17" i="6"/>
  <c r="C26" i="8" l="1"/>
  <c r="C25" i="8"/>
  <c r="C18" i="8"/>
  <c r="C17" i="8"/>
  <c r="I10" i="8"/>
  <c r="G10" i="8"/>
  <c r="G9" i="8"/>
  <c r="G8" i="8"/>
  <c r="C8" i="8"/>
  <c r="G7" i="8"/>
  <c r="G6" i="8"/>
  <c r="D5" i="8"/>
  <c r="C31" i="8" s="1"/>
  <c r="I13" i="7"/>
  <c r="G11" i="7"/>
  <c r="G9" i="7"/>
  <c r="G6" i="7"/>
  <c r="D5" i="7"/>
  <c r="H12" i="7" s="1"/>
  <c r="H13" i="7" s="1"/>
  <c r="I16" i="6"/>
  <c r="I15" i="6"/>
  <c r="I14" i="6"/>
  <c r="I13" i="6"/>
  <c r="G15" i="6"/>
  <c r="I9" i="6"/>
  <c r="I12" i="6"/>
  <c r="I11" i="6"/>
  <c r="I10" i="6"/>
  <c r="I8" i="6"/>
  <c r="I7" i="6"/>
  <c r="D5" i="6"/>
  <c r="H7" i="1"/>
  <c r="D5" i="1"/>
  <c r="I11" i="5"/>
  <c r="I10" i="5"/>
  <c r="I9" i="5"/>
  <c r="I8" i="5"/>
  <c r="I7" i="5"/>
  <c r="I6" i="5"/>
  <c r="D5" i="5"/>
  <c r="F18" i="1" l="1"/>
  <c r="F17" i="1"/>
  <c r="G19" i="1"/>
  <c r="G16" i="1"/>
  <c r="F16" i="1"/>
  <c r="G18" i="1"/>
  <c r="G15" i="1"/>
  <c r="F15" i="1"/>
  <c r="G17" i="1"/>
  <c r="F19" i="1"/>
  <c r="C29" i="7"/>
  <c r="H6" i="7"/>
  <c r="H9" i="7"/>
  <c r="H11" i="7"/>
  <c r="C22" i="7"/>
  <c r="C23" i="7"/>
  <c r="C8" i="7"/>
  <c r="C25" i="7"/>
  <c r="C9" i="7"/>
  <c r="C10" i="7"/>
  <c r="C28" i="7"/>
  <c r="C16" i="7"/>
  <c r="C30" i="7"/>
  <c r="C17" i="7"/>
  <c r="C31" i="7"/>
  <c r="H11" i="5"/>
  <c r="H12" i="5"/>
  <c r="H6" i="5"/>
  <c r="H7" i="5"/>
  <c r="H8" i="5"/>
  <c r="H9" i="5"/>
  <c r="H10" i="5"/>
  <c r="G13" i="1"/>
  <c r="G6" i="1"/>
  <c r="G14" i="1"/>
  <c r="G7" i="1"/>
  <c r="G8" i="1"/>
  <c r="G9" i="1"/>
  <c r="G10" i="1"/>
  <c r="G11" i="1"/>
  <c r="G12" i="1"/>
  <c r="F7" i="1"/>
  <c r="H8" i="8"/>
  <c r="C19" i="8"/>
  <c r="C12" i="8"/>
  <c r="C28" i="8"/>
  <c r="H6" i="8"/>
  <c r="C13" i="8"/>
  <c r="C29" i="8"/>
  <c r="C7" i="8"/>
  <c r="C14" i="8"/>
  <c r="H7" i="8"/>
  <c r="C16" i="8"/>
  <c r="C24" i="8"/>
  <c r="C11" i="8"/>
  <c r="C27" i="8"/>
  <c r="C9" i="8"/>
  <c r="C20" i="8"/>
  <c r="C21" i="8"/>
  <c r="H9" i="8"/>
  <c r="H10" i="8" s="1"/>
  <c r="C22" i="8"/>
  <c r="C30" i="8"/>
  <c r="C10" i="8"/>
  <c r="C15" i="8"/>
  <c r="C23" i="8"/>
  <c r="G12" i="5"/>
  <c r="C12" i="7"/>
  <c r="C18" i="7"/>
  <c r="C13" i="7"/>
  <c r="C19" i="7"/>
  <c r="C14" i="7"/>
  <c r="C20" i="7"/>
  <c r="C26" i="7"/>
  <c r="C15" i="7"/>
  <c r="C21" i="7"/>
  <c r="C27" i="7"/>
  <c r="C10" i="5"/>
  <c r="C7" i="7"/>
  <c r="C11" i="7"/>
  <c r="C24" i="7"/>
  <c r="G17" i="6"/>
  <c r="G16" i="6"/>
  <c r="C9" i="6"/>
  <c r="G8" i="6"/>
  <c r="G14" i="6"/>
  <c r="G7" i="6"/>
  <c r="G12" i="6"/>
  <c r="G10" i="6"/>
  <c r="G13" i="6"/>
  <c r="G6" i="6"/>
  <c r="G11" i="6"/>
  <c r="C7" i="6"/>
  <c r="C8" i="6"/>
  <c r="G9" i="6"/>
  <c r="G9" i="5"/>
  <c r="C8" i="5"/>
  <c r="G7" i="5"/>
  <c r="G10" i="5"/>
  <c r="C7" i="5"/>
  <c r="C9" i="5"/>
  <c r="G6" i="5"/>
  <c r="G8" i="5"/>
  <c r="G11" i="5"/>
  <c r="F14" i="1"/>
  <c r="F13" i="1"/>
  <c r="F12" i="1"/>
  <c r="F11" i="1"/>
  <c r="F10" i="1"/>
  <c r="F9" i="1"/>
  <c r="F8" i="1"/>
  <c r="F6" i="1"/>
  <c r="F20" i="1" l="1"/>
  <c r="G20" i="1"/>
  <c r="G10" i="4"/>
  <c r="H9" i="4"/>
  <c r="G9" i="4"/>
  <c r="G8" i="4"/>
  <c r="G7" i="4"/>
  <c r="G6" i="4"/>
  <c r="G21" i="1" l="1"/>
  <c r="F21" i="1"/>
  <c r="H13" i="1"/>
  <c r="H20" i="1" s="1"/>
  <c r="H12" i="1"/>
  <c r="H19" i="1" s="1"/>
  <c r="H11" i="1"/>
  <c r="H18" i="1" s="1"/>
  <c r="H10" i="1"/>
  <c r="H17" i="1" s="1"/>
  <c r="H16" i="1"/>
  <c r="H8" i="1"/>
  <c r="H15" i="1" s="1"/>
  <c r="I10" i="4"/>
  <c r="C31" i="4"/>
  <c r="C30" i="4"/>
  <c r="C29" i="4"/>
  <c r="C28" i="4"/>
  <c r="C27" i="4"/>
  <c r="C26" i="4"/>
  <c r="I8" i="4"/>
  <c r="C25" i="4"/>
  <c r="C24" i="4"/>
  <c r="C23" i="4"/>
  <c r="C22" i="4"/>
  <c r="C21" i="4"/>
  <c r="C20" i="4"/>
  <c r="I7" i="4"/>
  <c r="H7" i="4"/>
  <c r="C17" i="4"/>
  <c r="C16" i="4"/>
  <c r="C15" i="4"/>
  <c r="C14" i="4"/>
  <c r="C11" i="4"/>
  <c r="C10" i="4"/>
  <c r="C9" i="4"/>
  <c r="C8" i="4"/>
  <c r="I6" i="4"/>
  <c r="H6" i="4"/>
  <c r="D5" i="4"/>
  <c r="C19" i="4" s="1"/>
  <c r="C12" i="4" l="1"/>
  <c r="C18" i="4"/>
  <c r="H8" i="4"/>
  <c r="H10" i="4"/>
  <c r="C7" i="4"/>
  <c r="C13" i="4"/>
  <c r="C7" i="1"/>
  <c r="C8" i="1"/>
  <c r="C9" i="1"/>
</calcChain>
</file>

<file path=xl/sharedStrings.xml><?xml version="1.0" encoding="utf-8"?>
<sst xmlns="http://schemas.openxmlformats.org/spreadsheetml/2006/main" count="93" uniqueCount="22">
  <si>
    <t>start</t>
  </si>
  <si>
    <t>step (days)</t>
  </si>
  <si>
    <t>bound_1</t>
  </si>
  <si>
    <t>water_level</t>
  </si>
  <si>
    <t>bound_2</t>
  </si>
  <si>
    <t>non-DST:</t>
  </si>
  <si>
    <t>bc-time</t>
  </si>
  <si>
    <t>MJD</t>
  </si>
  <si>
    <t>date/time</t>
  </si>
  <si>
    <t>value</t>
  </si>
  <si>
    <t>Expected:</t>
  </si>
  <si>
    <t>bc-data:</t>
  </si>
  <si>
    <t>time</t>
  </si>
  <si>
    <t>MJD:</t>
  </si>
  <si>
    <r>
      <t>regular time series test</t>
    </r>
    <r>
      <rPr>
        <b/>
        <i/>
        <sz val="11"/>
        <color theme="1"/>
        <rFont val="Calibri"/>
        <family val="2"/>
        <scheme val="minor"/>
      </rPr>
      <t xml:space="preserve"> (linear-extrapolate)</t>
    </r>
  </si>
  <si>
    <r>
      <t>leap year day test</t>
    </r>
    <r>
      <rPr>
        <b/>
        <i/>
        <sz val="11"/>
        <color theme="1"/>
        <rFont val="Calibri"/>
        <family val="2"/>
        <scheme val="minor"/>
      </rPr>
      <t xml:space="preserve"> (linear-extrapolate)</t>
    </r>
  </si>
  <si>
    <r>
      <t>daylight saving time test</t>
    </r>
    <r>
      <rPr>
        <b/>
        <i/>
        <sz val="11"/>
        <color theme="1"/>
        <rFont val="Calibri"/>
        <family val="2"/>
        <scheme val="minor"/>
      </rPr>
      <t xml:space="preserve"> (linear-extrapolate)</t>
    </r>
  </si>
  <si>
    <r>
      <t>regular time series test:</t>
    </r>
    <r>
      <rPr>
        <b/>
        <i/>
        <sz val="11"/>
        <color theme="1"/>
        <rFont val="Calibri"/>
        <family val="2"/>
        <scheme val="minor"/>
      </rPr>
      <t xml:space="preserve"> (interpolation-type = block-from)</t>
    </r>
  </si>
  <si>
    <t>(same setup as test A, but then block function)</t>
  </si>
  <si>
    <r>
      <t>regular time series test:</t>
    </r>
    <r>
      <rPr>
        <b/>
        <i/>
        <sz val="11"/>
        <color theme="1"/>
        <rFont val="Calibri"/>
        <family val="2"/>
        <scheme val="minor"/>
      </rPr>
      <t xml:space="preserve"> (interpolation-type = block-to)</t>
    </r>
  </si>
  <si>
    <t>water_discharge</t>
  </si>
  <si>
    <t>Periodic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</si>
</sst>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"/>
    <numFmt numFmtId="165" formatCode="0.00000"/>
    <numFmt numFmtId="166" formatCode="0.000000"/>
    <numFmt numFmtId="167" formatCode="0.000000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5" x14ac:dyDescent="0.25"/>
  <cols>
    <col min="2" max="2" width="9.140625" style="1"/>
    <col min="3" max="3" width="15.5703125" bestFit="1" customWidth="1"/>
    <col min="4" max="4" width="12.5703125" bestFit="1" customWidth="1"/>
    <col min="5" max="5" width="5.7109375" customWidth="1"/>
    <col min="7" max="7" width="14.7109375" bestFit="1" customWidth="1"/>
    <col min="8" max="8" width="15.5703125" bestFit="1" customWidth="1"/>
    <col min="9" max="9" width="12.5703125" bestFit="1" customWidth="1"/>
    <col min="10" max="10" width="15.5703125" bestFit="1" customWidth="1"/>
  </cols>
  <sheetData>
    <row r="1" spans="1:10" x14ac:dyDescent="0.25">
      <c r="A1" t="s">
        <v>2</v>
      </c>
      <c r="B1" s="1" t="s">
        <v>3</v>
      </c>
      <c r="H1" t="s">
        <v>14</v>
      </c>
      <c r="J1" s="2"/>
    </row>
    <row r="2" spans="1:10" x14ac:dyDescent="0.25">
      <c r="J2" s="2"/>
    </row>
    <row r="3" spans="1:10" x14ac:dyDescent="0.25">
      <c r="A3" t="s">
        <v>11</v>
      </c>
      <c r="C3" t="s">
        <v>0</v>
      </c>
      <c r="D3" t="s">
        <v>1</v>
      </c>
      <c r="J3" s="1"/>
    </row>
    <row r="4" spans="1:10" x14ac:dyDescent="0.25">
      <c r="C4" s="2">
        <v>42709</v>
      </c>
      <c r="E4" s="3"/>
      <c r="F4" s="9" t="s">
        <v>10</v>
      </c>
    </row>
    <row r="5" spans="1:10" x14ac:dyDescent="0.25">
      <c r="B5" s="1" t="s">
        <v>13</v>
      </c>
      <c r="C5" s="5">
        <v>57727</v>
      </c>
      <c r="D5" s="3">
        <f>1/24/60</f>
        <v>6.9444444444444436E-4</v>
      </c>
      <c r="F5" s="7" t="s">
        <v>6</v>
      </c>
      <c r="G5" s="7" t="s">
        <v>7</v>
      </c>
      <c r="H5" s="8" t="s">
        <v>8</v>
      </c>
      <c r="I5" s="10" t="s">
        <v>9</v>
      </c>
    </row>
    <row r="6" spans="1:10" x14ac:dyDescent="0.25">
      <c r="A6" t="s">
        <v>12</v>
      </c>
      <c r="B6" s="1" t="s">
        <v>9</v>
      </c>
      <c r="C6" s="8" t="s">
        <v>8</v>
      </c>
      <c r="F6">
        <v>12</v>
      </c>
      <c r="G6" s="6">
        <f>$C$5+F6/24/60</f>
        <v>57727.008333333331</v>
      </c>
      <c r="H6" s="2">
        <f>$C$4+$D$5*F6</f>
        <v>42709.008333333331</v>
      </c>
      <c r="I6" s="4">
        <f>$B7+($B8-$B7)*(F6-$A7)/($A8-$A7)</f>
        <v>0.36399999999999999</v>
      </c>
    </row>
    <row r="7" spans="1:10" x14ac:dyDescent="0.25">
      <c r="A7">
        <v>0</v>
      </c>
      <c r="B7" s="1">
        <v>0.37</v>
      </c>
      <c r="C7" s="2">
        <f t="shared" ref="C7:C31" si="0">$C$4+A7*$D$5</f>
        <v>42709</v>
      </c>
      <c r="F7">
        <v>630</v>
      </c>
      <c r="G7" s="6">
        <f>$C$5+F7/24/60</f>
        <v>57727.4375</v>
      </c>
      <c r="H7" s="2">
        <f>$C$4+$D$5*F7</f>
        <v>42709.4375</v>
      </c>
      <c r="I7" s="4">
        <f>$B17+($B18-$B17)*(F7-$A17)/($A18-$A17)</f>
        <v>0.45999999999999996</v>
      </c>
    </row>
    <row r="8" spans="1:10" x14ac:dyDescent="0.25">
      <c r="A8">
        <v>60</v>
      </c>
      <c r="B8" s="1">
        <v>0.34</v>
      </c>
      <c r="C8" s="2">
        <f t="shared" si="0"/>
        <v>42709.041666666664</v>
      </c>
      <c r="F8">
        <v>1085</v>
      </c>
      <c r="G8" s="6">
        <f>$C$5+F8/24/60</f>
        <v>57727.753472222219</v>
      </c>
      <c r="H8" s="2">
        <f>$C$4+$D$5*F8</f>
        <v>42709.753472222219</v>
      </c>
      <c r="I8" s="4">
        <f>$B25+($B26-$B25)*(F8-$A25)/($A26-$A25)</f>
        <v>0.27666666666666667</v>
      </c>
    </row>
    <row r="9" spans="1:10" x14ac:dyDescent="0.25">
      <c r="A9">
        <v>120</v>
      </c>
      <c r="B9" s="1">
        <v>0.32</v>
      </c>
      <c r="C9" s="2">
        <f t="shared" si="0"/>
        <v>42709.083333333336</v>
      </c>
      <c r="F9">
        <v>1440</v>
      </c>
      <c r="G9" s="6">
        <f>$C$5+F9/24/60</f>
        <v>57728</v>
      </c>
      <c r="H9" s="2">
        <f>$C$4+$D$5*F9</f>
        <v>42710</v>
      </c>
      <c r="I9" s="4">
        <v>0.44</v>
      </c>
    </row>
    <row r="10" spans="1:10" x14ac:dyDescent="0.25">
      <c r="A10">
        <v>180</v>
      </c>
      <c r="B10" s="1">
        <v>0.28000000000000003</v>
      </c>
      <c r="C10" s="2">
        <f t="shared" si="0"/>
        <v>42709.125</v>
      </c>
      <c r="F10">
        <v>1550</v>
      </c>
      <c r="G10" s="6">
        <f>$C$5+F10/24/60</f>
        <v>57728.076388888891</v>
      </c>
      <c r="H10" s="2">
        <f>H9+(F10-F9)*D5</f>
        <v>42710.076388888891</v>
      </c>
      <c r="I10" s="4">
        <f>I9</f>
        <v>0.44</v>
      </c>
    </row>
    <row r="11" spans="1:10" x14ac:dyDescent="0.25">
      <c r="A11">
        <v>240</v>
      </c>
      <c r="B11" s="1">
        <v>0.25</v>
      </c>
      <c r="C11" s="2">
        <f t="shared" si="0"/>
        <v>42709.166666666664</v>
      </c>
    </row>
    <row r="12" spans="1:10" x14ac:dyDescent="0.25">
      <c r="A12">
        <v>300</v>
      </c>
      <c r="B12" s="1">
        <v>0.25</v>
      </c>
      <c r="C12" s="2">
        <f t="shared" si="0"/>
        <v>42709.208333333336</v>
      </c>
    </row>
    <row r="13" spans="1:10" x14ac:dyDescent="0.25">
      <c r="A13">
        <v>360</v>
      </c>
      <c r="B13" s="1">
        <v>0.32</v>
      </c>
      <c r="C13" s="2">
        <f t="shared" si="0"/>
        <v>42709.25</v>
      </c>
    </row>
    <row r="14" spans="1:10" x14ac:dyDescent="0.25">
      <c r="A14">
        <v>420</v>
      </c>
      <c r="B14" s="1">
        <v>0.48</v>
      </c>
      <c r="C14" s="2">
        <f t="shared" si="0"/>
        <v>42709.291666666664</v>
      </c>
    </row>
    <row r="15" spans="1:10" x14ac:dyDescent="0.25">
      <c r="A15">
        <v>480</v>
      </c>
      <c r="B15" s="1">
        <v>0.56000000000000005</v>
      </c>
      <c r="C15" s="2">
        <f t="shared" si="0"/>
        <v>42709.333333333336</v>
      </c>
    </row>
    <row r="16" spans="1:10" x14ac:dyDescent="0.25">
      <c r="A16">
        <v>540</v>
      </c>
      <c r="B16" s="1">
        <v>0.56999999999999995</v>
      </c>
      <c r="C16" s="2">
        <f t="shared" si="0"/>
        <v>42709.375</v>
      </c>
    </row>
    <row r="17" spans="1:3" x14ac:dyDescent="0.25">
      <c r="A17">
        <v>600</v>
      </c>
      <c r="B17" s="1">
        <v>0.5</v>
      </c>
      <c r="C17" s="2">
        <f t="shared" si="0"/>
        <v>42709.416666666664</v>
      </c>
    </row>
    <row r="18" spans="1:3" x14ac:dyDescent="0.25">
      <c r="A18">
        <v>660</v>
      </c>
      <c r="B18" s="1">
        <v>0.42</v>
      </c>
      <c r="C18" s="2">
        <f t="shared" si="0"/>
        <v>42709.458333333336</v>
      </c>
    </row>
    <row r="19" spans="1:3" x14ac:dyDescent="0.25">
      <c r="A19">
        <v>720</v>
      </c>
      <c r="B19" s="1">
        <v>0.37</v>
      </c>
      <c r="C19" s="2">
        <f t="shared" si="0"/>
        <v>42709.5</v>
      </c>
    </row>
    <row r="20" spans="1:3" x14ac:dyDescent="0.25">
      <c r="A20">
        <v>780</v>
      </c>
      <c r="B20" s="1">
        <v>0.34</v>
      </c>
      <c r="C20" s="2">
        <f t="shared" si="0"/>
        <v>42709.541666666664</v>
      </c>
    </row>
    <row r="21" spans="1:3" x14ac:dyDescent="0.25">
      <c r="A21">
        <v>840</v>
      </c>
      <c r="B21" s="1">
        <v>0.31</v>
      </c>
      <c r="C21" s="2">
        <f t="shared" si="0"/>
        <v>42709.583333333336</v>
      </c>
    </row>
    <row r="22" spans="1:3" x14ac:dyDescent="0.25">
      <c r="A22">
        <v>900</v>
      </c>
      <c r="B22" s="1">
        <v>0.26</v>
      </c>
      <c r="C22" s="2">
        <f t="shared" si="0"/>
        <v>42709.625</v>
      </c>
    </row>
    <row r="23" spans="1:3" x14ac:dyDescent="0.25">
      <c r="A23">
        <v>960</v>
      </c>
      <c r="B23" s="1">
        <v>0.22</v>
      </c>
      <c r="C23" s="2">
        <f t="shared" si="0"/>
        <v>42709.666666666664</v>
      </c>
    </row>
    <row r="24" spans="1:3" x14ac:dyDescent="0.25">
      <c r="A24">
        <v>1020</v>
      </c>
      <c r="B24" s="1">
        <v>0.2</v>
      </c>
      <c r="C24" s="2">
        <f t="shared" si="0"/>
        <v>42709.708333333336</v>
      </c>
    </row>
    <row r="25" spans="1:3" x14ac:dyDescent="0.25">
      <c r="A25">
        <v>1080</v>
      </c>
      <c r="B25" s="1">
        <v>0.26</v>
      </c>
      <c r="C25" s="2">
        <f t="shared" si="0"/>
        <v>42709.75</v>
      </c>
    </row>
    <row r="26" spans="1:3" x14ac:dyDescent="0.25">
      <c r="A26">
        <v>1140</v>
      </c>
      <c r="B26" s="1">
        <v>0.46</v>
      </c>
      <c r="C26" s="2">
        <f t="shared" si="0"/>
        <v>42709.791666666664</v>
      </c>
    </row>
    <row r="27" spans="1:3" x14ac:dyDescent="0.25">
      <c r="A27">
        <v>1200</v>
      </c>
      <c r="B27" s="1">
        <v>0.56000000000000005</v>
      </c>
      <c r="C27" s="2">
        <f t="shared" si="0"/>
        <v>42709.833333333336</v>
      </c>
    </row>
    <row r="28" spans="1:3" x14ac:dyDescent="0.25">
      <c r="A28">
        <v>1260</v>
      </c>
      <c r="B28" s="1">
        <v>0.61</v>
      </c>
      <c r="C28" s="2">
        <f t="shared" si="0"/>
        <v>42709.875</v>
      </c>
    </row>
    <row r="29" spans="1:3" x14ac:dyDescent="0.25">
      <c r="A29">
        <v>1320</v>
      </c>
      <c r="B29" s="1">
        <v>0.56999999999999995</v>
      </c>
      <c r="C29" s="2">
        <f t="shared" si="0"/>
        <v>42709.916666666664</v>
      </c>
    </row>
    <row r="30" spans="1:3" x14ac:dyDescent="0.25">
      <c r="A30">
        <v>1380</v>
      </c>
      <c r="B30" s="1">
        <v>0.5</v>
      </c>
      <c r="C30" s="2">
        <f t="shared" si="0"/>
        <v>42709.958333333336</v>
      </c>
    </row>
    <row r="31" spans="1:3" x14ac:dyDescent="0.25">
      <c r="A31">
        <v>1440</v>
      </c>
      <c r="B31" s="1">
        <v>0.44</v>
      </c>
      <c r="C31" s="2">
        <f t="shared" si="0"/>
        <v>42710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A11" sqref="A11"/>
    </sheetView>
  </sheetViews>
  <sheetFormatPr defaultRowHeight="15" x14ac:dyDescent="0.25"/>
  <cols>
    <col min="2" max="2" width="9.140625" style="1"/>
    <col min="3" max="3" width="15.5703125" bestFit="1" customWidth="1"/>
    <col min="4" max="4" width="12.5703125" bestFit="1" customWidth="1"/>
    <col min="5" max="5" width="12.5703125" customWidth="1"/>
    <col min="6" max="6" width="14.7109375" bestFit="1" customWidth="1"/>
    <col min="7" max="7" width="15.5703125" bestFit="1" customWidth="1"/>
    <col min="8" max="8" width="12.5703125" bestFit="1" customWidth="1"/>
    <col min="10" max="10" width="9.42578125" bestFit="1" customWidth="1"/>
    <col min="11" max="11" width="9.28515625" bestFit="1" customWidth="1"/>
  </cols>
  <sheetData>
    <row r="1" spans="1:11" x14ac:dyDescent="0.25">
      <c r="A1" t="s">
        <v>4</v>
      </c>
      <c r="B1" s="1" t="s">
        <v>20</v>
      </c>
      <c r="G1" t="s">
        <v>21</v>
      </c>
    </row>
    <row r="3" spans="1:11" x14ac:dyDescent="0.25">
      <c r="A3" t="s">
        <v>11</v>
      </c>
      <c r="C3" t="s">
        <v>0</v>
      </c>
      <c r="D3" t="s">
        <v>1</v>
      </c>
    </row>
    <row r="4" spans="1:11" x14ac:dyDescent="0.25">
      <c r="C4" s="2">
        <v>42454.5</v>
      </c>
      <c r="E4" s="9" t="s">
        <v>10</v>
      </c>
    </row>
    <row r="5" spans="1:11" x14ac:dyDescent="0.25">
      <c r="B5" s="1" t="s">
        <v>13</v>
      </c>
      <c r="C5" s="5">
        <v>57472.5</v>
      </c>
      <c r="D5" s="3">
        <f>1/24/60</f>
        <v>6.9444444444444436E-4</v>
      </c>
      <c r="E5" s="7" t="s">
        <v>6</v>
      </c>
      <c r="F5" s="7" t="s">
        <v>7</v>
      </c>
      <c r="G5" s="8" t="s">
        <v>8</v>
      </c>
      <c r="H5" s="10" t="s">
        <v>9</v>
      </c>
    </row>
    <row r="6" spans="1:11" x14ac:dyDescent="0.25">
      <c r="A6" t="s">
        <v>12</v>
      </c>
      <c r="B6" s="1" t="s">
        <v>9</v>
      </c>
      <c r="C6" s="8" t="s">
        <v>8</v>
      </c>
      <c r="E6">
        <v>-60</v>
      </c>
      <c r="F6" s="6">
        <f t="shared" ref="F6:F14" si="0">$C$5+E6*$D$5</f>
        <v>57472.458333333336</v>
      </c>
      <c r="G6" s="2">
        <f t="shared" ref="G6:G14" si="1">$C$4+$D$5*E6</f>
        <v>42454.458333333336</v>
      </c>
      <c r="H6" s="4">
        <v>200</v>
      </c>
    </row>
    <row r="7" spans="1:11" x14ac:dyDescent="0.25">
      <c r="A7">
        <v>0</v>
      </c>
      <c r="B7" s="1">
        <v>200</v>
      </c>
      <c r="C7" s="2">
        <f>$C$4+A7*$D$5</f>
        <v>42454.5</v>
      </c>
      <c r="E7">
        <v>0</v>
      </c>
      <c r="F7" s="6">
        <f t="shared" si="0"/>
        <v>57472.5</v>
      </c>
      <c r="G7" s="2">
        <f t="shared" si="1"/>
        <v>42454.5</v>
      </c>
      <c r="H7" s="4">
        <f>$B$7+($B$8-$B$7)*(E7-$A$7)/($A$8-$A$7)</f>
        <v>200</v>
      </c>
    </row>
    <row r="8" spans="1:11" x14ac:dyDescent="0.25">
      <c r="A8">
        <v>720</v>
      </c>
      <c r="B8" s="1">
        <v>300</v>
      </c>
      <c r="C8" s="2">
        <f>$C$4+A8*$D$5</f>
        <v>42455</v>
      </c>
      <c r="E8">
        <v>600</v>
      </c>
      <c r="F8" s="6">
        <f t="shared" si="0"/>
        <v>57472.916666666664</v>
      </c>
      <c r="G8" s="2">
        <f t="shared" si="1"/>
        <v>42454.916666666664</v>
      </c>
      <c r="H8" s="4">
        <f>$B$7+($B$8-$B$7)*(E8-$A$7)/($A$8-$A$7)</f>
        <v>283.33333333333331</v>
      </c>
    </row>
    <row r="9" spans="1:11" x14ac:dyDescent="0.25">
      <c r="A9">
        <v>960</v>
      </c>
      <c r="B9" s="1">
        <v>200</v>
      </c>
      <c r="C9" s="2">
        <f>$C$4+A9*$D$5</f>
        <v>42455.166666666664</v>
      </c>
      <c r="E9">
        <v>660</v>
      </c>
      <c r="F9" s="6">
        <f t="shared" si="0"/>
        <v>57472.958333333336</v>
      </c>
      <c r="G9" s="2">
        <f t="shared" si="1"/>
        <v>42454.958333333336</v>
      </c>
      <c r="H9" s="4">
        <f>$B$7+($B$8-$B$7)*(E9-$A$7)/($A$8-$A$7)</f>
        <v>291.66666666666669</v>
      </c>
    </row>
    <row r="10" spans="1:11" x14ac:dyDescent="0.25">
      <c r="C10" s="2"/>
      <c r="E10">
        <v>720</v>
      </c>
      <c r="F10" s="6">
        <f t="shared" si="0"/>
        <v>57473</v>
      </c>
      <c r="G10" s="2">
        <f t="shared" si="1"/>
        <v>42455</v>
      </c>
      <c r="H10" s="4">
        <f>$B$8+($B$9-$B$8)*(E10-$A$8)/($A$9-$A$8)</f>
        <v>300</v>
      </c>
    </row>
    <row r="11" spans="1:11" x14ac:dyDescent="0.25">
      <c r="C11" s="2"/>
      <c r="E11">
        <v>780</v>
      </c>
      <c r="F11" s="6">
        <f t="shared" si="0"/>
        <v>57473.041666666664</v>
      </c>
      <c r="G11" s="2">
        <f t="shared" si="1"/>
        <v>42455.041666666664</v>
      </c>
      <c r="H11" s="4">
        <f>$B$8+($B$9-$B$8)*(E11-$A$8)/($A$9-$A$8)</f>
        <v>275</v>
      </c>
    </row>
    <row r="12" spans="1:11" x14ac:dyDescent="0.25">
      <c r="C12" s="2"/>
      <c r="E12">
        <v>840</v>
      </c>
      <c r="F12" s="6">
        <f t="shared" si="0"/>
        <v>57473.083333333336</v>
      </c>
      <c r="G12" s="2">
        <f t="shared" si="1"/>
        <v>42455.083333333336</v>
      </c>
      <c r="H12" s="4">
        <f>$B$8+($B$9-$B$8)*(E12-$A$8)/($A$9-$A$8)</f>
        <v>250</v>
      </c>
    </row>
    <row r="13" spans="1:11" x14ac:dyDescent="0.25">
      <c r="C13" s="2"/>
      <c r="E13">
        <v>900</v>
      </c>
      <c r="F13" s="6">
        <f t="shared" si="0"/>
        <v>57473.125</v>
      </c>
      <c r="G13" s="2">
        <f t="shared" si="1"/>
        <v>42455.125</v>
      </c>
      <c r="H13" s="4">
        <f>$B$8+($B$9-$B$8)*(E13-$A$8)/($A$9-$A$8)</f>
        <v>225</v>
      </c>
    </row>
    <row r="14" spans="1:11" x14ac:dyDescent="0.25">
      <c r="B14"/>
      <c r="E14">
        <v>960</v>
      </c>
      <c r="F14" s="6">
        <f t="shared" si="0"/>
        <v>57473.166666666664</v>
      </c>
      <c r="G14" s="2">
        <f t="shared" si="1"/>
        <v>42455.166666666664</v>
      </c>
      <c r="H14" s="4">
        <v>200</v>
      </c>
    </row>
    <row r="15" spans="1:11" x14ac:dyDescent="0.25">
      <c r="B15"/>
      <c r="E15">
        <v>1560</v>
      </c>
      <c r="F15" s="6">
        <f t="shared" ref="F15:F21" si="2">$C$5+E15*$D$5</f>
        <v>57473.583333333336</v>
      </c>
      <c r="G15" s="2">
        <f t="shared" ref="G15:G21" si="3">$C$4+$D$5*E15</f>
        <v>42455.583333333336</v>
      </c>
      <c r="H15" s="4">
        <f>H8</f>
        <v>283.33333333333331</v>
      </c>
      <c r="J15" s="11"/>
      <c r="K15" s="12"/>
    </row>
    <row r="16" spans="1:11" x14ac:dyDescent="0.25">
      <c r="B16"/>
      <c r="E16">
        <v>1620</v>
      </c>
      <c r="F16" s="6">
        <f t="shared" si="2"/>
        <v>57473.625</v>
      </c>
      <c r="G16" s="2">
        <f t="shared" si="3"/>
        <v>42455.625</v>
      </c>
      <c r="H16" s="4">
        <f t="shared" ref="H16:H22" si="4">H9</f>
        <v>291.66666666666669</v>
      </c>
      <c r="J16" s="11"/>
    </row>
    <row r="17" spans="2:8" x14ac:dyDescent="0.25">
      <c r="B17"/>
      <c r="E17">
        <v>1680</v>
      </c>
      <c r="F17" s="6">
        <f t="shared" si="2"/>
        <v>57473.666666666664</v>
      </c>
      <c r="G17" s="2">
        <f t="shared" si="3"/>
        <v>42455.666666666664</v>
      </c>
      <c r="H17" s="4">
        <f t="shared" si="4"/>
        <v>300</v>
      </c>
    </row>
    <row r="18" spans="2:8" x14ac:dyDescent="0.25">
      <c r="B18"/>
      <c r="E18">
        <v>1740</v>
      </c>
      <c r="F18" s="6">
        <f t="shared" si="2"/>
        <v>57473.708333333336</v>
      </c>
      <c r="G18" s="2">
        <f t="shared" si="3"/>
        <v>42455.708333333336</v>
      </c>
      <c r="H18" s="4">
        <f t="shared" si="4"/>
        <v>275</v>
      </c>
    </row>
    <row r="19" spans="2:8" x14ac:dyDescent="0.25">
      <c r="B19"/>
      <c r="E19">
        <v>1800</v>
      </c>
      <c r="F19" s="6">
        <f t="shared" si="2"/>
        <v>57473.75</v>
      </c>
      <c r="G19" s="2">
        <f t="shared" si="3"/>
        <v>42455.75</v>
      </c>
      <c r="H19" s="4">
        <f t="shared" si="4"/>
        <v>250</v>
      </c>
    </row>
    <row r="20" spans="2:8" x14ac:dyDescent="0.25">
      <c r="B20"/>
      <c r="E20">
        <v>1860</v>
      </c>
      <c r="F20" s="6">
        <f t="shared" si="2"/>
        <v>57473.791666666664</v>
      </c>
      <c r="G20" s="2">
        <f t="shared" si="3"/>
        <v>42455.791666666664</v>
      </c>
      <c r="H20" s="4">
        <f t="shared" si="4"/>
        <v>225</v>
      </c>
    </row>
    <row r="21" spans="2:8" x14ac:dyDescent="0.25">
      <c r="B21"/>
      <c r="E21">
        <v>1920</v>
      </c>
      <c r="F21" s="6">
        <f t="shared" si="2"/>
        <v>57473.833333333336</v>
      </c>
      <c r="G21" s="2">
        <f t="shared" si="3"/>
        <v>42455.833333333336</v>
      </c>
      <c r="H21" s="4">
        <f t="shared" si="4"/>
        <v>200</v>
      </c>
    </row>
    <row r="22" spans="2:8" x14ac:dyDescent="0.25">
      <c r="B22"/>
      <c r="E22">
        <f>E21+E8</f>
        <v>2520</v>
      </c>
      <c r="F22" s="6">
        <f t="shared" ref="F22" si="5">$C$5+E22*$D$5</f>
        <v>57474.25</v>
      </c>
      <c r="G22" s="2">
        <f t="shared" ref="G22" si="6">$C$4+$D$5*E22</f>
        <v>42456.25</v>
      </c>
      <c r="H22" s="4">
        <f t="shared" si="4"/>
        <v>283.33333333333331</v>
      </c>
    </row>
    <row r="23" spans="2:8" x14ac:dyDescent="0.25">
      <c r="B23"/>
    </row>
    <row r="24" spans="2:8" x14ac:dyDescent="0.25">
      <c r="B24"/>
    </row>
    <row r="25" spans="2:8" x14ac:dyDescent="0.25">
      <c r="B25"/>
    </row>
    <row r="26" spans="2:8" x14ac:dyDescent="0.25">
      <c r="B26"/>
    </row>
    <row r="27" spans="2:8" x14ac:dyDescent="0.25">
      <c r="B27"/>
    </row>
    <row r="28" spans="2:8" x14ac:dyDescent="0.25">
      <c r="B28"/>
    </row>
    <row r="29" spans="2:8" x14ac:dyDescent="0.25">
      <c r="B29"/>
    </row>
    <row r="30" spans="2:8" x14ac:dyDescent="0.25">
      <c r="B30"/>
    </row>
    <row r="31" spans="2:8" x14ac:dyDescent="0.25">
      <c r="B31"/>
    </row>
    <row r="32" spans="2:8" x14ac:dyDescent="0.25">
      <c r="B32"/>
    </row>
    <row r="33" spans="2:2" x14ac:dyDescent="0.25">
      <c r="B3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RowHeight="15" x14ac:dyDescent="0.25"/>
  <cols>
    <col min="2" max="2" width="9.140625" style="1"/>
    <col min="3" max="3" width="15.5703125" bestFit="1" customWidth="1"/>
    <col min="4" max="4" width="12.5703125" bestFit="1" customWidth="1"/>
    <col min="5" max="5" width="5.7109375" customWidth="1"/>
    <col min="6" max="6" width="12.5703125" customWidth="1"/>
    <col min="7" max="7" width="14.7109375" bestFit="1" customWidth="1"/>
    <col min="8" max="8" width="15.5703125" bestFit="1" customWidth="1"/>
    <col min="9" max="9" width="12.5703125" bestFit="1" customWidth="1"/>
  </cols>
  <sheetData>
    <row r="1" spans="1:9" x14ac:dyDescent="0.25">
      <c r="A1" t="s">
        <v>4</v>
      </c>
      <c r="B1" s="1" t="s">
        <v>3</v>
      </c>
      <c r="H1" t="s">
        <v>15</v>
      </c>
    </row>
    <row r="3" spans="1:9" x14ac:dyDescent="0.25">
      <c r="A3" t="s">
        <v>11</v>
      </c>
      <c r="C3" t="s">
        <v>0</v>
      </c>
      <c r="D3" t="s">
        <v>1</v>
      </c>
    </row>
    <row r="4" spans="1:9" x14ac:dyDescent="0.25">
      <c r="C4" s="2">
        <v>42428.5</v>
      </c>
      <c r="E4" s="3"/>
      <c r="F4" s="9" t="s">
        <v>10</v>
      </c>
    </row>
    <row r="5" spans="1:9" x14ac:dyDescent="0.25">
      <c r="B5" s="1" t="s">
        <v>13</v>
      </c>
      <c r="C5" s="5">
        <v>57446.5</v>
      </c>
      <c r="D5" s="3">
        <f>1/24</f>
        <v>4.1666666666666664E-2</v>
      </c>
      <c r="F5" s="7" t="s">
        <v>6</v>
      </c>
      <c r="G5" s="7" t="s">
        <v>7</v>
      </c>
      <c r="H5" s="8" t="s">
        <v>8</v>
      </c>
      <c r="I5" s="10" t="s">
        <v>9</v>
      </c>
    </row>
    <row r="6" spans="1:9" x14ac:dyDescent="0.25">
      <c r="A6" t="s">
        <v>12</v>
      </c>
      <c r="B6" s="1" t="s">
        <v>9</v>
      </c>
      <c r="C6" s="8" t="s">
        <v>8</v>
      </c>
      <c r="F6">
        <v>6</v>
      </c>
      <c r="G6" s="6">
        <f t="shared" ref="G6:G12" si="0">$C$5+F6*$D$5</f>
        <v>57446.75</v>
      </c>
      <c r="H6" s="2">
        <f t="shared" ref="H6:H12" si="1">$C$4+$D$5*F6</f>
        <v>42428.75</v>
      </c>
      <c r="I6" s="4">
        <f>$B$7+($B$8-$B$7)*(F6-$A$7)/($A$8-$A7)</f>
        <v>150</v>
      </c>
    </row>
    <row r="7" spans="1:9" x14ac:dyDescent="0.25">
      <c r="A7">
        <v>0</v>
      </c>
      <c r="B7" s="1">
        <v>0</v>
      </c>
      <c r="C7" s="2">
        <f>$C$4+A7*$D$5</f>
        <v>42428.5</v>
      </c>
      <c r="F7">
        <v>12</v>
      </c>
      <c r="G7" s="6">
        <f t="shared" si="0"/>
        <v>57447</v>
      </c>
      <c r="H7" s="2">
        <f t="shared" si="1"/>
        <v>42429</v>
      </c>
      <c r="I7" s="4">
        <f>$B$7+($B$8-$B$7)*(F7-$A$7)/($A$8-$A$7)</f>
        <v>300</v>
      </c>
    </row>
    <row r="8" spans="1:9" x14ac:dyDescent="0.25">
      <c r="A8">
        <v>12</v>
      </c>
      <c r="B8" s="1">
        <v>300</v>
      </c>
      <c r="C8" s="2">
        <f>$C$4+A8*$D$5</f>
        <v>42429</v>
      </c>
      <c r="F8">
        <v>18</v>
      </c>
      <c r="G8" s="6">
        <f t="shared" si="0"/>
        <v>57447.25</v>
      </c>
      <c r="H8" s="2">
        <f t="shared" si="1"/>
        <v>42429.25</v>
      </c>
      <c r="I8" s="4">
        <f>$B$8+($B$9-$B$8)*(F8-$A$8)/($A$9-$A$8)</f>
        <v>325</v>
      </c>
    </row>
    <row r="9" spans="1:9" x14ac:dyDescent="0.25">
      <c r="A9">
        <v>36</v>
      </c>
      <c r="B9" s="1">
        <v>400</v>
      </c>
      <c r="C9" s="2">
        <f>$C$4+A9*$D$5</f>
        <v>42430</v>
      </c>
      <c r="F9">
        <v>24</v>
      </c>
      <c r="G9" s="6">
        <f t="shared" si="0"/>
        <v>57447.5</v>
      </c>
      <c r="H9" s="2">
        <f t="shared" si="1"/>
        <v>42429.5</v>
      </c>
      <c r="I9" s="4">
        <f>$B$8+($B$9-$B$8)*(F9-$A$8)/($A$9-$A$8)</f>
        <v>350</v>
      </c>
    </row>
    <row r="10" spans="1:9" x14ac:dyDescent="0.25">
      <c r="A10">
        <v>48</v>
      </c>
      <c r="B10" s="1">
        <v>100</v>
      </c>
      <c r="C10" s="2">
        <f>$C$4+A10*$D$5</f>
        <v>42430.5</v>
      </c>
      <c r="F10">
        <v>36</v>
      </c>
      <c r="G10" s="6">
        <f t="shared" si="0"/>
        <v>57448</v>
      </c>
      <c r="H10" s="2">
        <f t="shared" si="1"/>
        <v>42430</v>
      </c>
      <c r="I10" s="4">
        <f>$B$8+($B$9-$B$8)*(F10-$A$8)/($A$9-$A$8)</f>
        <v>400</v>
      </c>
    </row>
    <row r="11" spans="1:9" x14ac:dyDescent="0.25">
      <c r="C11" s="2"/>
      <c r="F11">
        <v>40</v>
      </c>
      <c r="G11" s="6">
        <f t="shared" si="0"/>
        <v>57448.166666666664</v>
      </c>
      <c r="H11" s="2">
        <f t="shared" si="1"/>
        <v>42430.166666666664</v>
      </c>
      <c r="I11" s="4">
        <f>$B$9+($B$10-$B$9)*(F11-$A$9)/($A$10-$A$9)</f>
        <v>300</v>
      </c>
    </row>
    <row r="12" spans="1:9" x14ac:dyDescent="0.25">
      <c r="B12"/>
      <c r="F12">
        <v>50</v>
      </c>
      <c r="G12" s="6">
        <f t="shared" si="0"/>
        <v>57448.583333333336</v>
      </c>
      <c r="H12" s="2">
        <f t="shared" si="1"/>
        <v>42430.583333333336</v>
      </c>
      <c r="I12" s="4">
        <v>100</v>
      </c>
    </row>
    <row r="13" spans="1:9" x14ac:dyDescent="0.25">
      <c r="B13"/>
      <c r="G13" s="6"/>
    </row>
    <row r="14" spans="1:9" x14ac:dyDescent="0.25">
      <c r="B14"/>
      <c r="G14" s="6"/>
    </row>
    <row r="15" spans="1:9" x14ac:dyDescent="0.25">
      <c r="B15"/>
    </row>
    <row r="16" spans="1:9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2" max="2" width="9.140625" style="1"/>
    <col min="3" max="3" width="15.5703125" bestFit="1" customWidth="1"/>
    <col min="4" max="4" width="12.5703125" bestFit="1" customWidth="1"/>
    <col min="5" max="5" width="5.7109375" customWidth="1"/>
    <col min="6" max="6" width="12.5703125" customWidth="1"/>
    <col min="7" max="7" width="14.7109375" bestFit="1" customWidth="1"/>
    <col min="8" max="8" width="15.5703125" bestFit="1" customWidth="1"/>
    <col min="9" max="9" width="12.5703125" bestFit="1" customWidth="1"/>
    <col min="10" max="10" width="4.5703125" customWidth="1"/>
    <col min="11" max="11" width="9.5703125" bestFit="1" customWidth="1"/>
  </cols>
  <sheetData>
    <row r="1" spans="1:11" x14ac:dyDescent="0.25">
      <c r="A1" t="s">
        <v>4</v>
      </c>
      <c r="B1" s="1" t="s">
        <v>20</v>
      </c>
      <c r="H1" t="s">
        <v>16</v>
      </c>
    </row>
    <row r="3" spans="1:11" x14ac:dyDescent="0.25">
      <c r="A3" t="s">
        <v>11</v>
      </c>
      <c r="C3" t="s">
        <v>0</v>
      </c>
      <c r="D3" t="s">
        <v>1</v>
      </c>
    </row>
    <row r="4" spans="1:11" x14ac:dyDescent="0.25">
      <c r="C4" s="2">
        <v>43184.5</v>
      </c>
      <c r="E4" s="3"/>
      <c r="F4" s="9" t="s">
        <v>10</v>
      </c>
    </row>
    <row r="5" spans="1:11" x14ac:dyDescent="0.25">
      <c r="B5" s="1" t="s">
        <v>13</v>
      </c>
      <c r="C5" s="5">
        <v>58202.5</v>
      </c>
      <c r="D5" s="3">
        <f>1/24/60</f>
        <v>6.9444444444444436E-4</v>
      </c>
      <c r="F5" s="7" t="s">
        <v>6</v>
      </c>
      <c r="G5" s="7" t="s">
        <v>7</v>
      </c>
      <c r="H5" s="8" t="s">
        <v>8</v>
      </c>
      <c r="I5" s="10" t="s">
        <v>9</v>
      </c>
      <c r="J5" s="4"/>
    </row>
    <row r="6" spans="1:11" x14ac:dyDescent="0.25">
      <c r="A6" t="s">
        <v>12</v>
      </c>
      <c r="B6" s="1" t="s">
        <v>9</v>
      </c>
      <c r="C6" s="8" t="s">
        <v>8</v>
      </c>
      <c r="F6">
        <v>-60</v>
      </c>
      <c r="G6" s="6">
        <f t="shared" ref="G6:G17" si="0">$C$5+F6*$D$5</f>
        <v>58202.458333333336</v>
      </c>
      <c r="H6" s="2">
        <f t="shared" ref="H6:H17" si="1">$C$4+$D$5*F6</f>
        <v>43184.458333333336</v>
      </c>
      <c r="I6" s="4">
        <v>180</v>
      </c>
      <c r="J6" s="4"/>
    </row>
    <row r="7" spans="1:11" x14ac:dyDescent="0.25">
      <c r="A7">
        <v>0</v>
      </c>
      <c r="B7" s="1">
        <v>180</v>
      </c>
      <c r="C7" s="2">
        <f>$C$4+A7*$D$5</f>
        <v>43184.5</v>
      </c>
      <c r="F7">
        <v>0</v>
      </c>
      <c r="G7" s="6">
        <f t="shared" si="0"/>
        <v>58202.5</v>
      </c>
      <c r="H7" s="2">
        <f t="shared" si="1"/>
        <v>43184.5</v>
      </c>
      <c r="I7" s="4">
        <f>$B$7+($B$8-$B$7)*(F7-$A$7)/($A$8-$A$7)</f>
        <v>180</v>
      </c>
      <c r="J7" s="4"/>
    </row>
    <row r="8" spans="1:11" x14ac:dyDescent="0.25">
      <c r="A8">
        <v>720</v>
      </c>
      <c r="B8" s="1">
        <v>300</v>
      </c>
      <c r="C8" s="2">
        <f>$C$4+A8*$D$5</f>
        <v>43185</v>
      </c>
      <c r="F8">
        <v>600</v>
      </c>
      <c r="G8" s="6">
        <f t="shared" si="0"/>
        <v>58202.916666666664</v>
      </c>
      <c r="H8" s="2">
        <f t="shared" si="1"/>
        <v>43184.916666666664</v>
      </c>
      <c r="I8" s="4">
        <f>$B$7+($B$8-$B$7)*(F8-$A$7)/($A$8-$A$7)</f>
        <v>280</v>
      </c>
      <c r="J8" s="4"/>
    </row>
    <row r="9" spans="1:11" x14ac:dyDescent="0.25">
      <c r="A9">
        <v>1080</v>
      </c>
      <c r="B9" s="1">
        <v>150</v>
      </c>
      <c r="C9" s="2">
        <f>$C$4+A9*$D$5</f>
        <v>43185.25</v>
      </c>
      <c r="F9">
        <v>660</v>
      </c>
      <c r="G9" s="6">
        <f t="shared" si="0"/>
        <v>58202.958333333336</v>
      </c>
      <c r="H9" s="2">
        <f t="shared" si="1"/>
        <v>43184.958333333336</v>
      </c>
      <c r="I9" s="4">
        <f>$B$7+($B$8-$B$7)*(F9-$A$7)/($A$8-$A$7)</f>
        <v>290</v>
      </c>
      <c r="J9" s="4"/>
    </row>
    <row r="10" spans="1:11" x14ac:dyDescent="0.25">
      <c r="C10" s="2"/>
      <c r="F10">
        <v>720</v>
      </c>
      <c r="G10" s="6">
        <f t="shared" si="0"/>
        <v>58203</v>
      </c>
      <c r="H10" s="2">
        <f t="shared" si="1"/>
        <v>43185</v>
      </c>
      <c r="I10" s="4">
        <f>$B$8+($B$9-$B$8)*(F10-$A$8)/($A$9-$A$8)</f>
        <v>300</v>
      </c>
      <c r="J10" s="4"/>
    </row>
    <row r="11" spans="1:11" x14ac:dyDescent="0.25">
      <c r="C11" s="2"/>
      <c r="F11">
        <v>780</v>
      </c>
      <c r="G11" s="6">
        <f t="shared" si="0"/>
        <v>58203.041666666664</v>
      </c>
      <c r="H11" s="2">
        <f t="shared" si="1"/>
        <v>43185.041666666664</v>
      </c>
      <c r="I11" s="4">
        <f>$B$8+($B$9-$B$8)*(F11-$A$8)/($A$9-$A$8)</f>
        <v>275</v>
      </c>
      <c r="J11" s="4"/>
    </row>
    <row r="12" spans="1:11" x14ac:dyDescent="0.25">
      <c r="C12" s="2"/>
      <c r="F12">
        <v>840</v>
      </c>
      <c r="G12" s="6">
        <f t="shared" si="0"/>
        <v>58203.083333333336</v>
      </c>
      <c r="H12" s="2">
        <f t="shared" si="1"/>
        <v>43185.083333333336</v>
      </c>
      <c r="I12" s="4">
        <f>$B$8+($B$9-$B$8)*(F12-$A$8)/($A$9-$A$8)</f>
        <v>250</v>
      </c>
      <c r="J12" s="4"/>
      <c r="K12" s="4" t="s">
        <v>5</v>
      </c>
    </row>
    <row r="13" spans="1:11" x14ac:dyDescent="0.25">
      <c r="C13" s="2"/>
      <c r="F13">
        <v>900</v>
      </c>
      <c r="G13" s="6">
        <f t="shared" si="0"/>
        <v>58203.125</v>
      </c>
      <c r="H13" s="2">
        <f t="shared" si="1"/>
        <v>43185.125</v>
      </c>
      <c r="I13" s="4">
        <f>$B$8+($B$9-$B$8)*(F13-$A$8-60)/($A$9-$A$8)</f>
        <v>250</v>
      </c>
      <c r="J13" s="4"/>
      <c r="K13" s="4">
        <v>225</v>
      </c>
    </row>
    <row r="14" spans="1:11" x14ac:dyDescent="0.25">
      <c r="B14"/>
      <c r="F14">
        <v>960</v>
      </c>
      <c r="G14" s="6">
        <f t="shared" si="0"/>
        <v>58203.166666666664</v>
      </c>
      <c r="H14" s="2">
        <f t="shared" si="1"/>
        <v>43185.166666666664</v>
      </c>
      <c r="I14" s="4">
        <f>$B$8+($B$9-$B$8)*(F14-$A$8-60)/($A$9-$A$8)</f>
        <v>225</v>
      </c>
      <c r="J14" s="4"/>
      <c r="K14" s="4">
        <v>200</v>
      </c>
    </row>
    <row r="15" spans="1:11" x14ac:dyDescent="0.25">
      <c r="B15"/>
      <c r="F15">
        <v>1020</v>
      </c>
      <c r="G15" s="6">
        <f t="shared" si="0"/>
        <v>58203.208333333336</v>
      </c>
      <c r="H15" s="2">
        <f t="shared" si="1"/>
        <v>43185.208333333336</v>
      </c>
      <c r="I15" s="4">
        <f>$B$8+($B$9-$B$8)*(F15-$A$8-60)/($A$9-$A$8)</f>
        <v>200</v>
      </c>
      <c r="J15" s="4"/>
      <c r="K15" s="4">
        <v>175</v>
      </c>
    </row>
    <row r="16" spans="1:11" x14ac:dyDescent="0.25">
      <c r="B16"/>
      <c r="F16">
        <v>1080</v>
      </c>
      <c r="G16" s="6">
        <f t="shared" si="0"/>
        <v>58203.25</v>
      </c>
      <c r="H16" s="2">
        <f t="shared" si="1"/>
        <v>43185.25</v>
      </c>
      <c r="I16" s="4">
        <f>$B$8+($B$9-$B$8)*(F16-$A$8-60)/($A$9-$A$8)</f>
        <v>175</v>
      </c>
      <c r="J16" s="4"/>
      <c r="K16" s="4">
        <v>150</v>
      </c>
    </row>
    <row r="17" spans="2:11" x14ac:dyDescent="0.25">
      <c r="B17"/>
      <c r="F17">
        <v>1090</v>
      </c>
      <c r="G17" s="6">
        <f t="shared" si="0"/>
        <v>58203.256944444445</v>
      </c>
      <c r="H17" s="2">
        <f t="shared" si="1"/>
        <v>43185.256944444445</v>
      </c>
      <c r="I17" s="4">
        <v>175</v>
      </c>
      <c r="J17" s="4"/>
      <c r="K17" s="4">
        <v>150</v>
      </c>
    </row>
    <row r="18" spans="2:11" x14ac:dyDescent="0.25">
      <c r="B18"/>
    </row>
    <row r="19" spans="2:11" x14ac:dyDescent="0.25">
      <c r="B19"/>
    </row>
    <row r="20" spans="2:11" x14ac:dyDescent="0.25">
      <c r="B20"/>
    </row>
    <row r="21" spans="2:11" x14ac:dyDescent="0.25">
      <c r="B21"/>
    </row>
    <row r="22" spans="2:11" x14ac:dyDescent="0.25">
      <c r="B22"/>
    </row>
    <row r="23" spans="2:11" x14ac:dyDescent="0.25">
      <c r="B23"/>
    </row>
    <row r="24" spans="2:11" x14ac:dyDescent="0.25">
      <c r="B24"/>
    </row>
    <row r="25" spans="2:11" x14ac:dyDescent="0.25">
      <c r="B25"/>
    </row>
    <row r="26" spans="2:11" x14ac:dyDescent="0.25">
      <c r="B26"/>
    </row>
    <row r="27" spans="2:11" x14ac:dyDescent="0.25">
      <c r="B27"/>
    </row>
    <row r="28" spans="2:11" x14ac:dyDescent="0.25">
      <c r="B28"/>
    </row>
    <row r="29" spans="2:11" x14ac:dyDescent="0.25">
      <c r="B29"/>
    </row>
    <row r="30" spans="2:11" x14ac:dyDescent="0.25">
      <c r="B30"/>
    </row>
    <row r="31" spans="2:11" x14ac:dyDescent="0.25">
      <c r="B31"/>
    </row>
    <row r="32" spans="2:11" x14ac:dyDescent="0.25">
      <c r="B32"/>
    </row>
    <row r="33" spans="2:2" x14ac:dyDescent="0.25">
      <c r="B33"/>
    </row>
    <row r="34" spans="2:2" x14ac:dyDescent="0.25">
      <c r="B3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4" workbookViewId="0">
      <selection activeCell="I8" sqref="I8"/>
    </sheetView>
  </sheetViews>
  <sheetFormatPr defaultRowHeight="15" x14ac:dyDescent="0.25"/>
  <cols>
    <col min="2" max="2" width="9.140625" style="1"/>
    <col min="3" max="3" width="15.5703125" bestFit="1" customWidth="1"/>
    <col min="4" max="4" width="12.5703125" bestFit="1" customWidth="1"/>
    <col min="5" max="5" width="5.7109375" customWidth="1"/>
    <col min="7" max="7" width="14.7109375" bestFit="1" customWidth="1"/>
    <col min="8" max="8" width="15.5703125" bestFit="1" customWidth="1"/>
    <col min="9" max="9" width="12.5703125" bestFit="1" customWidth="1"/>
    <col min="10" max="10" width="15.5703125" bestFit="1" customWidth="1"/>
  </cols>
  <sheetData>
    <row r="1" spans="1:10" x14ac:dyDescent="0.25">
      <c r="A1" t="s">
        <v>2</v>
      </c>
      <c r="B1" s="1" t="s">
        <v>3</v>
      </c>
      <c r="H1" t="s">
        <v>17</v>
      </c>
      <c r="J1" s="2"/>
    </row>
    <row r="2" spans="1:10" x14ac:dyDescent="0.25">
      <c r="H2" t="s">
        <v>18</v>
      </c>
      <c r="J2" s="2"/>
    </row>
    <row r="3" spans="1:10" x14ac:dyDescent="0.25">
      <c r="A3" t="s">
        <v>11</v>
      </c>
      <c r="C3" t="s">
        <v>0</v>
      </c>
      <c r="D3" t="s">
        <v>1</v>
      </c>
      <c r="J3" s="1"/>
    </row>
    <row r="4" spans="1:10" x14ac:dyDescent="0.25">
      <c r="C4" s="2">
        <v>42709</v>
      </c>
      <c r="E4" s="3"/>
      <c r="F4" s="9" t="s">
        <v>10</v>
      </c>
    </row>
    <row r="5" spans="1:10" x14ac:dyDescent="0.25">
      <c r="B5" s="1" t="s">
        <v>13</v>
      </c>
      <c r="C5" s="5">
        <v>57727</v>
      </c>
      <c r="D5" s="3">
        <f>1/24/60</f>
        <v>6.9444444444444436E-4</v>
      </c>
      <c r="F5" s="7" t="s">
        <v>6</v>
      </c>
      <c r="G5" s="7" t="s">
        <v>7</v>
      </c>
      <c r="H5" s="8" t="s">
        <v>8</v>
      </c>
      <c r="I5" s="10" t="s">
        <v>9</v>
      </c>
    </row>
    <row r="6" spans="1:10" x14ac:dyDescent="0.25">
      <c r="A6" t="s">
        <v>12</v>
      </c>
      <c r="B6" s="1" t="s">
        <v>9</v>
      </c>
      <c r="C6" s="8" t="s">
        <v>8</v>
      </c>
      <c r="F6">
        <v>12</v>
      </c>
      <c r="G6" s="6">
        <f>$C$5+F6/24/60</f>
        <v>57727.008333333331</v>
      </c>
      <c r="H6" s="2">
        <f>$C$4+$D$5*F6</f>
        <v>42709.008333333331</v>
      </c>
      <c r="I6" s="4">
        <v>0.37</v>
      </c>
    </row>
    <row r="7" spans="1:10" x14ac:dyDescent="0.25">
      <c r="A7">
        <v>0</v>
      </c>
      <c r="B7" s="1">
        <v>0.37</v>
      </c>
      <c r="C7" s="2">
        <f t="shared" ref="C7:C31" si="0">$C$4+A7*$D$5</f>
        <v>42709</v>
      </c>
      <c r="F7">
        <v>425</v>
      </c>
      <c r="G7" s="6">
        <f>$C$5+F7/24/60</f>
        <v>57727.295138888891</v>
      </c>
      <c r="H7" s="2">
        <f>$C$4+$D$5*F7</f>
        <v>42709.295138888891</v>
      </c>
      <c r="I7" s="4">
        <v>0.48</v>
      </c>
    </row>
    <row r="8" spans="1:10" x14ac:dyDescent="0.25">
      <c r="A8">
        <v>60</v>
      </c>
      <c r="B8" s="1">
        <v>0.34</v>
      </c>
      <c r="C8" s="2">
        <f t="shared" si="0"/>
        <v>42709.041666666664</v>
      </c>
      <c r="F8">
        <v>480</v>
      </c>
      <c r="G8" s="6">
        <f>$C$5+F8/24/60</f>
        <v>57727.333333333336</v>
      </c>
      <c r="H8" s="2">
        <f>$C$4+$D$5*F8</f>
        <v>42709.333333333336</v>
      </c>
      <c r="I8" s="4">
        <v>0.56000000000000005</v>
      </c>
    </row>
    <row r="9" spans="1:10" x14ac:dyDescent="0.25">
      <c r="A9">
        <v>120</v>
      </c>
      <c r="B9" s="1">
        <v>0.32</v>
      </c>
      <c r="C9" s="2">
        <f t="shared" si="0"/>
        <v>42709.083333333336</v>
      </c>
      <c r="F9">
        <v>630</v>
      </c>
      <c r="G9" s="6">
        <f>$C$5+F9/24/60</f>
        <v>57727.4375</v>
      </c>
      <c r="H9" s="2">
        <f>$C$4+$D$5*F9</f>
        <v>42709.4375</v>
      </c>
      <c r="I9" s="4">
        <v>0.5</v>
      </c>
    </row>
    <row r="10" spans="1:10" x14ac:dyDescent="0.25">
      <c r="A10">
        <v>180</v>
      </c>
      <c r="B10" s="1">
        <v>0.28000000000000003</v>
      </c>
      <c r="C10" s="2">
        <f t="shared" si="0"/>
        <v>42709.125</v>
      </c>
      <c r="F10">
        <v>960</v>
      </c>
      <c r="G10" s="6">
        <f>$C$5+F10/24/60</f>
        <v>57727.666666666664</v>
      </c>
      <c r="H10" s="2">
        <f>$C$4+$D$5*F10</f>
        <v>42709.666666666664</v>
      </c>
      <c r="I10" s="4">
        <v>0.22</v>
      </c>
    </row>
    <row r="11" spans="1:10" x14ac:dyDescent="0.25">
      <c r="A11">
        <v>240</v>
      </c>
      <c r="B11" s="1">
        <v>0.25</v>
      </c>
      <c r="C11" s="2">
        <f t="shared" si="0"/>
        <v>42709.166666666664</v>
      </c>
      <c r="F11">
        <v>1085</v>
      </c>
      <c r="G11" s="6">
        <f>$C$5+F11/24/60</f>
        <v>57727.753472222219</v>
      </c>
      <c r="H11" s="2">
        <f>$C$4+$D$5*F11</f>
        <v>42709.753472222219</v>
      </c>
      <c r="I11" s="4">
        <v>0.26</v>
      </c>
    </row>
    <row r="12" spans="1:10" x14ac:dyDescent="0.25">
      <c r="A12">
        <v>300</v>
      </c>
      <c r="B12" s="1">
        <v>0.25</v>
      </c>
      <c r="C12" s="2">
        <f t="shared" si="0"/>
        <v>42709.208333333336</v>
      </c>
      <c r="F12">
        <v>1440</v>
      </c>
      <c r="G12" s="6">
        <f>$C$5+F12/24/60</f>
        <v>57728</v>
      </c>
      <c r="H12" s="2">
        <f>$C$4+$D$5*F12</f>
        <v>42710</v>
      </c>
      <c r="I12" s="4">
        <v>0.44</v>
      </c>
    </row>
    <row r="13" spans="1:10" x14ac:dyDescent="0.25">
      <c r="A13">
        <v>360</v>
      </c>
      <c r="B13" s="1">
        <v>0.32</v>
      </c>
      <c r="C13" s="2">
        <f t="shared" si="0"/>
        <v>42709.25</v>
      </c>
      <c r="F13">
        <v>1550</v>
      </c>
      <c r="G13" s="6">
        <f>$C$5+F13/24/60</f>
        <v>57728.076388888891</v>
      </c>
      <c r="H13" s="2">
        <f>H12+(F13-F12)*D5</f>
        <v>42710.076388888891</v>
      </c>
      <c r="I13" s="4">
        <f>I12</f>
        <v>0.44</v>
      </c>
    </row>
    <row r="14" spans="1:10" x14ac:dyDescent="0.25">
      <c r="A14">
        <v>420</v>
      </c>
      <c r="B14" s="1">
        <v>0.48</v>
      </c>
      <c r="C14" s="2">
        <f t="shared" si="0"/>
        <v>42709.291666666664</v>
      </c>
    </row>
    <row r="15" spans="1:10" x14ac:dyDescent="0.25">
      <c r="A15">
        <v>480</v>
      </c>
      <c r="B15" s="1">
        <v>0.56000000000000005</v>
      </c>
      <c r="C15" s="2">
        <f t="shared" si="0"/>
        <v>42709.333333333336</v>
      </c>
    </row>
    <row r="16" spans="1:10" x14ac:dyDescent="0.25">
      <c r="A16">
        <v>540</v>
      </c>
      <c r="B16" s="1">
        <v>0.56999999999999995</v>
      </c>
      <c r="C16" s="2">
        <f t="shared" si="0"/>
        <v>42709.375</v>
      </c>
    </row>
    <row r="17" spans="1:3" x14ac:dyDescent="0.25">
      <c r="A17">
        <v>600</v>
      </c>
      <c r="B17" s="1">
        <v>0.5</v>
      </c>
      <c r="C17" s="2">
        <f t="shared" si="0"/>
        <v>42709.416666666664</v>
      </c>
    </row>
    <row r="18" spans="1:3" x14ac:dyDescent="0.25">
      <c r="A18">
        <v>660</v>
      </c>
      <c r="B18" s="1">
        <v>0.42</v>
      </c>
      <c r="C18" s="2">
        <f t="shared" si="0"/>
        <v>42709.458333333336</v>
      </c>
    </row>
    <row r="19" spans="1:3" x14ac:dyDescent="0.25">
      <c r="A19">
        <v>720</v>
      </c>
      <c r="B19" s="1">
        <v>0.37</v>
      </c>
      <c r="C19" s="2">
        <f t="shared" si="0"/>
        <v>42709.5</v>
      </c>
    </row>
    <row r="20" spans="1:3" x14ac:dyDescent="0.25">
      <c r="A20">
        <v>780</v>
      </c>
      <c r="B20" s="1">
        <v>0.34</v>
      </c>
      <c r="C20" s="2">
        <f t="shared" si="0"/>
        <v>42709.541666666664</v>
      </c>
    </row>
    <row r="21" spans="1:3" x14ac:dyDescent="0.25">
      <c r="A21">
        <v>840</v>
      </c>
      <c r="B21" s="1">
        <v>0.31</v>
      </c>
      <c r="C21" s="2">
        <f t="shared" si="0"/>
        <v>42709.583333333336</v>
      </c>
    </row>
    <row r="22" spans="1:3" x14ac:dyDescent="0.25">
      <c r="A22">
        <v>900</v>
      </c>
      <c r="B22" s="1">
        <v>0.26</v>
      </c>
      <c r="C22" s="2">
        <f t="shared" si="0"/>
        <v>42709.625</v>
      </c>
    </row>
    <row r="23" spans="1:3" x14ac:dyDescent="0.25">
      <c r="A23">
        <v>960</v>
      </c>
      <c r="B23" s="1">
        <v>0.22</v>
      </c>
      <c r="C23" s="2">
        <f t="shared" si="0"/>
        <v>42709.666666666664</v>
      </c>
    </row>
    <row r="24" spans="1:3" x14ac:dyDescent="0.25">
      <c r="A24">
        <v>1020</v>
      </c>
      <c r="B24" s="1">
        <v>0.2</v>
      </c>
      <c r="C24" s="2">
        <f t="shared" si="0"/>
        <v>42709.708333333336</v>
      </c>
    </row>
    <row r="25" spans="1:3" x14ac:dyDescent="0.25">
      <c r="A25">
        <v>1080</v>
      </c>
      <c r="B25" s="1">
        <v>0.26</v>
      </c>
      <c r="C25" s="2">
        <f t="shared" si="0"/>
        <v>42709.75</v>
      </c>
    </row>
    <row r="26" spans="1:3" x14ac:dyDescent="0.25">
      <c r="A26">
        <v>1140</v>
      </c>
      <c r="B26" s="1">
        <v>0.46</v>
      </c>
      <c r="C26" s="2">
        <f t="shared" si="0"/>
        <v>42709.791666666664</v>
      </c>
    </row>
    <row r="27" spans="1:3" x14ac:dyDescent="0.25">
      <c r="A27">
        <v>1200</v>
      </c>
      <c r="B27" s="1">
        <v>0.56000000000000005</v>
      </c>
      <c r="C27" s="2">
        <f t="shared" si="0"/>
        <v>42709.833333333336</v>
      </c>
    </row>
    <row r="28" spans="1:3" x14ac:dyDescent="0.25">
      <c r="A28">
        <v>1260</v>
      </c>
      <c r="B28" s="1">
        <v>0.61</v>
      </c>
      <c r="C28" s="2">
        <f t="shared" si="0"/>
        <v>42709.875</v>
      </c>
    </row>
    <row r="29" spans="1:3" x14ac:dyDescent="0.25">
      <c r="A29">
        <v>1320</v>
      </c>
      <c r="B29" s="1">
        <v>0.56999999999999995</v>
      </c>
      <c r="C29" s="2">
        <f t="shared" si="0"/>
        <v>42709.916666666664</v>
      </c>
    </row>
    <row r="30" spans="1:3" x14ac:dyDescent="0.25">
      <c r="A30">
        <v>1380</v>
      </c>
      <c r="B30" s="1">
        <v>0.5</v>
      </c>
      <c r="C30" s="2">
        <f t="shared" si="0"/>
        <v>42709.958333333336</v>
      </c>
    </row>
    <row r="31" spans="1:3" x14ac:dyDescent="0.25">
      <c r="A31">
        <v>1440</v>
      </c>
      <c r="B31" s="1">
        <v>0.44</v>
      </c>
      <c r="C31" s="2">
        <f t="shared" si="0"/>
        <v>42710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" sqref="B1"/>
    </sheetView>
  </sheetViews>
  <sheetFormatPr defaultRowHeight="15" x14ac:dyDescent="0.25"/>
  <cols>
    <col min="2" max="2" width="9.140625" style="1"/>
    <col min="3" max="3" width="15.5703125" bestFit="1" customWidth="1"/>
    <col min="4" max="4" width="12.5703125" bestFit="1" customWidth="1"/>
    <col min="5" max="5" width="5.7109375" customWidth="1"/>
    <col min="7" max="7" width="14.7109375" bestFit="1" customWidth="1"/>
    <col min="8" max="8" width="15.5703125" bestFit="1" customWidth="1"/>
    <col min="9" max="9" width="12.5703125" bestFit="1" customWidth="1"/>
    <col min="10" max="10" width="15.5703125" bestFit="1" customWidth="1"/>
  </cols>
  <sheetData>
    <row r="1" spans="1:10" x14ac:dyDescent="0.25">
      <c r="A1" t="s">
        <v>2</v>
      </c>
      <c r="B1" s="1" t="s">
        <v>3</v>
      </c>
      <c r="H1" t="s">
        <v>19</v>
      </c>
      <c r="J1" s="2"/>
    </row>
    <row r="2" spans="1:10" x14ac:dyDescent="0.25">
      <c r="H2" t="s">
        <v>18</v>
      </c>
      <c r="J2" s="2"/>
    </row>
    <row r="3" spans="1:10" x14ac:dyDescent="0.25">
      <c r="A3" t="s">
        <v>11</v>
      </c>
      <c r="C3" t="s">
        <v>0</v>
      </c>
      <c r="D3" t="s">
        <v>1</v>
      </c>
      <c r="J3" s="1"/>
    </row>
    <row r="4" spans="1:10" x14ac:dyDescent="0.25">
      <c r="C4" s="2">
        <v>42709</v>
      </c>
      <c r="E4" s="3"/>
      <c r="F4" s="9" t="s">
        <v>10</v>
      </c>
    </row>
    <row r="5" spans="1:10" x14ac:dyDescent="0.25">
      <c r="B5" s="1" t="s">
        <v>13</v>
      </c>
      <c r="C5" s="5">
        <v>57727</v>
      </c>
      <c r="D5" s="3">
        <f>1/24/60</f>
        <v>6.9444444444444436E-4</v>
      </c>
      <c r="F5" s="7" t="s">
        <v>6</v>
      </c>
      <c r="G5" s="7" t="s">
        <v>7</v>
      </c>
      <c r="H5" s="8" t="s">
        <v>8</v>
      </c>
      <c r="I5" s="10" t="s">
        <v>9</v>
      </c>
    </row>
    <row r="6" spans="1:10" x14ac:dyDescent="0.25">
      <c r="A6" t="s">
        <v>12</v>
      </c>
      <c r="B6" s="1" t="s">
        <v>9</v>
      </c>
      <c r="C6" s="8" t="s">
        <v>8</v>
      </c>
      <c r="F6">
        <v>12</v>
      </c>
      <c r="G6" s="6">
        <f>$C$5+F6/24/60</f>
        <v>57727.008333333331</v>
      </c>
      <c r="H6" s="2">
        <f>$C$4+$D$5*F6</f>
        <v>42709.008333333331</v>
      </c>
      <c r="I6" s="4">
        <v>0.34</v>
      </c>
    </row>
    <row r="7" spans="1:10" x14ac:dyDescent="0.25">
      <c r="A7">
        <v>0</v>
      </c>
      <c r="B7" s="1">
        <v>0.37</v>
      </c>
      <c r="C7" s="2">
        <f t="shared" ref="C7:C31" si="0">$C$4+A7*$D$5</f>
        <v>42709</v>
      </c>
      <c r="F7">
        <v>630</v>
      </c>
      <c r="G7" s="6">
        <f>$C$5+F7/24/60</f>
        <v>57727.4375</v>
      </c>
      <c r="H7" s="2">
        <f>$C$4+$D$5*F7</f>
        <v>42709.4375</v>
      </c>
      <c r="I7" s="4">
        <v>0.42</v>
      </c>
    </row>
    <row r="8" spans="1:10" x14ac:dyDescent="0.25">
      <c r="A8">
        <v>60</v>
      </c>
      <c r="B8" s="1">
        <v>0.34</v>
      </c>
      <c r="C8" s="2">
        <f t="shared" si="0"/>
        <v>42709.041666666664</v>
      </c>
      <c r="F8">
        <v>1085</v>
      </c>
      <c r="G8" s="6">
        <f>$C$5+F8/24/60</f>
        <v>57727.753472222219</v>
      </c>
      <c r="H8" s="2">
        <f>$C$4+$D$5*F8</f>
        <v>42709.753472222219</v>
      </c>
      <c r="I8" s="4">
        <v>0.46</v>
      </c>
    </row>
    <row r="9" spans="1:10" x14ac:dyDescent="0.25">
      <c r="A9">
        <v>120</v>
      </c>
      <c r="B9" s="1">
        <v>0.32</v>
      </c>
      <c r="C9" s="2">
        <f t="shared" si="0"/>
        <v>42709.083333333336</v>
      </c>
      <c r="F9">
        <v>1440</v>
      </c>
      <c r="G9" s="6">
        <f>$C$5+F9/24/60</f>
        <v>57728</v>
      </c>
      <c r="H9" s="2">
        <f>$C$4+$D$5*F9</f>
        <v>42710</v>
      </c>
      <c r="I9" s="4">
        <v>0.44</v>
      </c>
    </row>
    <row r="10" spans="1:10" x14ac:dyDescent="0.25">
      <c r="A10">
        <v>180</v>
      </c>
      <c r="B10" s="1">
        <v>0.28000000000000003</v>
      </c>
      <c r="C10" s="2">
        <f t="shared" si="0"/>
        <v>42709.125</v>
      </c>
      <c r="F10">
        <v>1550</v>
      </c>
      <c r="G10" s="6">
        <f>$C$5+F10/24/60</f>
        <v>57728.076388888891</v>
      </c>
      <c r="H10" s="2">
        <f>H9+(F10-F9)*D5</f>
        <v>42710.076388888891</v>
      </c>
      <c r="I10" s="4">
        <f>I9</f>
        <v>0.44</v>
      </c>
    </row>
    <row r="11" spans="1:10" x14ac:dyDescent="0.25">
      <c r="A11">
        <v>240</v>
      </c>
      <c r="B11" s="1">
        <v>0.25</v>
      </c>
      <c r="C11" s="2">
        <f t="shared" si="0"/>
        <v>42709.166666666664</v>
      </c>
    </row>
    <row r="12" spans="1:10" x14ac:dyDescent="0.25">
      <c r="A12">
        <v>300</v>
      </c>
      <c r="B12" s="1">
        <v>0.25</v>
      </c>
      <c r="C12" s="2">
        <f t="shared" si="0"/>
        <v>42709.208333333336</v>
      </c>
    </row>
    <row r="13" spans="1:10" x14ac:dyDescent="0.25">
      <c r="A13">
        <v>360</v>
      </c>
      <c r="B13" s="1">
        <v>0.32</v>
      </c>
      <c r="C13" s="2">
        <f t="shared" si="0"/>
        <v>42709.25</v>
      </c>
    </row>
    <row r="14" spans="1:10" x14ac:dyDescent="0.25">
      <c r="A14">
        <v>420</v>
      </c>
      <c r="B14" s="1">
        <v>0.48</v>
      </c>
      <c r="C14" s="2">
        <f t="shared" si="0"/>
        <v>42709.291666666664</v>
      </c>
    </row>
    <row r="15" spans="1:10" x14ac:dyDescent="0.25">
      <c r="A15">
        <v>480</v>
      </c>
      <c r="B15" s="1">
        <v>0.56000000000000005</v>
      </c>
      <c r="C15" s="2">
        <f t="shared" si="0"/>
        <v>42709.333333333336</v>
      </c>
    </row>
    <row r="16" spans="1:10" x14ac:dyDescent="0.25">
      <c r="A16">
        <v>540</v>
      </c>
      <c r="B16" s="1">
        <v>0.56999999999999995</v>
      </c>
      <c r="C16" s="2">
        <f t="shared" si="0"/>
        <v>42709.375</v>
      </c>
    </row>
    <row r="17" spans="1:3" x14ac:dyDescent="0.25">
      <c r="A17">
        <v>600</v>
      </c>
      <c r="B17" s="1">
        <v>0.5</v>
      </c>
      <c r="C17" s="2">
        <f t="shared" si="0"/>
        <v>42709.416666666664</v>
      </c>
    </row>
    <row r="18" spans="1:3" x14ac:dyDescent="0.25">
      <c r="A18">
        <v>660</v>
      </c>
      <c r="B18" s="1">
        <v>0.42</v>
      </c>
      <c r="C18" s="2">
        <f t="shared" si="0"/>
        <v>42709.458333333336</v>
      </c>
    </row>
    <row r="19" spans="1:3" x14ac:dyDescent="0.25">
      <c r="A19">
        <v>720</v>
      </c>
      <c r="B19" s="1">
        <v>0.37</v>
      </c>
      <c r="C19" s="2">
        <f t="shared" si="0"/>
        <v>42709.5</v>
      </c>
    </row>
    <row r="20" spans="1:3" x14ac:dyDescent="0.25">
      <c r="A20">
        <v>780</v>
      </c>
      <c r="B20" s="1">
        <v>0.34</v>
      </c>
      <c r="C20" s="2">
        <f t="shared" si="0"/>
        <v>42709.541666666664</v>
      </c>
    </row>
    <row r="21" spans="1:3" x14ac:dyDescent="0.25">
      <c r="A21">
        <v>840</v>
      </c>
      <c r="B21" s="1">
        <v>0.31</v>
      </c>
      <c r="C21" s="2">
        <f t="shared" si="0"/>
        <v>42709.583333333336</v>
      </c>
    </row>
    <row r="22" spans="1:3" x14ac:dyDescent="0.25">
      <c r="A22">
        <v>900</v>
      </c>
      <c r="B22" s="1">
        <v>0.26</v>
      </c>
      <c r="C22" s="2">
        <f t="shared" si="0"/>
        <v>42709.625</v>
      </c>
    </row>
    <row r="23" spans="1:3" x14ac:dyDescent="0.25">
      <c r="A23">
        <v>960</v>
      </c>
      <c r="B23" s="1">
        <v>0.22</v>
      </c>
      <c r="C23" s="2">
        <f t="shared" si="0"/>
        <v>42709.666666666664</v>
      </c>
    </row>
    <row r="24" spans="1:3" x14ac:dyDescent="0.25">
      <c r="A24">
        <v>1020</v>
      </c>
      <c r="B24" s="1">
        <v>0.2</v>
      </c>
      <c r="C24" s="2">
        <f t="shared" si="0"/>
        <v>42709.708333333336</v>
      </c>
    </row>
    <row r="25" spans="1:3" x14ac:dyDescent="0.25">
      <c r="A25">
        <v>1080</v>
      </c>
      <c r="B25" s="1">
        <v>0.26</v>
      </c>
      <c r="C25" s="2">
        <f t="shared" si="0"/>
        <v>42709.75</v>
      </c>
    </row>
    <row r="26" spans="1:3" x14ac:dyDescent="0.25">
      <c r="A26">
        <v>1140</v>
      </c>
      <c r="B26" s="1">
        <v>0.46</v>
      </c>
      <c r="C26" s="2">
        <f t="shared" si="0"/>
        <v>42709.791666666664</v>
      </c>
    </row>
    <row r="27" spans="1:3" x14ac:dyDescent="0.25">
      <c r="A27">
        <v>1200</v>
      </c>
      <c r="B27" s="1">
        <v>0.56000000000000005</v>
      </c>
      <c r="C27" s="2">
        <f t="shared" si="0"/>
        <v>42709.833333333336</v>
      </c>
    </row>
    <row r="28" spans="1:3" x14ac:dyDescent="0.25">
      <c r="A28">
        <v>1260</v>
      </c>
      <c r="B28" s="1">
        <v>0.61</v>
      </c>
      <c r="C28" s="2">
        <f t="shared" si="0"/>
        <v>42709.875</v>
      </c>
    </row>
    <row r="29" spans="1:3" x14ac:dyDescent="0.25">
      <c r="A29">
        <v>1320</v>
      </c>
      <c r="B29" s="1">
        <v>0.56999999999999995</v>
      </c>
      <c r="C29" s="2">
        <f t="shared" si="0"/>
        <v>42709.916666666664</v>
      </c>
    </row>
    <row r="30" spans="1:3" x14ac:dyDescent="0.25">
      <c r="A30">
        <v>1380</v>
      </c>
      <c r="B30" s="1">
        <v>0.5</v>
      </c>
      <c r="C30" s="2">
        <f t="shared" si="0"/>
        <v>42709.958333333336</v>
      </c>
    </row>
    <row r="31" spans="1:3" x14ac:dyDescent="0.25">
      <c r="A31">
        <v>1440</v>
      </c>
      <c r="B31" s="1">
        <v>0.44</v>
      </c>
      <c r="C31" s="2">
        <f t="shared" si="0"/>
        <v>42710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A</vt:lpstr>
      <vt:lpstr>Test B</vt:lpstr>
      <vt:lpstr>Test C</vt:lpstr>
      <vt:lpstr>Test D</vt:lpstr>
      <vt:lpstr>Test E</vt:lpstr>
      <vt:lpstr>Test F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Hummel</dc:creator>
  <cp:lastModifiedBy>Stef Hummel</cp:lastModifiedBy>
  <dcterms:created xsi:type="dcterms:W3CDTF">2018-04-30T14:15:56Z</dcterms:created>
  <dcterms:modified xsi:type="dcterms:W3CDTF">2018-11-27T10:39:04Z</dcterms:modified>
</cp:coreProperties>
</file>