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F1D6FFD0-7D05-0C43-8935-2C7DF5026735}" xr6:coauthVersionLast="47" xr6:coauthVersionMax="47" xr10:uidLastSave="{00000000-0000-0000-0000-000000000000}"/>
  <bookViews>
    <workbookView xWindow="0" yWindow="500" windowWidth="34260" windowHeight="28300" xr2:uid="{550A1C4B-EB9E-C942-9FBF-DF0A63451D32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4" l="1"/>
  <c r="L3" i="4"/>
  <c r="L5" i="4" s="1"/>
  <c r="K17" i="4"/>
  <c r="K16" i="4"/>
  <c r="K15" i="4"/>
  <c r="K13" i="4"/>
  <c r="K12" i="4"/>
  <c r="K11" i="4"/>
  <c r="K9" i="4"/>
  <c r="K8" i="4"/>
  <c r="K7" i="4"/>
  <c r="K5" i="4"/>
  <c r="K4" i="4"/>
  <c r="K3" i="4"/>
  <c r="L15" i="4"/>
  <c r="L16" i="4" s="1"/>
  <c r="L17" i="4" s="1"/>
  <c r="L11" i="4"/>
  <c r="L12" i="4" s="1"/>
  <c r="L13" i="4" s="1"/>
  <c r="L7" i="4"/>
  <c r="L8" i="4" s="1"/>
  <c r="L9" i="4" s="1"/>
</calcChain>
</file>

<file path=xl/sharedStrings.xml><?xml version="1.0" encoding="utf-8"?>
<sst xmlns="http://schemas.openxmlformats.org/spreadsheetml/2006/main" count="468" uniqueCount="156">
  <si>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</si>
  <si>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</si>
  <si>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</si>
  <si>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</si>
  <si>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</si>
  <si>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</si>
  <si>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</si>
  <si>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</si>
  <si>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</si>
  <si>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</si>
  <si>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</si>
  <si>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</si>
  <si>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date</t>
  </si>
  <si>
    <t>start_date</t>
  </si>
  <si>
    <t>measurement_date</t>
  </si>
  <si>
    <t>shoots / m2 / day</t>
  </si>
  <si>
    <t>Middle Marsh, Back Sound, North Carolina, USA</t>
  </si>
  <si>
    <t>control</t>
  </si>
  <si>
    <t>HT</t>
  </si>
  <si>
    <t>HN</t>
  </si>
  <si>
    <t>Figure 1</t>
  </si>
  <si>
    <t>back calculated start date, will need to standardise to initial shoot count to get per capita changes</t>
  </si>
  <si>
    <t>lateral shoot production</t>
  </si>
  <si>
    <t>29.5±0.54</t>
  </si>
  <si>
    <t>26.4±0.17</t>
  </si>
  <si>
    <t>29.2±0.51</t>
  </si>
  <si>
    <t>29.2±0.20</t>
  </si>
  <si>
    <t>26.6±0.00</t>
  </si>
  <si>
    <t>29.4±0.00</t>
  </si>
  <si>
    <t>24.8±0.74</t>
  </si>
  <si>
    <t>20.5±0.17</t>
  </si>
  <si>
    <t>25.1±0.70</t>
  </si>
  <si>
    <t>Salinity</t>
  </si>
  <si>
    <t>32.1±0.43</t>
  </si>
  <si>
    <t>31.3±0.21</t>
  </si>
  <si>
    <t>32.3±0.03</t>
  </si>
  <si>
    <t>36.8±0.15</t>
  </si>
  <si>
    <t>34.9±0.12</t>
  </si>
  <si>
    <t>32.6±1.71</t>
  </si>
  <si>
    <t>33.1±0.21</t>
  </si>
  <si>
    <t>33.4±0.21</t>
  </si>
  <si>
    <t>pH</t>
  </si>
  <si>
    <t>7.97±0.06</t>
  </si>
  <si>
    <t>8.12±0.08</t>
  </si>
  <si>
    <t>8.22±0.13</t>
  </si>
  <si>
    <t>7.84±0.12</t>
  </si>
  <si>
    <t>8.21±0.04</t>
  </si>
  <si>
    <t>8.24±0.20</t>
  </si>
  <si>
    <t>8.06±0.04</t>
  </si>
  <si>
    <t>8.54±0.10</t>
  </si>
  <si>
    <t>8.26±0.09</t>
  </si>
  <si>
    <t>1800±20</t>
  </si>
  <si>
    <t>1730±20</t>
  </si>
  <si>
    <t>1750±20</t>
  </si>
  <si>
    <t>1660±70</t>
  </si>
  <si>
    <t>1760±60</t>
  </si>
  <si>
    <t>1700±30</t>
  </si>
  <si>
    <t>960±30</t>
  </si>
  <si>
    <t>930±20</t>
  </si>
  <si>
    <t>970±40</t>
  </si>
  <si>
    <t>0.97±0.17</t>
  </si>
  <si>
    <t>0.54±0.09</t>
  </si>
  <si>
    <t>0.75±0.10</t>
  </si>
  <si>
    <t>0.58±0.29</t>
  </si>
  <si>
    <t>0.32±0.08</t>
  </si>
  <si>
    <t>0.41±0.12</t>
  </si>
  <si>
    <t>0.82±0.26</t>
  </si>
  <si>
    <t>0.68±0.04</t>
  </si>
  <si>
    <t>0.53±0.11</t>
  </si>
  <si>
    <t>26.4±0.13</t>
  </si>
  <si>
    <t>20.7±0.20</t>
  </si>
  <si>
    <t>31.4±0.19</t>
  </si>
  <si>
    <t>34.5±0.20</t>
  </si>
  <si>
    <t>32.4±0.15</t>
  </si>
  <si>
    <t>8.13±0.10</t>
  </si>
  <si>
    <t>8.12±0.05</t>
  </si>
  <si>
    <t>8.34±0.02</t>
  </si>
  <si>
    <t>Light</t>
  </si>
  <si>
    <t>1770±30</t>
  </si>
  <si>
    <t>1670±40</t>
  </si>
  <si>
    <t>970±20</t>
  </si>
  <si>
    <t>0.80±0.14</t>
  </si>
  <si>
    <t>0.29±0.01</t>
  </si>
  <si>
    <t>0.87±0.22</t>
  </si>
  <si>
    <t>HT + HN</t>
  </si>
  <si>
    <t>1994-08-26</t>
  </si>
  <si>
    <t>1994-09-30</t>
  </si>
  <si>
    <t>1994-11-13</t>
  </si>
  <si>
    <t>parameter</t>
  </si>
  <si>
    <t>˚C</t>
  </si>
  <si>
    <t>Temperature</t>
  </si>
  <si>
    <t>assumed PSU</t>
  </si>
  <si>
    <t>NA</t>
  </si>
  <si>
    <t>μE m− 2 s− 1</t>
  </si>
  <si>
    <t>Light attenuation, k</t>
  </si>
  <si>
    <t>m-1</t>
  </si>
  <si>
    <t>0.55±0.16</t>
  </si>
  <si>
    <t>1.17±0.39</t>
  </si>
  <si>
    <t>1.69±0.45</t>
  </si>
  <si>
    <t>0.08±0.04</t>
  </si>
  <si>
    <t>0.11±0.02</t>
  </si>
  <si>
    <t>0.11±0.04</t>
  </si>
  <si>
    <t>2.44±0.88</t>
  </si>
  <si>
    <t>1.56±0.31</t>
  </si>
  <si>
    <t>1.41±0.05</t>
  </si>
  <si>
    <t>0.62±0.06</t>
  </si>
  <si>
    <t>1.16±0.16</t>
  </si>
  <si>
    <t>0.96±0.20</t>
  </si>
  <si>
    <t>0.70±0.33</t>
  </si>
  <si>
    <t>0.74±0.19</t>
  </si>
  <si>
    <t>1.04±0.37</t>
  </si>
  <si>
    <t>1.12±0.20</t>
  </si>
  <si>
    <t>1.10±0.32</t>
  </si>
  <si>
    <t>0.78±0.03</t>
  </si>
  <si>
    <t>1.13±0.29</t>
  </si>
  <si>
    <t>1.15±0.12</t>
  </si>
  <si>
    <t>0.94±0.05</t>
  </si>
  <si>
    <t>1.05±0.27</t>
  </si>
  <si>
    <t>0.72±0.07</t>
  </si>
  <si>
    <t>0.72±0.16</t>
  </si>
  <si>
    <t>39.2±5.04</t>
  </si>
  <si>
    <t>28.4±3.94</t>
  </si>
  <si>
    <t>41.4±1.67</t>
  </si>
  <si>
    <t>9.70±1.82</t>
  </si>
  <si>
    <t>10.86±3.11</t>
  </si>
  <si>
    <t>9.36±2.65</t>
  </si>
  <si>
    <t>&lt;0.01</t>
  </si>
  <si>
    <t>Water NO−3</t>
  </si>
  <si>
    <t>μM</t>
  </si>
  <si>
    <t>0.03±0.01</t>
  </si>
  <si>
    <t>0.79±0.35</t>
  </si>
  <si>
    <t>0.11±0.03</t>
  </si>
  <si>
    <t>1.78±0.09</t>
  </si>
  <si>
    <t>0.61±0.17</t>
  </si>
  <si>
    <t>0.46±0.07</t>
  </si>
  <si>
    <t>0.98±0.23</t>
  </si>
  <si>
    <t>1.13±0.23</t>
  </si>
  <si>
    <t>0.84±0.18</t>
  </si>
  <si>
    <t>32.6±1.68</t>
  </si>
  <si>
    <t>8.55±2.54</t>
  </si>
  <si>
    <t>Water NH4</t>
  </si>
  <si>
    <t>Water P</t>
  </si>
  <si>
    <t>Sediment NH4</t>
  </si>
  <si>
    <t>Sediment P</t>
  </si>
  <si>
    <t>1994-08-12</t>
  </si>
  <si>
    <t>14 days</t>
  </si>
  <si>
    <t>46 days</t>
  </si>
  <si>
    <t>90 days</t>
  </si>
  <si>
    <t>calculated shoot density</t>
  </si>
  <si>
    <t>count</t>
  </si>
  <si>
    <t>calculated density</t>
  </si>
  <si>
    <t>text</t>
  </si>
  <si>
    <t>used mean shoot density</t>
  </si>
  <si>
    <t>value units</t>
  </si>
  <si>
    <t>exposure time (days)</t>
  </si>
  <si>
    <t>shoot_change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</si>
</sst>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37"/>
  <sheetViews>
    <sheetView tabSelected="1" zoomScale="112" workbookViewId="0">
      <selection activeCell="D28" sqref="D28"/>
    </sheetView>
  </sheetViews>
  <sheetFormatPr baseColWidth="10" defaultRowHeight="16" x14ac:dyDescent="0.2"/>
  <cols>
    <col min="4" max="5" width="11.6640625" style="2" bestFit="1" customWidth="1"/>
  </cols>
  <sheetData>
    <row r="1" spans="1:14" x14ac:dyDescent="0.2">
      <c r="A1" t="s">
        <v>0</v>
      </c>
      <c r="B1" t="s">
        <v>1</v>
      </c>
      <c r="C1" t="s">
        <v>2</v>
      </c>
      <c r="D1" s="2" t="s">
        <v>13</v>
      </c>
      <c r="E1" s="2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x14ac:dyDescent="0.2">
      <c r="A2">
        <v>135</v>
      </c>
      <c r="B2" s="3" t="s">
        <v>16</v>
      </c>
      <c r="C2" t="s">
        <v>17</v>
      </c>
      <c r="D2" s="2" t="s">
        <v>144</v>
      </c>
      <c r="E2" s="2" t="s">
        <v>85</v>
      </c>
      <c r="F2" t="s">
        <v>22</v>
      </c>
      <c r="G2" t="s">
        <v>15</v>
      </c>
      <c r="H2">
        <v>2.8367169461025399</v>
      </c>
      <c r="I2">
        <v>5.0675956429042897</v>
      </c>
      <c r="J2">
        <v>2.2308786968017498</v>
      </c>
      <c r="K2" t="s">
        <v>145</v>
      </c>
      <c r="L2">
        <v>3</v>
      </c>
      <c r="M2" t="s">
        <v>20</v>
      </c>
      <c r="N2" t="s">
        <v>21</v>
      </c>
    </row>
    <row r="3" spans="1:14" x14ac:dyDescent="0.2">
      <c r="A3">
        <v>135</v>
      </c>
      <c r="B3" s="3" t="s">
        <v>16</v>
      </c>
      <c r="C3" t="s">
        <v>17</v>
      </c>
      <c r="D3" s="2" t="s">
        <v>85</v>
      </c>
      <c r="E3" s="2" t="s">
        <v>86</v>
      </c>
      <c r="F3" t="s">
        <v>22</v>
      </c>
      <c r="G3" t="s">
        <v>15</v>
      </c>
      <c r="H3">
        <v>1.38396987374494</v>
      </c>
      <c r="I3">
        <v>3.71702481687357</v>
      </c>
      <c r="J3">
        <v>2.33305494312863</v>
      </c>
      <c r="K3" t="s">
        <v>146</v>
      </c>
      <c r="L3">
        <v>3</v>
      </c>
      <c r="M3" t="s">
        <v>20</v>
      </c>
      <c r="N3" t="s">
        <v>21</v>
      </c>
    </row>
    <row r="4" spans="1:14" x14ac:dyDescent="0.2">
      <c r="A4">
        <v>135</v>
      </c>
      <c r="B4" s="3" t="s">
        <v>16</v>
      </c>
      <c r="C4" t="s">
        <v>17</v>
      </c>
      <c r="D4" s="2" t="s">
        <v>86</v>
      </c>
      <c r="E4" s="2" t="s">
        <v>87</v>
      </c>
      <c r="F4" t="s">
        <v>22</v>
      </c>
      <c r="G4" t="s">
        <v>15</v>
      </c>
      <c r="H4">
        <v>5.5453989897031297</v>
      </c>
      <c r="I4">
        <v>7.4262143524705797</v>
      </c>
      <c r="J4">
        <v>1.88081536276745</v>
      </c>
      <c r="K4" t="s">
        <v>147</v>
      </c>
      <c r="L4">
        <v>3</v>
      </c>
      <c r="M4" t="s">
        <v>20</v>
      </c>
      <c r="N4" t="s">
        <v>21</v>
      </c>
    </row>
    <row r="5" spans="1:14" x14ac:dyDescent="0.2">
      <c r="A5">
        <v>135</v>
      </c>
      <c r="B5" s="3" t="s">
        <v>16</v>
      </c>
      <c r="C5" t="s">
        <v>18</v>
      </c>
      <c r="D5" s="2" t="s">
        <v>144</v>
      </c>
      <c r="E5" s="2" t="s">
        <v>85</v>
      </c>
      <c r="F5" t="s">
        <v>22</v>
      </c>
      <c r="G5" t="s">
        <v>15</v>
      </c>
      <c r="H5">
        <v>-1.5134321434647999</v>
      </c>
      <c r="I5">
        <v>-3.0444994498929598</v>
      </c>
      <c r="J5">
        <v>1.5310673064281599</v>
      </c>
      <c r="K5" t="s">
        <v>145</v>
      </c>
      <c r="L5">
        <v>3</v>
      </c>
      <c r="M5" t="s">
        <v>20</v>
      </c>
      <c r="N5" t="s">
        <v>21</v>
      </c>
    </row>
    <row r="6" spans="1:14" x14ac:dyDescent="0.2">
      <c r="A6">
        <v>135</v>
      </c>
      <c r="B6" s="3" t="s">
        <v>16</v>
      </c>
      <c r="C6" t="s">
        <v>18</v>
      </c>
      <c r="D6" s="2" t="s">
        <v>85</v>
      </c>
      <c r="E6" s="2" t="s">
        <v>86</v>
      </c>
      <c r="F6" t="s">
        <v>22</v>
      </c>
      <c r="G6" t="s">
        <v>15</v>
      </c>
      <c r="H6">
        <v>-6.0427903295082803</v>
      </c>
      <c r="I6">
        <v>-7.5446944491473298</v>
      </c>
      <c r="J6">
        <v>1.5019041196390495</v>
      </c>
      <c r="K6" t="s">
        <v>146</v>
      </c>
      <c r="L6">
        <v>3</v>
      </c>
      <c r="M6" t="s">
        <v>20</v>
      </c>
      <c r="N6" t="s">
        <v>21</v>
      </c>
    </row>
    <row r="7" spans="1:14" x14ac:dyDescent="0.2">
      <c r="A7">
        <v>135</v>
      </c>
      <c r="B7" s="3" t="s">
        <v>16</v>
      </c>
      <c r="C7" t="s">
        <v>18</v>
      </c>
      <c r="D7" s="2" t="s">
        <v>86</v>
      </c>
      <c r="E7" s="2" t="s">
        <v>87</v>
      </c>
      <c r="F7" t="s">
        <v>22</v>
      </c>
      <c r="G7" t="s">
        <v>15</v>
      </c>
      <c r="H7">
        <v>-4.0249605351145199</v>
      </c>
      <c r="I7">
        <v>-5.2935591604407204</v>
      </c>
      <c r="J7">
        <v>1.2685986253262005</v>
      </c>
      <c r="K7" t="s">
        <v>147</v>
      </c>
      <c r="L7">
        <v>3</v>
      </c>
      <c r="M7" t="s">
        <v>20</v>
      </c>
      <c r="N7" t="s">
        <v>21</v>
      </c>
    </row>
    <row r="8" spans="1:14" x14ac:dyDescent="0.2">
      <c r="A8">
        <v>135</v>
      </c>
      <c r="B8" s="3" t="s">
        <v>16</v>
      </c>
      <c r="C8" t="s">
        <v>19</v>
      </c>
      <c r="D8" s="2" t="s">
        <v>144</v>
      </c>
      <c r="E8" s="2" t="s">
        <v>85</v>
      </c>
      <c r="F8" t="s">
        <v>22</v>
      </c>
      <c r="G8" t="s">
        <v>15</v>
      </c>
      <c r="H8">
        <v>-3.5303161047735001</v>
      </c>
      <c r="I8">
        <v>-4.5073354084911204</v>
      </c>
      <c r="J8">
        <v>0.97701930371762025</v>
      </c>
      <c r="K8" t="s">
        <v>145</v>
      </c>
      <c r="L8">
        <v>3</v>
      </c>
      <c r="M8" t="s">
        <v>20</v>
      </c>
      <c r="N8" t="s">
        <v>21</v>
      </c>
    </row>
    <row r="9" spans="1:14" x14ac:dyDescent="0.2">
      <c r="A9">
        <v>135</v>
      </c>
      <c r="B9" s="3" t="s">
        <v>16</v>
      </c>
      <c r="C9" t="s">
        <v>19</v>
      </c>
      <c r="D9" s="2" t="s">
        <v>85</v>
      </c>
      <c r="E9" s="2" t="s">
        <v>86</v>
      </c>
      <c r="F9" t="s">
        <v>22</v>
      </c>
      <c r="G9" t="s">
        <v>15</v>
      </c>
      <c r="H9">
        <v>-3.1457298631347999</v>
      </c>
      <c r="I9">
        <v>-5.8433246411272801</v>
      </c>
      <c r="J9">
        <v>2.6975947779924803</v>
      </c>
      <c r="K9" t="s">
        <v>146</v>
      </c>
      <c r="L9">
        <v>3</v>
      </c>
      <c r="M9" t="s">
        <v>20</v>
      </c>
      <c r="N9" t="s">
        <v>21</v>
      </c>
    </row>
    <row r="10" spans="1:14" x14ac:dyDescent="0.2">
      <c r="A10">
        <v>135</v>
      </c>
      <c r="B10" s="3" t="s">
        <v>16</v>
      </c>
      <c r="C10" t="s">
        <v>19</v>
      </c>
      <c r="D10" s="2" t="s">
        <v>86</v>
      </c>
      <c r="E10" s="2" t="s">
        <v>87</v>
      </c>
      <c r="F10" t="s">
        <v>22</v>
      </c>
      <c r="G10" t="s">
        <v>15</v>
      </c>
      <c r="H10">
        <v>-1.62362169787337</v>
      </c>
      <c r="I10">
        <v>-2.9798149761318999</v>
      </c>
      <c r="J10">
        <v>1.35619327825853</v>
      </c>
      <c r="K10" t="s">
        <v>147</v>
      </c>
      <c r="L10">
        <v>3</v>
      </c>
      <c r="M10" t="s">
        <v>20</v>
      </c>
      <c r="N10" t="s">
        <v>21</v>
      </c>
    </row>
    <row r="11" spans="1:14" x14ac:dyDescent="0.2">
      <c r="A11">
        <v>135</v>
      </c>
      <c r="B11" s="3" t="s">
        <v>16</v>
      </c>
      <c r="C11" t="s">
        <v>84</v>
      </c>
      <c r="D11" s="2" t="s">
        <v>144</v>
      </c>
      <c r="E11" s="2" t="s">
        <v>85</v>
      </c>
      <c r="F11" t="s">
        <v>22</v>
      </c>
      <c r="G11" t="s">
        <v>15</v>
      </c>
      <c r="H11">
        <v>-3.5515401788316497E-2</v>
      </c>
      <c r="I11">
        <v>-1.63954322147175</v>
      </c>
      <c r="J11">
        <v>1.6040278196834334</v>
      </c>
      <c r="K11" t="s">
        <v>145</v>
      </c>
      <c r="L11">
        <v>3</v>
      </c>
      <c r="M11" t="s">
        <v>20</v>
      </c>
      <c r="N11" t="s">
        <v>21</v>
      </c>
    </row>
    <row r="12" spans="1:14" x14ac:dyDescent="0.2">
      <c r="A12">
        <v>135</v>
      </c>
      <c r="B12" s="3" t="s">
        <v>16</v>
      </c>
      <c r="C12" t="s">
        <v>84</v>
      </c>
      <c r="D12" s="2" t="s">
        <v>85</v>
      </c>
      <c r="E12" s="2" t="s">
        <v>86</v>
      </c>
      <c r="F12" t="s">
        <v>22</v>
      </c>
      <c r="G12" t="s">
        <v>15</v>
      </c>
      <c r="H12">
        <v>-3.26711177571649</v>
      </c>
      <c r="I12">
        <v>-4.5211288076481297</v>
      </c>
      <c r="J12">
        <v>1.2540170319316397</v>
      </c>
      <c r="K12" t="s">
        <v>146</v>
      </c>
      <c r="L12">
        <v>3</v>
      </c>
      <c r="M12" t="s">
        <v>20</v>
      </c>
      <c r="N12" t="s">
        <v>21</v>
      </c>
    </row>
    <row r="13" spans="1:14" x14ac:dyDescent="0.2">
      <c r="A13">
        <v>135</v>
      </c>
      <c r="B13" s="3" t="s">
        <v>16</v>
      </c>
      <c r="C13" t="s">
        <v>84</v>
      </c>
      <c r="D13" s="2" t="s">
        <v>86</v>
      </c>
      <c r="E13" s="2" t="s">
        <v>87</v>
      </c>
      <c r="F13" t="s">
        <v>22</v>
      </c>
      <c r="G13" t="s">
        <v>15</v>
      </c>
      <c r="H13">
        <v>-2.8388333001766202</v>
      </c>
      <c r="I13">
        <v>-3.62608170463503</v>
      </c>
      <c r="J13">
        <v>0.78724840445840982</v>
      </c>
      <c r="K13" t="s">
        <v>147</v>
      </c>
      <c r="L13">
        <v>3</v>
      </c>
      <c r="M13" t="s">
        <v>20</v>
      </c>
      <c r="N13" t="s">
        <v>21</v>
      </c>
    </row>
    <row r="14" spans="1:14" x14ac:dyDescent="0.2">
      <c r="D14"/>
      <c r="E14"/>
    </row>
    <row r="15" spans="1:14" x14ac:dyDescent="0.2">
      <c r="D15"/>
      <c r="E15"/>
    </row>
    <row r="16" spans="1:14" x14ac:dyDescent="0.2">
      <c r="D16"/>
      <c r="E16"/>
    </row>
    <row r="17" spans="4:7" x14ac:dyDescent="0.2">
      <c r="D17"/>
      <c r="E17"/>
    </row>
    <row r="18" spans="4:7" x14ac:dyDescent="0.2">
      <c r="D18"/>
      <c r="E18"/>
    </row>
    <row r="19" spans="4:7" x14ac:dyDescent="0.2">
      <c r="D19"/>
      <c r="E19"/>
    </row>
    <row r="20" spans="4:7" x14ac:dyDescent="0.2">
      <c r="D20"/>
      <c r="E20"/>
    </row>
    <row r="21" spans="4:7" x14ac:dyDescent="0.2">
      <c r="D21"/>
      <c r="E21"/>
    </row>
    <row r="22" spans="4:7" x14ac:dyDescent="0.2">
      <c r="D22"/>
      <c r="E22"/>
    </row>
    <row r="23" spans="4:7" x14ac:dyDescent="0.2">
      <c r="D23"/>
      <c r="E23"/>
    </row>
    <row r="24" spans="4:7" x14ac:dyDescent="0.2">
      <c r="D24"/>
      <c r="E24"/>
    </row>
    <row r="25" spans="4:7" x14ac:dyDescent="0.2">
      <c r="D25"/>
      <c r="E25"/>
    </row>
    <row r="26" spans="4:7" x14ac:dyDescent="0.2">
      <c r="D26"/>
      <c r="E26"/>
    </row>
    <row r="27" spans="4:7" x14ac:dyDescent="0.2">
      <c r="D27"/>
      <c r="E27"/>
    </row>
    <row r="28" spans="4:7" x14ac:dyDescent="0.2">
      <c r="D28"/>
      <c r="E28"/>
    </row>
    <row r="29" spans="4:7" x14ac:dyDescent="0.2">
      <c r="D29"/>
      <c r="E29"/>
    </row>
    <row r="30" spans="4:7" x14ac:dyDescent="0.2">
      <c r="D30"/>
      <c r="E30"/>
    </row>
    <row r="31" spans="4:7" x14ac:dyDescent="0.2">
      <c r="G31" s="1"/>
    </row>
    <row r="32" spans="4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5699-CB10-194F-9270-C6E192B95F10}">
  <dimension ref="A1:I27"/>
  <sheetViews>
    <sheetView workbookViewId="0">
      <selection activeCell="G1" sqref="G1"/>
    </sheetView>
  </sheetViews>
  <sheetFormatPr baseColWidth="10" defaultRowHeight="16" x14ac:dyDescent="0.2"/>
  <cols>
    <col min="2" max="2" width="27.6640625" customWidth="1"/>
    <col min="3" max="3" width="19" customWidth="1"/>
    <col min="5" max="5" width="15" customWidth="1"/>
    <col min="6" max="6" width="13.6640625" customWidth="1"/>
    <col min="7" max="7" width="16.5" customWidth="1"/>
  </cols>
  <sheetData>
    <row r="1" spans="1:9" ht="18" x14ac:dyDescent="0.2">
      <c r="A1" t="s">
        <v>88</v>
      </c>
      <c r="B1" t="s">
        <v>4</v>
      </c>
      <c r="C1" s="5" t="s">
        <v>12</v>
      </c>
      <c r="D1" t="s">
        <v>17</v>
      </c>
      <c r="E1" s="4" t="s">
        <v>18</v>
      </c>
      <c r="F1" s="4" t="s">
        <v>19</v>
      </c>
      <c r="G1" s="4" t="s">
        <v>84</v>
      </c>
    </row>
    <row r="2" spans="1:9" ht="18" x14ac:dyDescent="0.2">
      <c r="A2" s="4" t="s">
        <v>90</v>
      </c>
      <c r="B2" s="4" t="s">
        <v>89</v>
      </c>
      <c r="C2" s="2" t="s">
        <v>85</v>
      </c>
      <c r="D2" t="s">
        <v>27</v>
      </c>
      <c r="E2" s="4" t="s">
        <v>23</v>
      </c>
      <c r="F2" s="4" t="s">
        <v>24</v>
      </c>
      <c r="G2" s="4" t="s">
        <v>25</v>
      </c>
      <c r="I2" s="4"/>
    </row>
    <row r="3" spans="1:9" ht="18" x14ac:dyDescent="0.2">
      <c r="A3" s="4" t="s">
        <v>90</v>
      </c>
      <c r="B3" s="4" t="s">
        <v>89</v>
      </c>
      <c r="C3" s="2" t="s">
        <v>86</v>
      </c>
      <c r="D3" t="s">
        <v>69</v>
      </c>
      <c r="E3" s="4" t="s">
        <v>26</v>
      </c>
      <c r="F3" s="4" t="s">
        <v>27</v>
      </c>
      <c r="G3" s="4" t="s">
        <v>28</v>
      </c>
      <c r="I3" s="4"/>
    </row>
    <row r="4" spans="1:9" ht="18" x14ac:dyDescent="0.2">
      <c r="A4" s="4" t="s">
        <v>90</v>
      </c>
      <c r="B4" s="4" t="s">
        <v>89</v>
      </c>
      <c r="C4" s="2" t="s">
        <v>87</v>
      </c>
      <c r="D4" t="s">
        <v>70</v>
      </c>
      <c r="E4" s="4" t="s">
        <v>29</v>
      </c>
      <c r="F4" s="4" t="s">
        <v>30</v>
      </c>
      <c r="G4" s="4" t="s">
        <v>31</v>
      </c>
      <c r="I4" s="4"/>
    </row>
    <row r="5" spans="1:9" ht="18" x14ac:dyDescent="0.2">
      <c r="A5" s="4" t="s">
        <v>32</v>
      </c>
      <c r="B5" s="4" t="s">
        <v>91</v>
      </c>
      <c r="C5" s="2" t="s">
        <v>85</v>
      </c>
      <c r="D5" t="s">
        <v>71</v>
      </c>
      <c r="E5" s="4" t="s">
        <v>33</v>
      </c>
      <c r="F5" s="4" t="s">
        <v>34</v>
      </c>
      <c r="G5" s="4" t="s">
        <v>35</v>
      </c>
      <c r="I5" s="4"/>
    </row>
    <row r="6" spans="1:9" ht="18" x14ac:dyDescent="0.2">
      <c r="A6" s="4" t="s">
        <v>32</v>
      </c>
      <c r="B6" s="4" t="s">
        <v>91</v>
      </c>
      <c r="C6" s="2" t="s">
        <v>86</v>
      </c>
      <c r="D6" t="s">
        <v>72</v>
      </c>
      <c r="E6" s="4" t="s">
        <v>36</v>
      </c>
      <c r="F6" s="4" t="s">
        <v>37</v>
      </c>
      <c r="G6" s="4" t="s">
        <v>40</v>
      </c>
      <c r="I6" s="4"/>
    </row>
    <row r="7" spans="1:9" ht="18" x14ac:dyDescent="0.2">
      <c r="A7" s="4" t="s">
        <v>32</v>
      </c>
      <c r="B7" s="4" t="s">
        <v>91</v>
      </c>
      <c r="C7" s="2" t="s">
        <v>87</v>
      </c>
      <c r="D7" t="s">
        <v>73</v>
      </c>
      <c r="E7" s="4" t="s">
        <v>38</v>
      </c>
      <c r="F7" s="4" t="s">
        <v>39</v>
      </c>
      <c r="G7" s="4" t="s">
        <v>40</v>
      </c>
      <c r="I7" s="4"/>
    </row>
    <row r="8" spans="1:9" ht="18" x14ac:dyDescent="0.2">
      <c r="A8" s="4" t="s">
        <v>41</v>
      </c>
      <c r="B8" s="4" t="s">
        <v>92</v>
      </c>
      <c r="C8" s="2" t="s">
        <v>85</v>
      </c>
      <c r="D8" t="s">
        <v>74</v>
      </c>
      <c r="E8" s="4" t="s">
        <v>42</v>
      </c>
      <c r="F8" s="4" t="s">
        <v>43</v>
      </c>
      <c r="G8" s="4" t="s">
        <v>44</v>
      </c>
      <c r="I8" s="4"/>
    </row>
    <row r="9" spans="1:9" ht="18" x14ac:dyDescent="0.2">
      <c r="A9" s="4" t="s">
        <v>41</v>
      </c>
      <c r="B9" s="4" t="s">
        <v>92</v>
      </c>
      <c r="C9" s="2" t="s">
        <v>86</v>
      </c>
      <c r="D9" t="s">
        <v>75</v>
      </c>
      <c r="E9" s="4" t="s">
        <v>45</v>
      </c>
      <c r="F9" s="4" t="s">
        <v>46</v>
      </c>
      <c r="G9" s="4" t="s">
        <v>47</v>
      </c>
      <c r="I9" s="4"/>
    </row>
    <row r="10" spans="1:9" ht="18" x14ac:dyDescent="0.2">
      <c r="A10" s="4" t="s">
        <v>41</v>
      </c>
      <c r="B10" s="4" t="s">
        <v>92</v>
      </c>
      <c r="C10" s="2" t="s">
        <v>87</v>
      </c>
      <c r="D10" t="s">
        <v>76</v>
      </c>
      <c r="E10" s="4" t="s">
        <v>48</v>
      </c>
      <c r="F10" s="4" t="s">
        <v>49</v>
      </c>
      <c r="G10" s="4" t="s">
        <v>50</v>
      </c>
      <c r="I10" s="4"/>
    </row>
    <row r="11" spans="1:9" ht="18" x14ac:dyDescent="0.2">
      <c r="A11" s="4" t="s">
        <v>77</v>
      </c>
      <c r="B11" s="4" t="s">
        <v>93</v>
      </c>
      <c r="C11" s="2" t="s">
        <v>85</v>
      </c>
      <c r="D11" t="s">
        <v>78</v>
      </c>
      <c r="E11" s="4" t="s">
        <v>51</v>
      </c>
      <c r="F11" s="4" t="s">
        <v>52</v>
      </c>
      <c r="G11" s="4" t="s">
        <v>53</v>
      </c>
      <c r="I11" s="4"/>
    </row>
    <row r="12" spans="1:9" ht="18" x14ac:dyDescent="0.2">
      <c r="A12" s="4" t="s">
        <v>77</v>
      </c>
      <c r="B12" s="4" t="s">
        <v>93</v>
      </c>
      <c r="C12" s="2" t="s">
        <v>86</v>
      </c>
      <c r="D12" t="s">
        <v>79</v>
      </c>
      <c r="E12" s="4" t="s">
        <v>54</v>
      </c>
      <c r="F12" s="4" t="s">
        <v>55</v>
      </c>
      <c r="G12" s="4" t="s">
        <v>56</v>
      </c>
      <c r="I12" s="4"/>
    </row>
    <row r="13" spans="1:9" ht="18" x14ac:dyDescent="0.2">
      <c r="A13" s="4" t="s">
        <v>77</v>
      </c>
      <c r="B13" s="4" t="s">
        <v>93</v>
      </c>
      <c r="C13" s="2" t="s">
        <v>87</v>
      </c>
      <c r="D13" t="s">
        <v>80</v>
      </c>
      <c r="E13" s="4" t="s">
        <v>57</v>
      </c>
      <c r="F13" s="4" t="s">
        <v>58</v>
      </c>
      <c r="G13" s="4" t="s">
        <v>59</v>
      </c>
      <c r="I13" s="4"/>
    </row>
    <row r="14" spans="1:9" ht="18" x14ac:dyDescent="0.2">
      <c r="A14" s="4" t="s">
        <v>94</v>
      </c>
      <c r="B14" s="4" t="s">
        <v>95</v>
      </c>
      <c r="C14" s="2" t="s">
        <v>85</v>
      </c>
      <c r="D14" t="s">
        <v>81</v>
      </c>
      <c r="E14" s="4" t="s">
        <v>60</v>
      </c>
      <c r="F14" s="4" t="s">
        <v>61</v>
      </c>
      <c r="G14" s="4" t="s">
        <v>62</v>
      </c>
      <c r="I14" s="4"/>
    </row>
    <row r="15" spans="1:9" ht="18" x14ac:dyDescent="0.2">
      <c r="A15" s="4" t="s">
        <v>94</v>
      </c>
      <c r="B15" s="4" t="s">
        <v>95</v>
      </c>
      <c r="C15" s="2" t="s">
        <v>86</v>
      </c>
      <c r="D15" t="s">
        <v>82</v>
      </c>
      <c r="E15" s="4" t="s">
        <v>63</v>
      </c>
      <c r="F15" s="4" t="s">
        <v>64</v>
      </c>
      <c r="G15" s="4" t="s">
        <v>65</v>
      </c>
      <c r="I15" s="4"/>
    </row>
    <row r="16" spans="1:9" ht="18" x14ac:dyDescent="0.2">
      <c r="A16" s="4" t="s">
        <v>94</v>
      </c>
      <c r="B16" s="4" t="s">
        <v>95</v>
      </c>
      <c r="C16" s="2" t="s">
        <v>87</v>
      </c>
      <c r="D16" t="s">
        <v>83</v>
      </c>
      <c r="E16" s="4" t="s">
        <v>66</v>
      </c>
      <c r="F16" s="4" t="s">
        <v>67</v>
      </c>
      <c r="G16" s="4" t="s">
        <v>68</v>
      </c>
      <c r="I16" s="4"/>
    </row>
    <row r="17" spans="1:7" ht="18" x14ac:dyDescent="0.2">
      <c r="A17" s="4" t="s">
        <v>127</v>
      </c>
      <c r="B17" t="s">
        <v>128</v>
      </c>
      <c r="C17" s="2" t="s">
        <v>85</v>
      </c>
      <c r="D17" t="s">
        <v>129</v>
      </c>
      <c r="E17" s="4" t="s">
        <v>126</v>
      </c>
      <c r="F17" s="4" t="s">
        <v>126</v>
      </c>
      <c r="G17" s="4" t="s">
        <v>126</v>
      </c>
    </row>
    <row r="18" spans="1:7" ht="18" x14ac:dyDescent="0.2">
      <c r="A18" s="4" t="s">
        <v>127</v>
      </c>
      <c r="B18" t="s">
        <v>128</v>
      </c>
      <c r="C18" s="2" t="s">
        <v>86</v>
      </c>
      <c r="D18" t="s">
        <v>130</v>
      </c>
      <c r="E18" s="4" t="s">
        <v>96</v>
      </c>
      <c r="F18" s="4" t="s">
        <v>97</v>
      </c>
      <c r="G18" s="4" t="s">
        <v>98</v>
      </c>
    </row>
    <row r="19" spans="1:7" ht="18" x14ac:dyDescent="0.2">
      <c r="A19" s="4" t="s">
        <v>127</v>
      </c>
      <c r="B19" t="s">
        <v>128</v>
      </c>
      <c r="C19" s="2" t="s">
        <v>87</v>
      </c>
      <c r="D19" t="s">
        <v>131</v>
      </c>
      <c r="E19" s="4" t="s">
        <v>99</v>
      </c>
      <c r="F19" s="4" t="s">
        <v>100</v>
      </c>
      <c r="G19" s="4" t="s">
        <v>101</v>
      </c>
    </row>
    <row r="20" spans="1:7" ht="18" x14ac:dyDescent="0.2">
      <c r="A20" s="4" t="s">
        <v>140</v>
      </c>
      <c r="B20" t="s">
        <v>128</v>
      </c>
      <c r="C20" s="2" t="s">
        <v>85</v>
      </c>
      <c r="D20" t="s">
        <v>132</v>
      </c>
      <c r="E20" s="4" t="s">
        <v>102</v>
      </c>
      <c r="F20" s="4" t="s">
        <v>103</v>
      </c>
      <c r="G20" s="4" t="s">
        <v>104</v>
      </c>
    </row>
    <row r="21" spans="1:7" ht="18" x14ac:dyDescent="0.2">
      <c r="A21" s="4" t="s">
        <v>140</v>
      </c>
      <c r="B21" t="s">
        <v>128</v>
      </c>
      <c r="C21" s="2" t="s">
        <v>86</v>
      </c>
      <c r="D21" t="s">
        <v>133</v>
      </c>
      <c r="E21" s="4" t="s">
        <v>105</v>
      </c>
      <c r="F21" s="4" t="s">
        <v>106</v>
      </c>
      <c r="G21" s="4" t="s">
        <v>107</v>
      </c>
    </row>
    <row r="22" spans="1:7" ht="18" x14ac:dyDescent="0.2">
      <c r="A22" s="4" t="s">
        <v>140</v>
      </c>
      <c r="B22" t="s">
        <v>128</v>
      </c>
      <c r="C22" s="2" t="s">
        <v>87</v>
      </c>
      <c r="D22" t="s">
        <v>134</v>
      </c>
      <c r="E22" s="4" t="s">
        <v>108</v>
      </c>
      <c r="F22" s="4" t="s">
        <v>109</v>
      </c>
      <c r="G22" s="4" t="s">
        <v>110</v>
      </c>
    </row>
    <row r="23" spans="1:7" ht="18" x14ac:dyDescent="0.2">
      <c r="A23" s="4" t="s">
        <v>141</v>
      </c>
      <c r="B23" t="s">
        <v>128</v>
      </c>
      <c r="C23" s="2" t="s">
        <v>85</v>
      </c>
      <c r="D23" t="s">
        <v>135</v>
      </c>
      <c r="E23" s="4" t="s">
        <v>111</v>
      </c>
      <c r="F23" s="4" t="s">
        <v>112</v>
      </c>
      <c r="G23" s="4" t="s">
        <v>113</v>
      </c>
    </row>
    <row r="24" spans="1:7" ht="18" x14ac:dyDescent="0.2">
      <c r="A24" s="4" t="s">
        <v>141</v>
      </c>
      <c r="B24" t="s">
        <v>128</v>
      </c>
      <c r="C24" s="2" t="s">
        <v>86</v>
      </c>
      <c r="D24" t="s">
        <v>136</v>
      </c>
      <c r="E24" s="4" t="s">
        <v>114</v>
      </c>
      <c r="F24" s="4" t="s">
        <v>115</v>
      </c>
      <c r="G24" s="4" t="s">
        <v>116</v>
      </c>
    </row>
    <row r="25" spans="1:7" ht="18" x14ac:dyDescent="0.2">
      <c r="A25" s="4" t="s">
        <v>141</v>
      </c>
      <c r="B25" t="s">
        <v>128</v>
      </c>
      <c r="C25" s="2" t="s">
        <v>87</v>
      </c>
      <c r="D25" t="s">
        <v>137</v>
      </c>
      <c r="E25" s="4" t="s">
        <v>117</v>
      </c>
      <c r="F25" s="4" t="s">
        <v>118</v>
      </c>
      <c r="G25" s="4" t="s">
        <v>119</v>
      </c>
    </row>
    <row r="26" spans="1:7" ht="18" x14ac:dyDescent="0.2">
      <c r="A26" s="4" t="s">
        <v>142</v>
      </c>
      <c r="B26" t="s">
        <v>128</v>
      </c>
      <c r="C26" s="2" t="s">
        <v>87</v>
      </c>
      <c r="D26" t="s">
        <v>138</v>
      </c>
      <c r="E26" s="4" t="s">
        <v>120</v>
      </c>
      <c r="F26" s="4" t="s">
        <v>121</v>
      </c>
      <c r="G26" s="4" t="s">
        <v>122</v>
      </c>
    </row>
    <row r="27" spans="1:7" ht="18" x14ac:dyDescent="0.2">
      <c r="A27" s="4" t="s">
        <v>143</v>
      </c>
      <c r="B27" t="s">
        <v>128</v>
      </c>
      <c r="C27" s="2" t="s">
        <v>87</v>
      </c>
      <c r="D27" t="s">
        <v>139</v>
      </c>
      <c r="E27" s="4" t="s">
        <v>123</v>
      </c>
      <c r="F27" s="4" t="s">
        <v>124</v>
      </c>
      <c r="G27" s="4" t="s">
        <v>125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2A5F-2A32-864F-AEE3-634DA77984B2}">
  <dimension ref="A1:O17"/>
  <sheetViews>
    <sheetView workbookViewId="0">
      <selection activeCell="I3" sqref="I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s="2" t="s">
        <v>13</v>
      </c>
      <c r="E1" s="2" t="s">
        <v>14</v>
      </c>
      <c r="F1" s="2" t="s">
        <v>153</v>
      </c>
      <c r="G1" t="s">
        <v>3</v>
      </c>
      <c r="H1" t="s">
        <v>4</v>
      </c>
      <c r="I1" t="s">
        <v>5</v>
      </c>
      <c r="J1" t="s">
        <v>154</v>
      </c>
      <c r="K1" t="s">
        <v>155</v>
      </c>
      <c r="L1" t="s">
        <v>150</v>
      </c>
      <c r="M1" t="s">
        <v>11</v>
      </c>
      <c r="N1" t="s">
        <v>9</v>
      </c>
      <c r="O1" t="s">
        <v>10</v>
      </c>
    </row>
    <row r="2" spans="1:15" x14ac:dyDescent="0.2">
      <c r="A2">
        <v>135</v>
      </c>
      <c r="B2" s="3" t="s">
        <v>16</v>
      </c>
      <c r="C2" t="s">
        <v>17</v>
      </c>
      <c r="D2" s="2" t="s">
        <v>144</v>
      </c>
      <c r="E2" s="2" t="s">
        <v>144</v>
      </c>
      <c r="F2" t="s">
        <v>15</v>
      </c>
      <c r="G2" t="s">
        <v>148</v>
      </c>
      <c r="H2" t="s">
        <v>149</v>
      </c>
      <c r="I2" t="s">
        <v>92</v>
      </c>
      <c r="J2">
        <v>0</v>
      </c>
      <c r="K2">
        <v>0</v>
      </c>
      <c r="L2">
        <v>675</v>
      </c>
      <c r="M2">
        <v>3</v>
      </c>
      <c r="N2" t="s">
        <v>151</v>
      </c>
      <c r="O2" t="s">
        <v>152</v>
      </c>
    </row>
    <row r="3" spans="1:15" x14ac:dyDescent="0.2">
      <c r="A3">
        <v>135</v>
      </c>
      <c r="B3" s="3" t="s">
        <v>16</v>
      </c>
      <c r="C3" t="s">
        <v>17</v>
      </c>
      <c r="D3" s="2" t="s">
        <v>144</v>
      </c>
      <c r="E3" s="2" t="s">
        <v>85</v>
      </c>
      <c r="F3" t="s">
        <v>15</v>
      </c>
      <c r="G3" t="s">
        <v>148</v>
      </c>
      <c r="H3" t="s">
        <v>149</v>
      </c>
      <c r="I3">
        <v>2.8367169461025399</v>
      </c>
      <c r="J3">
        <v>14</v>
      </c>
      <c r="K3">
        <f>I3/675 *J3</f>
        <v>5.8835610733978597E-2</v>
      </c>
      <c r="L3">
        <f>675*K3 + L2</f>
        <v>714.71403724543552</v>
      </c>
      <c r="M3">
        <v>3</v>
      </c>
      <c r="N3" t="s">
        <v>20</v>
      </c>
      <c r="O3" t="s">
        <v>21</v>
      </c>
    </row>
    <row r="4" spans="1:15" x14ac:dyDescent="0.2">
      <c r="A4">
        <v>135</v>
      </c>
      <c r="B4" s="3" t="s">
        <v>16</v>
      </c>
      <c r="C4" t="s">
        <v>17</v>
      </c>
      <c r="D4" s="2" t="s">
        <v>85</v>
      </c>
      <c r="E4" s="2" t="s">
        <v>86</v>
      </c>
      <c r="F4" t="s">
        <v>15</v>
      </c>
      <c r="G4" t="s">
        <v>148</v>
      </c>
      <c r="H4" t="s">
        <v>149</v>
      </c>
      <c r="I4">
        <v>1.38396987374494</v>
      </c>
      <c r="J4">
        <v>46</v>
      </c>
      <c r="K4">
        <f t="shared" ref="K4:K5" si="0">I4/675 *J4</f>
        <v>9.4314983988544057E-2</v>
      </c>
      <c r="L4">
        <f>675*K4 + L3</f>
        <v>778.37665143770278</v>
      </c>
      <c r="M4">
        <v>3</v>
      </c>
      <c r="N4" t="s">
        <v>20</v>
      </c>
      <c r="O4" t="s">
        <v>21</v>
      </c>
    </row>
    <row r="5" spans="1:15" x14ac:dyDescent="0.2">
      <c r="A5">
        <v>135</v>
      </c>
      <c r="B5" s="3" t="s">
        <v>16</v>
      </c>
      <c r="C5" t="s">
        <v>17</v>
      </c>
      <c r="D5" s="2" t="s">
        <v>86</v>
      </c>
      <c r="E5" s="2" t="s">
        <v>87</v>
      </c>
      <c r="F5" t="s">
        <v>15</v>
      </c>
      <c r="G5" t="s">
        <v>148</v>
      </c>
      <c r="H5" t="s">
        <v>149</v>
      </c>
      <c r="I5">
        <v>5.5453989897031297</v>
      </c>
      <c r="J5">
        <v>90</v>
      </c>
      <c r="K5">
        <f t="shared" si="0"/>
        <v>0.73938653196041726</v>
      </c>
      <c r="L5">
        <f>L4+I5</f>
        <v>783.92205042740591</v>
      </c>
      <c r="M5">
        <v>3</v>
      </c>
      <c r="N5" t="s">
        <v>20</v>
      </c>
      <c r="O5" t="s">
        <v>21</v>
      </c>
    </row>
    <row r="6" spans="1:15" x14ac:dyDescent="0.2">
      <c r="A6">
        <v>135</v>
      </c>
      <c r="B6" s="3" t="s">
        <v>16</v>
      </c>
      <c r="C6" t="s">
        <v>18</v>
      </c>
      <c r="D6" s="2" t="s">
        <v>144</v>
      </c>
      <c r="E6" s="2" t="s">
        <v>144</v>
      </c>
      <c r="F6" t="s">
        <v>15</v>
      </c>
      <c r="G6" t="s">
        <v>148</v>
      </c>
      <c r="H6" t="s">
        <v>149</v>
      </c>
      <c r="I6" t="s">
        <v>92</v>
      </c>
      <c r="J6">
        <v>0</v>
      </c>
      <c r="K6">
        <v>0</v>
      </c>
      <c r="L6">
        <v>675</v>
      </c>
    </row>
    <row r="7" spans="1:15" x14ac:dyDescent="0.2">
      <c r="A7">
        <v>135</v>
      </c>
      <c r="B7" s="3" t="s">
        <v>16</v>
      </c>
      <c r="C7" t="s">
        <v>18</v>
      </c>
      <c r="D7" s="2" t="s">
        <v>144</v>
      </c>
      <c r="E7" s="2" t="s">
        <v>85</v>
      </c>
      <c r="F7" t="s">
        <v>15</v>
      </c>
      <c r="G7" t="s">
        <v>148</v>
      </c>
      <c r="H7" t="s">
        <v>149</v>
      </c>
      <c r="I7">
        <v>-1.5134321434647999</v>
      </c>
      <c r="J7">
        <v>14</v>
      </c>
      <c r="K7">
        <f>I7/675 *J7</f>
        <v>-3.1389703716306963E-2</v>
      </c>
      <c r="L7">
        <f>L6+I7</f>
        <v>673.4865678565352</v>
      </c>
      <c r="M7">
        <v>3</v>
      </c>
      <c r="N7" t="s">
        <v>20</v>
      </c>
      <c r="O7" t="s">
        <v>21</v>
      </c>
    </row>
    <row r="8" spans="1:15" x14ac:dyDescent="0.2">
      <c r="A8">
        <v>135</v>
      </c>
      <c r="B8" s="3" t="s">
        <v>16</v>
      </c>
      <c r="C8" t="s">
        <v>18</v>
      </c>
      <c r="D8" s="2" t="s">
        <v>85</v>
      </c>
      <c r="E8" s="2" t="s">
        <v>86</v>
      </c>
      <c r="F8" t="s">
        <v>15</v>
      </c>
      <c r="G8" t="s">
        <v>148</v>
      </c>
      <c r="H8" t="s">
        <v>149</v>
      </c>
      <c r="I8">
        <v>-6.0427903295082803</v>
      </c>
      <c r="J8">
        <v>46</v>
      </c>
      <c r="K8">
        <f t="shared" ref="K8:K9" si="1">I8/675 *J8</f>
        <v>-0.41180497060352728</v>
      </c>
      <c r="L8">
        <f>L7+I8</f>
        <v>667.4437775270269</v>
      </c>
      <c r="M8">
        <v>3</v>
      </c>
      <c r="N8" t="s">
        <v>20</v>
      </c>
      <c r="O8" t="s">
        <v>21</v>
      </c>
    </row>
    <row r="9" spans="1:15" x14ac:dyDescent="0.2">
      <c r="A9">
        <v>135</v>
      </c>
      <c r="B9" s="3" t="s">
        <v>16</v>
      </c>
      <c r="C9" t="s">
        <v>18</v>
      </c>
      <c r="D9" s="2" t="s">
        <v>86</v>
      </c>
      <c r="E9" s="2" t="s">
        <v>87</v>
      </c>
      <c r="F9" t="s">
        <v>15</v>
      </c>
      <c r="G9" t="s">
        <v>148</v>
      </c>
      <c r="H9" t="s">
        <v>149</v>
      </c>
      <c r="I9">
        <v>-4.0249605351145199</v>
      </c>
      <c r="J9">
        <v>90</v>
      </c>
      <c r="K9">
        <f t="shared" si="1"/>
        <v>-0.53666140468193602</v>
      </c>
      <c r="L9">
        <f>L8+I9</f>
        <v>663.41881699191242</v>
      </c>
      <c r="M9">
        <v>3</v>
      </c>
      <c r="N9" t="s">
        <v>20</v>
      </c>
      <c r="O9" t="s">
        <v>21</v>
      </c>
    </row>
    <row r="10" spans="1:15" x14ac:dyDescent="0.2">
      <c r="A10">
        <v>135</v>
      </c>
      <c r="B10" s="3" t="s">
        <v>16</v>
      </c>
      <c r="C10" t="s">
        <v>19</v>
      </c>
      <c r="D10" s="2" t="s">
        <v>144</v>
      </c>
      <c r="E10" s="2" t="s">
        <v>144</v>
      </c>
      <c r="F10" t="s">
        <v>15</v>
      </c>
      <c r="G10" t="s">
        <v>148</v>
      </c>
      <c r="H10" t="s">
        <v>149</v>
      </c>
      <c r="I10" t="s">
        <v>92</v>
      </c>
      <c r="J10">
        <v>0</v>
      </c>
      <c r="K10">
        <v>0</v>
      </c>
      <c r="L10">
        <v>675</v>
      </c>
    </row>
    <row r="11" spans="1:15" x14ac:dyDescent="0.2">
      <c r="A11">
        <v>135</v>
      </c>
      <c r="B11" s="3" t="s">
        <v>16</v>
      </c>
      <c r="C11" t="s">
        <v>19</v>
      </c>
      <c r="D11" s="2" t="s">
        <v>144</v>
      </c>
      <c r="E11" s="2" t="s">
        <v>85</v>
      </c>
      <c r="F11" t="s">
        <v>15</v>
      </c>
      <c r="G11" t="s">
        <v>148</v>
      </c>
      <c r="H11" t="s">
        <v>149</v>
      </c>
      <c r="I11">
        <v>-3.5303161047735001</v>
      </c>
      <c r="J11">
        <v>14</v>
      </c>
      <c r="K11">
        <f>I11/675 * J11</f>
        <v>-7.3221371061968882E-2</v>
      </c>
      <c r="L11">
        <f>L10+I11</f>
        <v>671.46968389522647</v>
      </c>
      <c r="M11">
        <v>3</v>
      </c>
      <c r="N11" t="s">
        <v>20</v>
      </c>
      <c r="O11" t="s">
        <v>21</v>
      </c>
    </row>
    <row r="12" spans="1:15" x14ac:dyDescent="0.2">
      <c r="A12">
        <v>135</v>
      </c>
      <c r="B12" s="3" t="s">
        <v>16</v>
      </c>
      <c r="C12" t="s">
        <v>19</v>
      </c>
      <c r="D12" s="2" t="s">
        <v>85</v>
      </c>
      <c r="E12" s="2" t="s">
        <v>86</v>
      </c>
      <c r="F12" t="s">
        <v>15</v>
      </c>
      <c r="G12" t="s">
        <v>148</v>
      </c>
      <c r="H12" t="s">
        <v>149</v>
      </c>
      <c r="I12">
        <v>-3.1457298631347999</v>
      </c>
      <c r="J12">
        <v>46</v>
      </c>
      <c r="K12">
        <f t="shared" ref="K12:K13" si="2">I12/675 * J12</f>
        <v>-0.21437566474696412</v>
      </c>
      <c r="L12">
        <f>L11+I12</f>
        <v>668.32395403209171</v>
      </c>
      <c r="M12">
        <v>3</v>
      </c>
      <c r="N12" t="s">
        <v>20</v>
      </c>
      <c r="O12" t="s">
        <v>21</v>
      </c>
    </row>
    <row r="13" spans="1:15" x14ac:dyDescent="0.2">
      <c r="A13">
        <v>135</v>
      </c>
      <c r="B13" s="3" t="s">
        <v>16</v>
      </c>
      <c r="C13" t="s">
        <v>19</v>
      </c>
      <c r="D13" s="2" t="s">
        <v>86</v>
      </c>
      <c r="E13" s="2" t="s">
        <v>87</v>
      </c>
      <c r="F13" t="s">
        <v>15</v>
      </c>
      <c r="G13" t="s">
        <v>148</v>
      </c>
      <c r="H13" t="s">
        <v>149</v>
      </c>
      <c r="I13">
        <v>-1.62362169787337</v>
      </c>
      <c r="J13">
        <v>90</v>
      </c>
      <c r="K13">
        <f t="shared" si="2"/>
        <v>-0.21648289304978266</v>
      </c>
      <c r="L13">
        <f>L12+I13</f>
        <v>666.70033233421839</v>
      </c>
      <c r="M13">
        <v>3</v>
      </c>
      <c r="N13" t="s">
        <v>20</v>
      </c>
      <c r="O13" t="s">
        <v>21</v>
      </c>
    </row>
    <row r="14" spans="1:15" x14ac:dyDescent="0.2">
      <c r="A14">
        <v>135</v>
      </c>
      <c r="B14" s="3" t="s">
        <v>16</v>
      </c>
      <c r="C14" t="s">
        <v>84</v>
      </c>
      <c r="D14" s="2" t="s">
        <v>144</v>
      </c>
      <c r="E14" s="2" t="s">
        <v>144</v>
      </c>
      <c r="F14" t="s">
        <v>15</v>
      </c>
      <c r="G14" t="s">
        <v>148</v>
      </c>
      <c r="H14" t="s">
        <v>149</v>
      </c>
      <c r="I14" t="s">
        <v>92</v>
      </c>
      <c r="J14">
        <v>0</v>
      </c>
      <c r="K14">
        <v>0</v>
      </c>
      <c r="L14">
        <v>675</v>
      </c>
    </row>
    <row r="15" spans="1:15" x14ac:dyDescent="0.2">
      <c r="A15">
        <v>135</v>
      </c>
      <c r="B15" s="3" t="s">
        <v>16</v>
      </c>
      <c r="C15" t="s">
        <v>84</v>
      </c>
      <c r="D15" s="2" t="s">
        <v>144</v>
      </c>
      <c r="E15" s="2" t="s">
        <v>85</v>
      </c>
      <c r="F15" t="s">
        <v>15</v>
      </c>
      <c r="G15" t="s">
        <v>148</v>
      </c>
      <c r="H15" t="s">
        <v>149</v>
      </c>
      <c r="I15">
        <v>-3.5515401788316497E-2</v>
      </c>
      <c r="J15">
        <v>14</v>
      </c>
      <c r="K15">
        <f>I15/675 * J15</f>
        <v>-7.366157407947125E-4</v>
      </c>
      <c r="L15">
        <f>L14+I15</f>
        <v>674.9644845982117</v>
      </c>
      <c r="M15">
        <v>3</v>
      </c>
      <c r="N15" t="s">
        <v>20</v>
      </c>
      <c r="O15" t="s">
        <v>21</v>
      </c>
    </row>
    <row r="16" spans="1:15" x14ac:dyDescent="0.2">
      <c r="A16">
        <v>135</v>
      </c>
      <c r="B16" s="3" t="s">
        <v>16</v>
      </c>
      <c r="C16" t="s">
        <v>84</v>
      </c>
      <c r="D16" s="2" t="s">
        <v>85</v>
      </c>
      <c r="E16" s="2" t="s">
        <v>86</v>
      </c>
      <c r="F16" t="s">
        <v>15</v>
      </c>
      <c r="G16" t="s">
        <v>148</v>
      </c>
      <c r="H16" t="s">
        <v>149</v>
      </c>
      <c r="I16">
        <v>-3.26711177571649</v>
      </c>
      <c r="J16">
        <v>46</v>
      </c>
      <c r="K16">
        <f t="shared" ref="K16:K17" si="3">I16/675 * J16</f>
        <v>-0.22264761730808674</v>
      </c>
      <c r="L16">
        <f>L15+I16</f>
        <v>671.69737282249525</v>
      </c>
      <c r="M16">
        <v>3</v>
      </c>
      <c r="N16" t="s">
        <v>20</v>
      </c>
      <c r="O16" t="s">
        <v>21</v>
      </c>
    </row>
    <row r="17" spans="1:15" x14ac:dyDescent="0.2">
      <c r="A17">
        <v>135</v>
      </c>
      <c r="B17" s="3" t="s">
        <v>16</v>
      </c>
      <c r="C17" t="s">
        <v>84</v>
      </c>
      <c r="D17" s="2" t="s">
        <v>86</v>
      </c>
      <c r="E17" s="2" t="s">
        <v>87</v>
      </c>
      <c r="F17" t="s">
        <v>15</v>
      </c>
      <c r="G17" t="s">
        <v>148</v>
      </c>
      <c r="H17" t="s">
        <v>149</v>
      </c>
      <c r="I17">
        <v>-2.8388333001766202</v>
      </c>
      <c r="J17">
        <v>90</v>
      </c>
      <c r="K17">
        <f t="shared" si="3"/>
        <v>-0.37851110669021604</v>
      </c>
      <c r="L17">
        <f>L16+I17</f>
        <v>668.85853952231867</v>
      </c>
      <c r="M17">
        <v>3</v>
      </c>
      <c r="N17" t="s">
        <v>20</v>
      </c>
      <c r="O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2022-10-25T21:27:54Z</dcterms:modified>
</cp:coreProperties>
</file>