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uas365-my.sharepoint.com/personal/mikko_peltonendesantiago_turkuamk_fi/Documents/_Statistics and probability/S2024/"/>
    </mc:Choice>
  </mc:AlternateContent>
  <xr:revisionPtr revIDLastSave="1893" documentId="8_{AABDAF29-C36D-4F0C-A85A-E28350648C62}" xr6:coauthVersionLast="47" xr6:coauthVersionMax="47" xr10:uidLastSave="{F39DFCFF-9E47-4F49-A9E3-1A1A09E6E851}"/>
  <bookViews>
    <workbookView xWindow="-57720" yWindow="-120" windowWidth="29040" windowHeight="15840" tabRatio="585" activeTab="19" xr2:uid="{D3E366E6-03F0-4967-8F27-2BF8FD702F85}"/>
  </bookViews>
  <sheets>
    <sheet name="1" sheetId="25" r:id="rId1"/>
    <sheet name="2" sheetId="1" r:id="rId2"/>
    <sheet name="3" sheetId="3" r:id="rId3"/>
    <sheet name="4" sheetId="11" r:id="rId4"/>
    <sheet name="5" sheetId="26" r:id="rId5"/>
    <sheet name="6" sheetId="27" r:id="rId6"/>
    <sheet name="7" sheetId="29" r:id="rId7"/>
    <sheet name="8" sheetId="8" r:id="rId8"/>
    <sheet name="9" sheetId="30" r:id="rId9"/>
    <sheet name="10" sheetId="19" r:id="rId10"/>
    <sheet name="11" sheetId="20" r:id="rId11"/>
    <sheet name="12" sheetId="31" r:id="rId12"/>
    <sheet name="13" sheetId="21" r:id="rId13"/>
    <sheet name="14" sheetId="32" r:id="rId14"/>
    <sheet name="15" sheetId="33" r:id="rId15"/>
    <sheet name="16" sheetId="22" r:id="rId16"/>
    <sheet name="17" sheetId="35" r:id="rId17"/>
    <sheet name="18" sheetId="23" r:id="rId18"/>
    <sheet name="19" sheetId="36" r:id="rId19"/>
    <sheet name="20" sheetId="24" r:id="rId20"/>
  </sheets>
  <definedNames>
    <definedName name="_xlchart.v1.0" hidden="1">'9'!$D$1:$F$1</definedName>
    <definedName name="_xlchart.v1.1" hidden="1">'9'!$D$2:$F$2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3" l="1"/>
  <c r="D7" i="32"/>
  <c r="E7" i="32" s="1"/>
  <c r="E3" i="33" l="1"/>
  <c r="F7" i="32"/>
  <c r="D3" i="21"/>
  <c r="D1" i="20"/>
  <c r="E1" i="20"/>
  <c r="F1" i="20"/>
  <c r="G1" i="20"/>
  <c r="H1" i="20" s="1"/>
  <c r="I1" i="20" s="1"/>
  <c r="J1" i="20" s="1"/>
  <c r="K1" i="20" s="1"/>
  <c r="L1" i="20" s="1"/>
  <c r="M1" i="20" s="1"/>
  <c r="F3" i="33" l="1"/>
  <c r="E3" i="21"/>
  <c r="G7" i="32"/>
  <c r="G3" i="33" l="1"/>
  <c r="F3" i="21"/>
  <c r="H3" i="33" l="1"/>
  <c r="G3" i="21"/>
  <c r="I3" i="33" l="1"/>
  <c r="H3" i="21"/>
  <c r="J3" i="33" l="1"/>
  <c r="K3" i="33" l="1"/>
  <c r="L3" i="33" l="1"/>
  <c r="Y14" i="3" a="1"/>
  <c r="Y14" i="3" s="1"/>
  <c r="Q16" i="3"/>
  <c r="Q18" i="3"/>
  <c r="Q19" i="3"/>
  <c r="Q17" i="3"/>
  <c r="Q15" i="3"/>
  <c r="Q14" i="3"/>
  <c r="M3" i="33" l="1"/>
  <c r="O1" i="8" l="1"/>
  <c r="E1" i="8"/>
  <c r="F1" i="8" s="1"/>
  <c r="G1" i="8" s="1"/>
  <c r="H1" i="8" s="1"/>
  <c r="I1" i="8" s="1"/>
  <c r="J1" i="8" s="1"/>
  <c r="K1" i="8" s="1"/>
  <c r="L1" i="8" s="1"/>
  <c r="M1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<sst xmlns="http://schemas.openxmlformats.org/spreadsheetml/2006/main" count="261" uniqueCount="208">
  <si>
    <t>140-149</t>
  </si>
  <si>
    <t>170-179</t>
  </si>
  <si>
    <t>150-159</t>
  </si>
  <si>
    <t>160-169</t>
  </si>
  <si>
    <t>180-189</t>
  </si>
  <si>
    <t>190-199</t>
  </si>
  <si>
    <t>TeLi</t>
  </si>
  <si>
    <t>TerHy</t>
  </si>
  <si>
    <t>Taik</t>
  </si>
  <si>
    <t>Solver:</t>
  </si>
  <si>
    <t>Goal Seek:</t>
  </si>
  <si>
    <t>(siblings)</t>
  </si>
  <si>
    <t>(math grades)</t>
  </si>
  <si>
    <t>(student heights)</t>
  </si>
  <si>
    <t>Number of siblings</t>
  </si>
  <si>
    <t>Frequecy</t>
  </si>
  <si>
    <t>Relative frequency</t>
  </si>
  <si>
    <t>Sum frequency</t>
  </si>
  <si>
    <t>Relative sum frequency</t>
  </si>
  <si>
    <t>Mean</t>
  </si>
  <si>
    <t>Median</t>
  </si>
  <si>
    <t>Mode</t>
  </si>
  <si>
    <t>Lecture 3</t>
  </si>
  <si>
    <t>Standard deviation</t>
  </si>
  <si>
    <t>Variance</t>
  </si>
  <si>
    <t>Sample variance</t>
  </si>
  <si>
    <t>Sample standard deviation</t>
  </si>
  <si>
    <t>Math grades</t>
  </si>
  <si>
    <t>Grades in size order</t>
  </si>
  <si>
    <t>Class</t>
  </si>
  <si>
    <t>Frequency</t>
  </si>
  <si>
    <t>Rel. freq.</t>
  </si>
  <si>
    <t>Sum freq.</t>
  </si>
  <si>
    <t>Rel. sum freq.</t>
  </si>
  <si>
    <t>Actual lower limit</t>
  </si>
  <si>
    <t>Actual upper limit</t>
  </si>
  <si>
    <t>Class midpoint</t>
  </si>
  <si>
    <t>Modal class</t>
  </si>
  <si>
    <t>Median class</t>
  </si>
  <si>
    <t>Lower quartile Q1</t>
  </si>
  <si>
    <t>Mid quartile Q2</t>
  </si>
  <si>
    <t>Upper quartile Q3</t>
  </si>
  <si>
    <t>Classifying with FREQUENCY function</t>
  </si>
  <si>
    <t>Maximum</t>
  </si>
  <si>
    <t>Minimum</t>
  </si>
  <si>
    <t>Range</t>
  </si>
  <si>
    <t>Lower bound of IQR</t>
  </si>
  <si>
    <t>Upper bound of IQR</t>
  </si>
  <si>
    <t>IQR</t>
  </si>
  <si>
    <t>Classifying with COUNTIF function</t>
  </si>
  <si>
    <t>Line chart</t>
  </si>
  <si>
    <t>Year</t>
  </si>
  <si>
    <t>Voting percentage</t>
  </si>
  <si>
    <t>(TUAS students)</t>
  </si>
  <si>
    <t>Pie chart</t>
  </si>
  <si>
    <t>Sector</t>
  </si>
  <si>
    <t>Number of students</t>
  </si>
  <si>
    <t>(weekly exercise)</t>
  </si>
  <si>
    <t>Weekly exercise, h</t>
  </si>
  <si>
    <t>Person's lifespan, years</t>
  </si>
  <si>
    <t>(study time)</t>
  </si>
  <si>
    <t>Study time, h</t>
  </si>
  <si>
    <t>Grade</t>
  </si>
  <si>
    <t>Time, h</t>
  </si>
  <si>
    <t>FORECAST.LINEAR function at value 95</t>
  </si>
  <si>
    <t>Temperature, Celsius</t>
  </si>
  <si>
    <t>Rainfall, mm</t>
  </si>
  <si>
    <t>Polynomial coefficients</t>
  </si>
  <si>
    <t>Temperature</t>
  </si>
  <si>
    <t>Rainfall</t>
  </si>
  <si>
    <t>Quadratic formula</t>
  </si>
  <si>
    <t>(rainfall)</t>
  </si>
  <si>
    <t>LINEST-function:</t>
  </si>
  <si>
    <t>Correlation:</t>
  </si>
  <si>
    <t>Coefficient of determination:</t>
  </si>
  <si>
    <t>(soldiers' coffee)</t>
  </si>
  <si>
    <t>Military rank</t>
  </si>
  <si>
    <t>sergeant</t>
  </si>
  <si>
    <t>lieutenant</t>
  </si>
  <si>
    <t>captain</t>
  </si>
  <si>
    <t>colonel</t>
  </si>
  <si>
    <t>general</t>
  </si>
  <si>
    <t>Concordant pairs</t>
  </si>
  <si>
    <t>Discordant pairs</t>
  </si>
  <si>
    <t>Total</t>
  </si>
  <si>
    <t>Coffee consumption, cups/week</t>
  </si>
  <si>
    <t>Spearman's rank correlation coefficient</t>
  </si>
  <si>
    <t>Explained variance</t>
  </si>
  <si>
    <t>using RANK.AVG</t>
  </si>
  <si>
    <t>Real constant term</t>
  </si>
  <si>
    <t>Systematic error</t>
  </si>
  <si>
    <t>Measured value</t>
  </si>
  <si>
    <t>Correct value</t>
  </si>
  <si>
    <t>Absolute error</t>
  </si>
  <si>
    <t>Relative error</t>
  </si>
  <si>
    <t>P(three hearts and two spades)</t>
  </si>
  <si>
    <t>All poker hands</t>
  </si>
  <si>
    <t>Three hearts and two spades</t>
  </si>
  <si>
    <t>b)</t>
  </si>
  <si>
    <t>P(5 engineers first)</t>
  </si>
  <si>
    <t>All permutations</t>
  </si>
  <si>
    <t>Permutations with 5 engineers first</t>
  </si>
  <si>
    <t>a)</t>
  </si>
  <si>
    <t>P(5&lt;=X&lt;=10)</t>
  </si>
  <si>
    <t>P(X&gt;=3)</t>
  </si>
  <si>
    <t>P(X&lt;=8)</t>
  </si>
  <si>
    <t>Expected value</t>
  </si>
  <si>
    <t>Cumulative distribution function F(x)</t>
  </si>
  <si>
    <t>Probability</t>
  </si>
  <si>
    <t>(rolling two dice)</t>
  </si>
  <si>
    <t>Die roll result (2 dice)</t>
  </si>
  <si>
    <t>P(2&lt;=X&lt;=4)</t>
  </si>
  <si>
    <t>Probability (formula)</t>
  </si>
  <si>
    <t>Probability (POISSON.DIST function)</t>
  </si>
  <si>
    <t>Number of phone calls</t>
  </si>
  <si>
    <t>(phone calls)</t>
  </si>
  <si>
    <t>Winning (net)</t>
  </si>
  <si>
    <t>Number of hearts</t>
  </si>
  <si>
    <t>(card game)</t>
  </si>
  <si>
    <t>q</t>
  </si>
  <si>
    <t>p</t>
  </si>
  <si>
    <t>n</t>
  </si>
  <si>
    <t>Formula</t>
  </si>
  <si>
    <t>Definition</t>
  </si>
  <si>
    <t>Probability (BINOM.DIST-function)</t>
  </si>
  <si>
    <t>Number of baskets made</t>
  </si>
  <si>
    <t>(basketball)</t>
  </si>
  <si>
    <t>P(63&lt;=x&lt;=70)</t>
  </si>
  <si>
    <t>P(x&gt;=82)</t>
  </si>
  <si>
    <t>(weights)</t>
  </si>
  <si>
    <t>Normal distribution N(73,7).</t>
  </si>
  <si>
    <t>p-value</t>
  </si>
  <si>
    <t>(Finnish heights)</t>
  </si>
  <si>
    <t>Expected frequencies</t>
  </si>
  <si>
    <t>TOT</t>
  </si>
  <si>
    <t>Chi squared value</t>
  </si>
  <si>
    <t>Degrees of freedom</t>
  </si>
  <si>
    <t>(interest in math)</t>
  </si>
  <si>
    <t>(milk)</t>
  </si>
  <si>
    <t>using addition</t>
  </si>
  <si>
    <t>using SUM</t>
  </si>
  <si>
    <t>using SUMPRODUCT</t>
  </si>
  <si>
    <t>using formula</t>
  </si>
  <si>
    <t>TECH EXAMPLE 1</t>
  </si>
  <si>
    <t>TECH EXAMPLE 2</t>
  </si>
  <si>
    <t>TECH EXAMPLE 3</t>
  </si>
  <si>
    <t>TECH EXAMPLE 4</t>
  </si>
  <si>
    <t>TECH EXAMPLE 5</t>
  </si>
  <si>
    <t>TECH EXAMPLE 6</t>
  </si>
  <si>
    <t>TECH EXAMPLE 7</t>
  </si>
  <si>
    <t>Kendall rank correlation coefficient</t>
  </si>
  <si>
    <t>Military rank (rank)</t>
  </si>
  <si>
    <t>Coffee consumption (rank)</t>
  </si>
  <si>
    <t>TECH EXAMPLE 8</t>
  </si>
  <si>
    <t>(voting percentage)</t>
  </si>
  <si>
    <t>P(x&lt;60)</t>
  </si>
  <si>
    <t>TECH EXAMPLE 9</t>
  </si>
  <si>
    <t>TECH EXAMPLE 10</t>
  </si>
  <si>
    <t>Permutations and combinations</t>
  </si>
  <si>
    <t>TECH EXAMPLE 11</t>
  </si>
  <si>
    <t>TECH EXAMPLE 12</t>
  </si>
  <si>
    <t>(darts)</t>
  </si>
  <si>
    <t>The random variable is continuous, since the distance can be any real number within [0, 2].</t>
  </si>
  <si>
    <t>Suppose that each dart hits the board and the probability of hitting each point is the same.</t>
  </si>
  <si>
    <t>The density function of the random variable is:</t>
  </si>
  <si>
    <r>
      <t>Let's throw darts randomly onto a dartboard with a radius of</t>
    </r>
    <r>
      <rPr>
        <b/>
        <u/>
        <sz val="11"/>
        <color theme="1"/>
        <rFont val="Calibri"/>
        <family val="2"/>
        <scheme val="minor"/>
      </rPr>
      <t xml:space="preserve"> 2</t>
    </r>
    <r>
      <rPr>
        <u/>
        <sz val="11"/>
        <color theme="1"/>
        <rFont val="Calibri"/>
        <family val="2"/>
        <scheme val="minor"/>
      </rPr>
      <t xml:space="preserve">. Let the random variable </t>
    </r>
    <r>
      <rPr>
        <b/>
        <u/>
        <sz val="11"/>
        <color theme="1"/>
        <rFont val="Calibri"/>
        <family val="2"/>
        <scheme val="minor"/>
      </rPr>
      <t>X</t>
    </r>
    <r>
      <rPr>
        <u/>
        <sz val="11"/>
        <color theme="1"/>
        <rFont val="Calibri"/>
        <family val="2"/>
        <scheme val="minor"/>
      </rPr>
      <t xml:space="preserve"> be the distance of the thrown dart from the centre.</t>
    </r>
  </si>
  <si>
    <t>Show that f(x) is a probability density function.</t>
  </si>
  <si>
    <t>The integral (area under the graph) must be 1.</t>
  </si>
  <si>
    <t>GEOGEBRA</t>
  </si>
  <si>
    <t>Graph the PDF.</t>
  </si>
  <si>
    <t>c)</t>
  </si>
  <si>
    <t>Find E(X).</t>
  </si>
  <si>
    <t>d)</t>
  </si>
  <si>
    <t>Find the standard deviation.</t>
  </si>
  <si>
    <t>e)</t>
  </si>
  <si>
    <t>Find the CDF.</t>
  </si>
  <si>
    <t>f)</t>
  </si>
  <si>
    <t>Graph the CDF.</t>
  </si>
  <si>
    <t>g)</t>
  </si>
  <si>
    <t>i.</t>
  </si>
  <si>
    <t>ii.</t>
  </si>
  <si>
    <t>iii.</t>
  </si>
  <si>
    <t>find the following probabilities using the CDF:</t>
  </si>
  <si>
    <t>P(X&lt;=1)</t>
  </si>
  <si>
    <t>TECH EXAMPLE 14</t>
  </si>
  <si>
    <t>In a game, one card is drawn from a deck and then returned there. This is repeated four times.</t>
  </si>
  <si>
    <t xml:space="preserve">It costs 1 € to participate, but you will get back as many euros as there are hearts among the four cards drawn. </t>
  </si>
  <si>
    <t xml:space="preserve">Use Excel to form a probability distribution of the winnings (i.e. the winning amount minus the entry fee). </t>
  </si>
  <si>
    <t>What is the expected value of the game?</t>
  </si>
  <si>
    <t>P(X &lt;= 10)</t>
  </si>
  <si>
    <t>TECH EXAMPLE 15</t>
  </si>
  <si>
    <t>TECH EXAMPLE 16</t>
  </si>
  <si>
    <t>TECH EXAMPLE 17</t>
  </si>
  <si>
    <t>(inverse normal weights)</t>
  </si>
  <si>
    <t>P(X &lt; a) = 0.7. a = ?</t>
  </si>
  <si>
    <t>P(m - b &lt; X &lt; m + b) = 0.5. b = ?</t>
  </si>
  <si>
    <t>kg</t>
  </si>
  <si>
    <t>TECH EXAMPLE 18</t>
  </si>
  <si>
    <t>Conclusion:</t>
  </si>
  <si>
    <t>TECH EXAMPLE 19</t>
  </si>
  <si>
    <t>TECH EXAMPLE 20</t>
  </si>
  <si>
    <t>7-12</t>
  </si>
  <si>
    <t>13-15</t>
  </si>
  <si>
    <t>16-18</t>
  </si>
  <si>
    <t>19-23</t>
  </si>
  <si>
    <t>None</t>
  </si>
  <si>
    <t>Reasonably</t>
  </si>
  <si>
    <t>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</si>
</sst>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\ %"/>
    <numFmt numFmtId="166" formatCode="0.0000"/>
    <numFmt numFmtId="167" formatCode="0.000"/>
    <numFmt numFmtId="168" formatCode="0.000\ 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Border="1"/>
    <xf numFmtId="9" fontId="0" fillId="0" borderId="0" xfId="0" applyNumberFormat="1"/>
    <xf numFmtId="0" fontId="6" fillId="0" borderId="0" xfId="0" applyFont="1"/>
    <xf numFmtId="0" fontId="2" fillId="0" borderId="3" xfId="0" applyFont="1" applyBorder="1" applyAlignment="1">
      <alignment horizontal="center"/>
    </xf>
    <xf numFmtId="165" fontId="0" fillId="2" borderId="1" xfId="0" applyNumberFormat="1" applyFill="1" applyBorder="1"/>
    <xf numFmtId="0" fontId="0" fillId="2" borderId="1" xfId="0" applyFill="1" applyBorder="1"/>
    <xf numFmtId="2" fontId="0" fillId="2" borderId="0" xfId="0" applyNumberFormat="1" applyFill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2" fontId="0" fillId="2" borderId="6" xfId="0" applyNumberFormat="1" applyFill="1" applyBorder="1"/>
    <xf numFmtId="2" fontId="0" fillId="2" borderId="8" xfId="0" applyNumberFormat="1" applyFill="1" applyBorder="1"/>
    <xf numFmtId="0" fontId="0" fillId="0" borderId="10" xfId="0" applyBorder="1"/>
    <xf numFmtId="0" fontId="0" fillId="0" borderId="11" xfId="0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164" fontId="0" fillId="2" borderId="0" xfId="0" applyNumberFormat="1" applyFill="1"/>
    <xf numFmtId="164" fontId="0" fillId="2" borderId="7" xfId="0" applyNumberFormat="1" applyFill="1" applyBorder="1"/>
    <xf numFmtId="0" fontId="0" fillId="2" borderId="7" xfId="0" applyFill="1" applyBorder="1"/>
    <xf numFmtId="0" fontId="0" fillId="2" borderId="6" xfId="0" applyFill="1" applyBorder="1"/>
    <xf numFmtId="10" fontId="0" fillId="2" borderId="0" xfId="0" applyNumberFormat="1" applyFill="1"/>
    <xf numFmtId="9" fontId="0" fillId="2" borderId="0" xfId="0" applyNumberForma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/>
    <xf numFmtId="9" fontId="5" fillId="2" borderId="0" xfId="1" applyFont="1" applyFill="1"/>
    <xf numFmtId="0" fontId="0" fillId="0" borderId="8" xfId="0" applyBorder="1"/>
    <xf numFmtId="0" fontId="0" fillId="2" borderId="5" xfId="0" applyFill="1" applyBorder="1"/>
    <xf numFmtId="9" fontId="0" fillId="2" borderId="9" xfId="1" applyFont="1" applyFill="1" applyBorder="1"/>
    <xf numFmtId="0" fontId="7" fillId="0" borderId="0" xfId="0" applyFont="1"/>
    <xf numFmtId="10" fontId="0" fillId="2" borderId="1" xfId="0" applyNumberFormat="1" applyFill="1" applyBorder="1"/>
    <xf numFmtId="2" fontId="0" fillId="0" borderId="11" xfId="0" applyNumberFormat="1" applyBorder="1"/>
    <xf numFmtId="2" fontId="0" fillId="2" borderId="7" xfId="0" applyNumberFormat="1" applyFill="1" applyBorder="1"/>
    <xf numFmtId="0" fontId="8" fillId="0" borderId="1" xfId="0" applyFont="1" applyBorder="1"/>
    <xf numFmtId="9" fontId="0" fillId="0" borderId="0" xfId="1" applyFont="1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1" applyNumberFormat="1" applyFont="1" applyBorder="1" applyAlignment="1">
      <alignment vertical="center" wrapText="1"/>
    </xf>
    <xf numFmtId="0" fontId="9" fillId="0" borderId="0" xfId="0" applyFont="1"/>
    <xf numFmtId="10" fontId="0" fillId="0" borderId="0" xfId="1" applyNumberFormat="1" applyFont="1" applyBorder="1"/>
    <xf numFmtId="0" fontId="0" fillId="0" borderId="0" xfId="0" applyAlignment="1">
      <alignment vertical="center" wrapText="1"/>
    </xf>
    <xf numFmtId="10" fontId="0" fillId="2" borderId="0" xfId="1" applyNumberFormat="1" applyFont="1" applyFill="1" applyBorder="1" applyAlignment="1">
      <alignment vertical="center" wrapText="1"/>
    </xf>
    <xf numFmtId="0" fontId="0" fillId="2" borderId="0" xfId="1" applyNumberFormat="1" applyFont="1" applyFill="1" applyBorder="1" applyAlignment="1">
      <alignment vertical="center" wrapText="1"/>
    </xf>
    <xf numFmtId="165" fontId="0" fillId="2" borderId="0" xfId="1" applyNumberFormat="1" applyFont="1" applyFill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165" fontId="0" fillId="2" borderId="0" xfId="0" applyNumberFormat="1" applyFill="1" applyAlignment="1">
      <alignment vertical="center"/>
    </xf>
    <xf numFmtId="0" fontId="0" fillId="0" borderId="0" xfId="1" applyNumberFormat="1" applyFont="1" applyBorder="1"/>
    <xf numFmtId="165" fontId="0" fillId="2" borderId="0" xfId="0" applyNumberFormat="1" applyFill="1"/>
    <xf numFmtId="2" fontId="0" fillId="2" borderId="0" xfId="0" applyNumberFormat="1" applyFill="1" applyAlignment="1">
      <alignment vertical="center"/>
    </xf>
    <xf numFmtId="165" fontId="0" fillId="2" borderId="1" xfId="1" applyNumberFormat="1" applyFont="1" applyFill="1" applyBorder="1"/>
    <xf numFmtId="0" fontId="0" fillId="0" borderId="1" xfId="1" applyNumberFormat="1" applyFont="1" applyBorder="1" applyAlignment="1">
      <alignment vertical="center" wrapText="1"/>
    </xf>
    <xf numFmtId="165" fontId="0" fillId="2" borderId="1" xfId="1" applyNumberFormat="1" applyFont="1" applyFill="1" applyBorder="1" applyAlignment="1">
      <alignment vertical="center" wrapText="1"/>
    </xf>
    <xf numFmtId="2" fontId="0" fillId="2" borderId="0" xfId="1" applyNumberFormat="1" applyFont="1" applyFill="1" applyBorder="1"/>
    <xf numFmtId="10" fontId="0" fillId="2" borderId="0" xfId="0" applyNumberFormat="1" applyFill="1" applyAlignment="1">
      <alignment vertical="center"/>
    </xf>
    <xf numFmtId="165" fontId="0" fillId="2" borderId="1" xfId="1" applyNumberFormat="1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1" fontId="0" fillId="2" borderId="0" xfId="0" applyNumberFormat="1" applyFill="1"/>
    <xf numFmtId="9" fontId="0" fillId="0" borderId="0" xfId="1" applyFont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vertical="center"/>
    </xf>
    <xf numFmtId="10" fontId="0" fillId="0" borderId="0" xfId="0" applyNumberFormat="1"/>
    <xf numFmtId="10" fontId="0" fillId="2" borderId="1" xfId="1" applyNumberFormat="1" applyFont="1" applyFill="1" applyBorder="1"/>
    <xf numFmtId="10" fontId="0" fillId="2" borderId="1" xfId="1" applyNumberFormat="1" applyFont="1" applyFill="1" applyBorder="1" applyAlignment="1">
      <alignment vertical="center" wrapText="1"/>
    </xf>
    <xf numFmtId="165" fontId="0" fillId="0" borderId="0" xfId="1" applyNumberFormat="1" applyFont="1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7" fontId="0" fillId="0" borderId="0" xfId="1" applyNumberFormat="1" applyFont="1" applyAlignment="1">
      <alignment vertical="center"/>
    </xf>
    <xf numFmtId="10" fontId="0" fillId="0" borderId="0" xfId="1" applyNumberFormat="1" applyFont="1" applyAlignment="1">
      <alignment vertical="center"/>
    </xf>
    <xf numFmtId="0" fontId="0" fillId="2" borderId="0" xfId="1" applyNumberFormat="1" applyFont="1" applyFill="1"/>
    <xf numFmtId="165" fontId="0" fillId="2" borderId="0" xfId="1" applyNumberFormat="1" applyFont="1" applyFill="1"/>
    <xf numFmtId="0" fontId="8" fillId="0" borderId="0" xfId="0" applyFont="1"/>
    <xf numFmtId="164" fontId="0" fillId="0" borderId="0" xfId="1" applyNumberFormat="1" applyFont="1" applyBorder="1"/>
    <xf numFmtId="166" fontId="0" fillId="0" borderId="0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165" fontId="0" fillId="2" borderId="6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165" fontId="0" fillId="2" borderId="11" xfId="0" applyNumberFormat="1" applyFill="1" applyBorder="1"/>
    <xf numFmtId="165" fontId="0" fillId="2" borderId="9" xfId="0" applyNumberFormat="1" applyFill="1" applyBorder="1"/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1" applyNumberFormat="1" applyFont="1" applyFill="1" applyBorder="1" applyAlignment="1">
      <alignment vertical="center" wrapText="1"/>
    </xf>
    <xf numFmtId="165" fontId="0" fillId="0" borderId="0" xfId="1" applyNumberFormat="1" applyFont="1" applyFill="1" applyBorder="1"/>
    <xf numFmtId="165" fontId="0" fillId="0" borderId="0" xfId="1" applyNumberFormat="1" applyFont="1" applyFill="1" applyBorder="1" applyAlignment="1">
      <alignment vertical="center" wrapText="1"/>
    </xf>
    <xf numFmtId="0" fontId="0" fillId="0" borderId="0" xfId="1" applyNumberFormat="1" applyFont="1" applyFill="1" applyBorder="1"/>
    <xf numFmtId="0" fontId="6" fillId="0" borderId="0" xfId="0" applyFont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10" xfId="0" applyFont="1" applyBorder="1"/>
    <xf numFmtId="165" fontId="0" fillId="0" borderId="10" xfId="0" applyNumberFormat="1" applyBorder="1" applyAlignment="1">
      <alignment vertical="center"/>
    </xf>
    <xf numFmtId="0" fontId="6" fillId="0" borderId="4" xfId="0" applyFont="1" applyBorder="1"/>
    <xf numFmtId="0" fontId="6" fillId="0" borderId="10" xfId="0" applyFont="1" applyBorder="1" applyAlignment="1">
      <alignment vertical="center"/>
    </xf>
    <xf numFmtId="164" fontId="0" fillId="2" borderId="0" xfId="1" applyNumberFormat="1" applyFont="1" applyFill="1"/>
    <xf numFmtId="164" fontId="0" fillId="0" borderId="0" xfId="1" applyNumberFormat="1" applyFont="1" applyFill="1"/>
    <xf numFmtId="0" fontId="0" fillId="0" borderId="0" xfId="1" applyNumberFormat="1" applyFont="1" applyFill="1" applyBorder="1" applyAlignment="1">
      <alignment vertical="center"/>
    </xf>
    <xf numFmtId="1" fontId="0" fillId="0" borderId="0" xfId="1" applyNumberFormat="1" applyFont="1" applyFill="1" applyBorder="1"/>
    <xf numFmtId="10" fontId="0" fillId="0" borderId="0" xfId="1" applyNumberFormat="1" applyFont="1" applyFill="1" applyBorder="1" applyAlignment="1">
      <alignment vertical="center"/>
    </xf>
    <xf numFmtId="2" fontId="0" fillId="0" borderId="0" xfId="1" applyNumberFormat="1" applyFont="1" applyFill="1" applyBorder="1" applyAlignment="1">
      <alignment vertical="center"/>
    </xf>
    <xf numFmtId="167" fontId="0" fillId="0" borderId="0" xfId="0" applyNumberFormat="1"/>
    <xf numFmtId="9" fontId="0" fillId="0" borderId="0" xfId="1" applyFont="1" applyFill="1" applyBorder="1" applyAlignment="1">
      <alignment horizontal="right"/>
    </xf>
    <xf numFmtId="2" fontId="0" fillId="0" borderId="0" xfId="1" applyNumberFormat="1" applyFont="1" applyFill="1" applyBorder="1"/>
    <xf numFmtId="168" fontId="0" fillId="0" borderId="0" xfId="1" applyNumberFormat="1" applyFont="1" applyFill="1" applyBorder="1"/>
    <xf numFmtId="49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0" xfId="1" applyNumberFormat="1" applyFont="1" applyFill="1" applyAlignment="1">
      <alignment horizontal="right"/>
    </xf>
    <xf numFmtId="166" fontId="0" fillId="0" borderId="0" xfId="1" applyNumberFormat="1" applyFont="1" applyFill="1" applyBorder="1" applyAlignment="1">
      <alignment vertical="center"/>
    </xf>
    <xf numFmtId="164" fontId="0" fillId="0" borderId="0" xfId="1" applyNumberFormat="1" applyFont="1" applyFill="1" applyBorder="1"/>
    <xf numFmtId="10" fontId="0" fillId="0" borderId="0" xfId="1" applyNumberFormat="1" applyFont="1" applyFill="1" applyAlignment="1">
      <alignment vertical="center"/>
    </xf>
    <xf numFmtId="167" fontId="0" fillId="0" borderId="0" xfId="1" applyNumberFormat="1" applyFont="1" applyFill="1" applyAlignment="1">
      <alignment vertical="center"/>
    </xf>
    <xf numFmtId="0" fontId="0" fillId="0" borderId="0" xfId="1" applyNumberFormat="1" applyFont="1" applyFill="1" applyAlignment="1">
      <alignment horizontal="right"/>
    </xf>
    <xf numFmtId="0" fontId="0" fillId="3" borderId="0" xfId="0" applyFill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E0A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65690</xdr:colOff>
      <xdr:row>2</xdr:row>
      <xdr:rowOff>72258</xdr:rowOff>
    </xdr:from>
    <xdr:to>
      <xdr:col>0</xdr:col>
      <xdr:colOff>1050575</xdr:colOff>
      <xdr:row>7</xdr:row>
      <xdr:rowOff>57653</xdr:rowOff>
    </xdr:to>
    <xdr:pic>
      <xdr:nvPicPr>
        <xdr:cNvPr id="7" name="Picture 6" descr="A circle with a red circle and black lines&#10;&#10;Description automatically generated">
          <a:extLst>
            <a:ext uri="{FF2B5EF4-FFF2-40B4-BE49-F238E27FC236}">
              <a16:creationId xmlns:a16="http://schemas.microsoft.com/office/drawing/2014/main" id="{28EDB114-44EF-99E1-B5AF-42C99E48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90" y="453258"/>
          <a:ext cx="977265" cy="930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13138</xdr:colOff>
      <xdr:row>11</xdr:row>
      <xdr:rowOff>0</xdr:rowOff>
    </xdr:from>
    <xdr:to>
      <xdr:col>4</xdr:col>
      <xdr:colOff>668327</xdr:colOff>
      <xdr:row>13</xdr:row>
      <xdr:rowOff>97332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FF84D5-F1BF-E13A-B603-79DDF8D6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845" y="2095500"/>
          <a:ext cx="2929759" cy="484047"/>
        </a:xfrm>
        <a:prstGeom prst="rect">
          <a:avLst/>
        </a:prstGeom>
      </xdr:spPr>
    </xdr:pic>
    <xdr:clientData/>
  </xdr:twoCellAnchor>
  <xdr:twoCellAnchor editAs="oneCell">
    <xdr:from>
      <xdr:col>1</xdr:col>
      <xdr:colOff>19707</xdr:colOff>
      <xdr:row>4</xdr:row>
      <xdr:rowOff>13138</xdr:rowOff>
    </xdr:from>
    <xdr:to>
      <xdr:col>3</xdr:col>
      <xdr:colOff>91966</xdr:colOff>
      <xdr:row>8</xdr:row>
      <xdr:rowOff>101323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DF174F9-C41C-3733-4A08-683D882CD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2414" y="775138"/>
          <a:ext cx="1688224" cy="8501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19707</xdr:rowOff>
    </xdr:from>
    <xdr:to>
      <xdr:col>5</xdr:col>
      <xdr:colOff>59581</xdr:colOff>
      <xdr:row>22</xdr:row>
      <xdr:rowOff>93367</xdr:rowOff>
    </xdr:to>
    <xdr:pic>
      <xdr:nvPicPr>
        <xdr:cNvPr id="11" name="Picture 10" descr="A graph of a function&#10;&#10;Description automatically generated">
          <a:extLst>
            <a:ext uri="{FF2B5EF4-FFF2-40B4-BE49-F238E27FC236}">
              <a16:creationId xmlns:a16="http://schemas.microsoft.com/office/drawing/2014/main" id="{B5F4BE7E-BD40-44F3-2FA0-B0E21B949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707" y="3067707"/>
          <a:ext cx="3021330" cy="1216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6570</xdr:colOff>
      <xdr:row>25</xdr:row>
      <xdr:rowOff>72259</xdr:rowOff>
    </xdr:from>
    <xdr:to>
      <xdr:col>4</xdr:col>
      <xdr:colOff>670034</xdr:colOff>
      <xdr:row>29</xdr:row>
      <xdr:rowOff>114659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F83400-275C-67C6-DB64-CE7E05858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9277" y="4834759"/>
          <a:ext cx="2949464" cy="80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676603</xdr:colOff>
      <xdr:row>23</xdr:row>
      <xdr:rowOff>19708</xdr:rowOff>
    </xdr:from>
    <xdr:to>
      <xdr:col>3</xdr:col>
      <xdr:colOff>322052</xdr:colOff>
      <xdr:row>25</xdr:row>
      <xdr:rowOff>57414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D2E916-669E-D363-83FA-FA120C42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39310" y="4401208"/>
          <a:ext cx="1276654" cy="407276"/>
        </a:xfrm>
        <a:prstGeom prst="rect">
          <a:avLst/>
        </a:prstGeom>
      </xdr:spPr>
    </xdr:pic>
    <xdr:clientData/>
  </xdr:twoCellAnchor>
  <xdr:twoCellAnchor editAs="oneCell">
    <xdr:from>
      <xdr:col>3</xdr:col>
      <xdr:colOff>164225</xdr:colOff>
      <xdr:row>30</xdr:row>
      <xdr:rowOff>13138</xdr:rowOff>
    </xdr:from>
    <xdr:to>
      <xdr:col>5</xdr:col>
      <xdr:colOff>610915</xdr:colOff>
      <xdr:row>33</xdr:row>
      <xdr:rowOff>94761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5AEED65-1487-5F1B-D21B-E30269F1E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2897" y="5728138"/>
          <a:ext cx="1786759" cy="653123"/>
        </a:xfrm>
        <a:prstGeom prst="rect">
          <a:avLst/>
        </a:prstGeom>
      </xdr:spPr>
    </xdr:pic>
    <xdr:clientData/>
  </xdr:twoCellAnchor>
  <xdr:twoCellAnchor editAs="oneCell">
    <xdr:from>
      <xdr:col>1</xdr:col>
      <xdr:colOff>26276</xdr:colOff>
      <xdr:row>34</xdr:row>
      <xdr:rowOff>0</xdr:rowOff>
    </xdr:from>
    <xdr:to>
      <xdr:col>5</xdr:col>
      <xdr:colOff>630621</xdr:colOff>
      <xdr:row>35</xdr:row>
      <xdr:rowOff>170537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6F2141-C6A3-D394-F187-0D672C85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8983" y="6477000"/>
          <a:ext cx="3560379" cy="361037"/>
        </a:xfrm>
        <a:prstGeom prst="rect">
          <a:avLst/>
        </a:prstGeom>
      </xdr:spPr>
    </xdr:pic>
    <xdr:clientData/>
  </xdr:twoCellAnchor>
  <xdr:twoCellAnchor editAs="oneCell">
    <xdr:from>
      <xdr:col>3</xdr:col>
      <xdr:colOff>189720</xdr:colOff>
      <xdr:row>37</xdr:row>
      <xdr:rowOff>19707</xdr:rowOff>
    </xdr:from>
    <xdr:to>
      <xdr:col>5</xdr:col>
      <xdr:colOff>625601</xdr:colOff>
      <xdr:row>39</xdr:row>
      <xdr:rowOff>18656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59D54D-06D9-D7D5-1CB6-55C987C90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68392" y="7068207"/>
          <a:ext cx="1783570" cy="387569"/>
        </a:xfrm>
        <a:prstGeom prst="rect">
          <a:avLst/>
        </a:prstGeom>
      </xdr:spPr>
    </xdr:pic>
    <xdr:clientData/>
  </xdr:twoCellAnchor>
  <xdr:twoCellAnchor editAs="oneCell">
    <xdr:from>
      <xdr:col>1</xdr:col>
      <xdr:colOff>19708</xdr:colOff>
      <xdr:row>39</xdr:row>
      <xdr:rowOff>59122</xdr:rowOff>
    </xdr:from>
    <xdr:to>
      <xdr:col>5</xdr:col>
      <xdr:colOff>628519</xdr:colOff>
      <xdr:row>41</xdr:row>
      <xdr:rowOff>78346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C050B71-F4CE-6090-B499-9BAF35696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2415" y="7488622"/>
          <a:ext cx="3580085" cy="400224"/>
        </a:xfrm>
        <a:prstGeom prst="rect">
          <a:avLst/>
        </a:prstGeom>
      </xdr:spPr>
    </xdr:pic>
    <xdr:clientData/>
  </xdr:twoCellAnchor>
  <xdr:twoCellAnchor editAs="oneCell">
    <xdr:from>
      <xdr:col>0</xdr:col>
      <xdr:colOff>1156139</xdr:colOff>
      <xdr:row>41</xdr:row>
      <xdr:rowOff>137949</xdr:rowOff>
    </xdr:from>
    <xdr:to>
      <xdr:col>2</xdr:col>
      <xdr:colOff>701829</xdr:colOff>
      <xdr:row>45</xdr:row>
      <xdr:rowOff>94037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603F1A1-2F21-1695-8962-A0B07DA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56139" y="7948449"/>
          <a:ext cx="1524000" cy="718088"/>
        </a:xfrm>
        <a:prstGeom prst="rect">
          <a:avLst/>
        </a:prstGeom>
      </xdr:spPr>
    </xdr:pic>
    <xdr:clientData/>
  </xdr:twoCellAnchor>
  <xdr:twoCellAnchor editAs="oneCell">
    <xdr:from>
      <xdr:col>1</xdr:col>
      <xdr:colOff>13138</xdr:colOff>
      <xdr:row>47</xdr:row>
      <xdr:rowOff>0</xdr:rowOff>
    </xdr:from>
    <xdr:to>
      <xdr:col>5</xdr:col>
      <xdr:colOff>39064</xdr:colOff>
      <xdr:row>53</xdr:row>
      <xdr:rowOff>59690</xdr:rowOff>
    </xdr:to>
    <xdr:pic>
      <xdr:nvPicPr>
        <xdr:cNvPr id="19" name="Picture 18" descr="A graph with a line&#10;&#10;Description automatically generated">
          <a:extLst>
            <a:ext uri="{FF2B5EF4-FFF2-40B4-BE49-F238E27FC236}">
              <a16:creationId xmlns:a16="http://schemas.microsoft.com/office/drawing/2014/main" id="{148A98E0-F9F7-0E52-8658-0661C4D2E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845" y="8953500"/>
          <a:ext cx="2981960" cy="12084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6569</xdr:colOff>
      <xdr:row>56</xdr:row>
      <xdr:rowOff>13139</xdr:rowOff>
    </xdr:from>
    <xdr:to>
      <xdr:col>2</xdr:col>
      <xdr:colOff>571500</xdr:colOff>
      <xdr:row>58</xdr:row>
      <xdr:rowOff>167801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B5B875-5DC3-A6B5-C7A4-4E8B64188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9276" y="10681139"/>
          <a:ext cx="1372914" cy="535662"/>
        </a:xfrm>
        <a:prstGeom prst="rect">
          <a:avLst/>
        </a:prstGeom>
      </xdr:spPr>
    </xdr:pic>
    <xdr:clientData/>
  </xdr:twoCellAnchor>
  <xdr:twoCellAnchor editAs="oneCell">
    <xdr:from>
      <xdr:col>1</xdr:col>
      <xdr:colOff>19707</xdr:colOff>
      <xdr:row>60</xdr:row>
      <xdr:rowOff>13138</xdr:rowOff>
    </xdr:from>
    <xdr:to>
      <xdr:col>3</xdr:col>
      <xdr:colOff>440121</xdr:colOff>
      <xdr:row>62</xdr:row>
      <xdr:rowOff>18621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3E0227-CC9D-9878-DE32-381B54AC1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2414" y="11443138"/>
          <a:ext cx="2036379" cy="3979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13139</xdr:colOff>
      <xdr:row>63</xdr:row>
      <xdr:rowOff>19707</xdr:rowOff>
    </xdr:from>
    <xdr:to>
      <xdr:col>3</xdr:col>
      <xdr:colOff>552846</xdr:colOff>
      <xdr:row>66</xdr:row>
      <xdr:rowOff>93198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E3E608E-6124-71FC-FACA-C5D1E9772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5846" y="12021207"/>
          <a:ext cx="2148052" cy="644991"/>
        </a:xfrm>
        <a:prstGeom prst="rect">
          <a:avLst/>
        </a:prstGeom>
      </xdr:spPr>
    </xdr:pic>
    <xdr:clientData/>
  </xdr:twoCellAnchor>
  <xdr:twoCellAnchor editAs="oneCell">
    <xdr:from>
      <xdr:col>1</xdr:col>
      <xdr:colOff>6570</xdr:colOff>
      <xdr:row>67</xdr:row>
      <xdr:rowOff>13139</xdr:rowOff>
    </xdr:from>
    <xdr:to>
      <xdr:col>3</xdr:col>
      <xdr:colOff>133483</xdr:colOff>
      <xdr:row>71</xdr:row>
      <xdr:rowOff>57939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31B5BB-B75D-09EC-E01B-6F2C1C5A4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69277" y="12776639"/>
          <a:ext cx="1727638" cy="799180"/>
        </a:xfrm>
        <a:prstGeom prst="rect">
          <a:avLst/>
        </a:prstGeom>
      </xdr:spPr>
    </xdr:pic>
    <xdr:clientData/>
  </xdr:twoCellAnchor>
  <xdr:twoCellAnchor editAs="oneCell">
    <xdr:from>
      <xdr:col>3</xdr:col>
      <xdr:colOff>539788</xdr:colOff>
      <xdr:row>59</xdr:row>
      <xdr:rowOff>183931</xdr:rowOff>
    </xdr:from>
    <xdr:to>
      <xdr:col>5</xdr:col>
      <xdr:colOff>650327</xdr:colOff>
      <xdr:row>63</xdr:row>
      <xdr:rowOff>16093</xdr:rowOff>
    </xdr:to>
    <xdr:pic>
      <xdr:nvPicPr>
        <xdr:cNvPr id="24" name="Picture 23" descr="A graph of a function&#10;&#10;Description automatically generated">
          <a:extLst>
            <a:ext uri="{FF2B5EF4-FFF2-40B4-BE49-F238E27FC236}">
              <a16:creationId xmlns:a16="http://schemas.microsoft.com/office/drawing/2014/main" id="{0FE3CEED-50F0-A5C6-3902-85D2E9AF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8460" y="11423431"/>
          <a:ext cx="1450608" cy="58463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545225</xdr:colOff>
      <xdr:row>63</xdr:row>
      <xdr:rowOff>52555</xdr:rowOff>
    </xdr:from>
    <xdr:to>
      <xdr:col>5</xdr:col>
      <xdr:colOff>664413</xdr:colOff>
      <xdr:row>66</xdr:row>
      <xdr:rowOff>59978</xdr:rowOff>
    </xdr:to>
    <xdr:pic>
      <xdr:nvPicPr>
        <xdr:cNvPr id="25" name="Picture 24" descr="A graph of a function&#10;&#10;Description automatically generated">
          <a:extLst>
            <a:ext uri="{FF2B5EF4-FFF2-40B4-BE49-F238E27FC236}">
              <a16:creationId xmlns:a16="http://schemas.microsoft.com/office/drawing/2014/main" id="{284EDEB3-74D9-8EDC-7218-A9393A90C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3897" y="12054055"/>
          <a:ext cx="1449732" cy="58463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527921</xdr:colOff>
      <xdr:row>67</xdr:row>
      <xdr:rowOff>65691</xdr:rowOff>
    </xdr:from>
    <xdr:to>
      <xdr:col>5</xdr:col>
      <xdr:colOff>650328</xdr:colOff>
      <xdr:row>70</xdr:row>
      <xdr:rowOff>96827</xdr:rowOff>
    </xdr:to>
    <xdr:pic>
      <xdr:nvPicPr>
        <xdr:cNvPr id="26" name="Picture 25" descr="A graph of a function&#10;&#10;Description automatically generated">
          <a:extLst>
            <a:ext uri="{FF2B5EF4-FFF2-40B4-BE49-F238E27FC236}">
              <a16:creationId xmlns:a16="http://schemas.microsoft.com/office/drawing/2014/main" id="{8FE16E4F-D624-2F0A-46D9-6A76E376C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593" y="12829191"/>
          <a:ext cx="1462476" cy="5912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1159565</xdr:colOff>
      <xdr:row>13</xdr:row>
      <xdr:rowOff>57978</xdr:rowOff>
    </xdr:from>
    <xdr:to>
      <xdr:col>1</xdr:col>
      <xdr:colOff>1755913</xdr:colOff>
      <xdr:row>19</xdr:row>
      <xdr:rowOff>119449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24243C-8B6C-FEF8-66C1-5BEB48D5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9565" y="2534478"/>
          <a:ext cx="1764196" cy="1204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1739348</xdr:colOff>
      <xdr:row>9</xdr:row>
      <xdr:rowOff>16566</xdr:rowOff>
    </xdr:from>
    <xdr:to>
      <xdr:col>3</xdr:col>
      <xdr:colOff>163828</xdr:colOff>
      <xdr:row>13</xdr:row>
      <xdr:rowOff>7146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899034-51FF-731A-0425-EF2EBCE6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7196" y="1731066"/>
          <a:ext cx="1762371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D2EA-E187-45F7-B8D8-DE893E7E97FB}">
  <sheetPr codeName="Sheet1"/>
  <dimension ref="A1:J18"/>
  <sheetViews>
    <sheetView zoomScaleNormal="100" workbookViewId="0">
      <selection activeCell="G12" sqref="G12"/>
    </sheetView>
  </sheetViews>
  <sheetFormatPr defaultRowHeight="14.4" x14ac:dyDescent="0.3"/>
  <cols>
    <col min="1" max="1" width="16.33203125" customWidth="1"/>
    <col min="2" max="2" width="28.109375" customWidth="1"/>
    <col min="3" max="7" width="8.88671875" bestFit="1" customWidth="1"/>
    <col min="8" max="8" width="8.33203125" customWidth="1"/>
    <col min="9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10" x14ac:dyDescent="0.3">
      <c r="A1" s="23" t="s">
        <v>143</v>
      </c>
      <c r="B1" s="6" t="s">
        <v>14</v>
      </c>
      <c r="C1" s="7">
        <v>0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</row>
    <row r="2" spans="1:10" x14ac:dyDescent="0.3">
      <c r="A2" s="23" t="s">
        <v>11</v>
      </c>
      <c r="B2" s="6" t="s">
        <v>15</v>
      </c>
      <c r="C2" s="110">
        <v>45</v>
      </c>
      <c r="D2" s="111">
        <v>17</v>
      </c>
      <c r="E2" s="111">
        <v>24</v>
      </c>
      <c r="F2" s="111">
        <v>11</v>
      </c>
      <c r="G2" s="111">
        <v>5</v>
      </c>
      <c r="H2" s="111">
        <v>0</v>
      </c>
      <c r="I2" s="112">
        <v>2</v>
      </c>
      <c r="J2" s="67"/>
    </row>
    <row r="3" spans="1:10" x14ac:dyDescent="0.3">
      <c r="B3" s="6" t="s">
        <v>16</v>
      </c>
      <c r="C3" s="105"/>
      <c r="D3" s="74"/>
      <c r="E3" s="74"/>
      <c r="F3" s="74"/>
      <c r="G3" s="74"/>
      <c r="H3" s="74"/>
      <c r="I3" s="106"/>
    </row>
    <row r="4" spans="1:10" x14ac:dyDescent="0.3">
      <c r="B4" s="6" t="s">
        <v>17</v>
      </c>
      <c r="C4" s="44"/>
      <c r="D4" s="28"/>
      <c r="E4" s="28"/>
      <c r="F4" s="28"/>
      <c r="G4" s="28"/>
      <c r="H4" s="28"/>
      <c r="I4" s="43"/>
    </row>
    <row r="5" spans="1:10" x14ac:dyDescent="0.3">
      <c r="B5" s="6" t="s">
        <v>18</v>
      </c>
      <c r="C5" s="105"/>
      <c r="D5" s="74"/>
      <c r="E5" s="74"/>
      <c r="F5" s="74"/>
      <c r="G5" s="74"/>
      <c r="H5" s="74"/>
      <c r="I5" s="106"/>
      <c r="J5" t="s">
        <v>139</v>
      </c>
    </row>
    <row r="6" spans="1:10" x14ac:dyDescent="0.3">
      <c r="B6" s="6" t="s">
        <v>18</v>
      </c>
      <c r="C6" s="107"/>
      <c r="D6" s="108"/>
      <c r="E6" s="108"/>
      <c r="F6" s="108"/>
      <c r="G6" s="108"/>
      <c r="H6" s="108"/>
      <c r="I6" s="109"/>
      <c r="J6" t="s">
        <v>140</v>
      </c>
    </row>
    <row r="7" spans="1:10" x14ac:dyDescent="0.3">
      <c r="C7" s="3"/>
      <c r="D7" s="3"/>
      <c r="E7" s="3"/>
      <c r="F7" s="3"/>
      <c r="G7" s="3"/>
      <c r="H7" s="3"/>
      <c r="I7" s="3"/>
    </row>
    <row r="8" spans="1:10" x14ac:dyDescent="0.3">
      <c r="C8" t="s">
        <v>19</v>
      </c>
      <c r="D8" t="s">
        <v>20</v>
      </c>
      <c r="E8" t="s">
        <v>21</v>
      </c>
      <c r="G8" s="57" t="s">
        <v>22</v>
      </c>
    </row>
    <row r="9" spans="1:10" x14ac:dyDescent="0.3">
      <c r="B9" s="94" t="s">
        <v>141</v>
      </c>
      <c r="C9" s="27"/>
      <c r="D9" s="28"/>
      <c r="E9" s="28"/>
      <c r="G9" s="29" t="s">
        <v>24</v>
      </c>
      <c r="H9" s="30"/>
    </row>
    <row r="10" spans="1:10" x14ac:dyDescent="0.3">
      <c r="B10" s="94" t="s">
        <v>142</v>
      </c>
      <c r="C10" s="28"/>
      <c r="G10" s="34"/>
      <c r="H10" s="31"/>
    </row>
    <row r="11" spans="1:10" x14ac:dyDescent="0.3">
      <c r="G11" s="32" t="s">
        <v>23</v>
      </c>
      <c r="H11" s="31"/>
    </row>
    <row r="12" spans="1:10" x14ac:dyDescent="0.3">
      <c r="G12" s="35"/>
      <c r="H12" s="33"/>
    </row>
    <row r="18" spans="7:7" x14ac:dyDescent="0.3">
      <c r="G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E89C-043E-4864-950E-BF23BB63340A}">
  <sheetPr codeName="Sheet2"/>
  <dimension ref="A1:Q15"/>
  <sheetViews>
    <sheetView zoomScaleNormal="100" workbookViewId="0">
      <selection activeCell="F19" sqref="F19"/>
    </sheetView>
  </sheetViews>
  <sheetFormatPr defaultRowHeight="14.4" x14ac:dyDescent="0.3"/>
  <cols>
    <col min="1" max="1" width="16.33203125" customWidth="1"/>
    <col min="2" max="2" width="28.109375" customWidth="1"/>
    <col min="3" max="7" width="8.88671875" bestFit="1" customWidth="1"/>
    <col min="8" max="8" width="8.33203125" customWidth="1"/>
    <col min="9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17" x14ac:dyDescent="0.3">
      <c r="A1" s="23" t="s">
        <v>144</v>
      </c>
      <c r="B1" s="6" t="s">
        <v>27</v>
      </c>
      <c r="C1" s="6">
        <v>4</v>
      </c>
      <c r="D1" s="6">
        <v>3</v>
      </c>
      <c r="E1" s="6">
        <v>3</v>
      </c>
      <c r="F1" s="6">
        <v>1</v>
      </c>
      <c r="G1" s="6">
        <v>2</v>
      </c>
      <c r="H1" s="6">
        <v>5</v>
      </c>
      <c r="I1" s="6">
        <v>0</v>
      </c>
      <c r="J1" s="6">
        <v>2</v>
      </c>
      <c r="K1" s="6">
        <v>4</v>
      </c>
      <c r="L1" s="6">
        <v>5</v>
      </c>
      <c r="M1" s="6">
        <v>1</v>
      </c>
      <c r="N1" s="6">
        <v>4</v>
      </c>
      <c r="O1" s="6">
        <v>4</v>
      </c>
      <c r="P1" s="6">
        <v>2</v>
      </c>
      <c r="Q1" s="6">
        <v>2</v>
      </c>
    </row>
    <row r="2" spans="1:17" x14ac:dyDescent="0.3">
      <c r="A2" s="23" t="s">
        <v>12</v>
      </c>
      <c r="B2" s="6" t="s">
        <v>28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4" spans="1:17" x14ac:dyDescent="0.3">
      <c r="C4" t="s">
        <v>19</v>
      </c>
      <c r="D4" t="s">
        <v>20</v>
      </c>
      <c r="E4" t="s">
        <v>21</v>
      </c>
      <c r="G4" s="57" t="s">
        <v>22</v>
      </c>
    </row>
    <row r="5" spans="1:17" x14ac:dyDescent="0.3">
      <c r="C5" s="27"/>
      <c r="D5" s="28"/>
      <c r="E5" s="28"/>
      <c r="G5" s="29" t="s">
        <v>24</v>
      </c>
      <c r="H5" s="36"/>
      <c r="I5" s="30"/>
    </row>
    <row r="6" spans="1:17" x14ac:dyDescent="0.3">
      <c r="E6" s="142"/>
      <c r="G6" s="34"/>
      <c r="H6" s="1"/>
      <c r="I6" s="31"/>
    </row>
    <row r="7" spans="1:17" x14ac:dyDescent="0.3">
      <c r="G7" s="32" t="s">
        <v>23</v>
      </c>
      <c r="I7" s="31"/>
    </row>
    <row r="8" spans="1:17" x14ac:dyDescent="0.3">
      <c r="G8" s="34"/>
      <c r="H8" s="1"/>
      <c r="I8" s="31"/>
    </row>
    <row r="9" spans="1:17" x14ac:dyDescent="0.3">
      <c r="G9" s="32" t="s">
        <v>25</v>
      </c>
      <c r="I9" s="31"/>
    </row>
    <row r="10" spans="1:17" x14ac:dyDescent="0.3">
      <c r="G10" s="34"/>
      <c r="I10" s="31"/>
    </row>
    <row r="11" spans="1:17" x14ac:dyDescent="0.3">
      <c r="G11" s="32" t="s">
        <v>26</v>
      </c>
      <c r="I11" s="31"/>
    </row>
    <row r="12" spans="1:17" x14ac:dyDescent="0.3">
      <c r="G12" s="35"/>
      <c r="H12" s="37"/>
      <c r="I12" s="33"/>
    </row>
    <row r="15" spans="1:17" x14ac:dyDescent="0.3">
      <c r="G1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3D1A-7BD2-4E03-8976-67B8BB136A04}">
  <sheetPr codeName="Sheet3"/>
  <dimension ref="A1:AQ46"/>
  <sheetViews>
    <sheetView zoomScale="130" zoomScaleNormal="130" workbookViewId="0">
      <selection activeCell="G18" sqref="G18"/>
    </sheetView>
  </sheetViews>
  <sheetFormatPr defaultRowHeight="14.4" x14ac:dyDescent="0.3"/>
  <cols>
    <col min="1" max="1" width="17.6640625" customWidth="1"/>
    <col min="2" max="2" width="8.44140625" customWidth="1"/>
    <col min="3" max="3" width="10.44140625" customWidth="1"/>
    <col min="4" max="4" width="14.5546875" customWidth="1"/>
    <col min="5" max="5" width="15.88671875" customWidth="1"/>
    <col min="6" max="6" width="20.44140625" customWidth="1"/>
    <col min="7" max="7" width="15.88671875" customWidth="1"/>
    <col min="8" max="8" width="15.5546875" customWidth="1"/>
    <col min="9" max="9" width="12.44140625" customWidth="1"/>
    <col min="10" max="10" width="5" customWidth="1"/>
    <col min="11" max="11" width="18.109375" customWidth="1"/>
    <col min="12" max="12" width="17.44140625" customWidth="1"/>
    <col min="13" max="13" width="17.88671875" customWidth="1"/>
    <col min="14" max="16" width="8.88671875" bestFit="1" customWidth="1"/>
    <col min="17" max="17" width="9.5546875" customWidth="1"/>
    <col min="18" max="20" width="8.88671875" bestFit="1" customWidth="1"/>
    <col min="21" max="21" width="9.88671875" customWidth="1"/>
  </cols>
  <sheetData>
    <row r="1" spans="1:43" x14ac:dyDescent="0.3">
      <c r="A1" s="23" t="s">
        <v>145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K1" t="s">
        <v>37</v>
      </c>
      <c r="L1" t="s">
        <v>38</v>
      </c>
      <c r="M1" t="s">
        <v>19</v>
      </c>
      <c r="P1" s="9">
        <v>148.6</v>
      </c>
      <c r="Q1" s="9">
        <v>199.1</v>
      </c>
      <c r="R1" s="9">
        <v>166.5</v>
      </c>
      <c r="S1" s="9">
        <v>170.2</v>
      </c>
      <c r="T1" s="9">
        <v>175.2</v>
      </c>
      <c r="U1" s="9">
        <v>167.1</v>
      </c>
      <c r="V1" s="9">
        <v>156.69999999999999</v>
      </c>
      <c r="W1" s="9">
        <v>156.4</v>
      </c>
      <c r="X1" s="9">
        <v>168</v>
      </c>
      <c r="Y1" s="9">
        <v>171.8</v>
      </c>
      <c r="Z1" s="9">
        <v>164.7</v>
      </c>
      <c r="AA1" s="9">
        <v>159.4</v>
      </c>
      <c r="AB1" s="9">
        <v>173.9</v>
      </c>
      <c r="AC1" s="9">
        <v>159.30000000000001</v>
      </c>
      <c r="AD1" s="9">
        <v>162.69999999999999</v>
      </c>
      <c r="AE1" s="9">
        <v>180</v>
      </c>
      <c r="AF1" s="9">
        <v>173.3</v>
      </c>
      <c r="AG1" s="9">
        <v>179.1</v>
      </c>
      <c r="AH1" s="9">
        <v>169.8</v>
      </c>
      <c r="AI1" s="9">
        <v>170.8</v>
      </c>
      <c r="AK1" s="1"/>
      <c r="AL1" s="1"/>
      <c r="AM1" s="1"/>
      <c r="AN1" s="1"/>
      <c r="AO1" s="1"/>
      <c r="AP1" s="1"/>
      <c r="AQ1" s="1"/>
    </row>
    <row r="2" spans="1:43" x14ac:dyDescent="0.3">
      <c r="A2" s="23" t="s">
        <v>13</v>
      </c>
      <c r="B2" s="26"/>
      <c r="C2" s="38"/>
      <c r="D2" s="58"/>
      <c r="E2" s="38"/>
      <c r="F2" s="25"/>
      <c r="G2" s="39"/>
      <c r="H2" s="26"/>
      <c r="I2" s="26"/>
      <c r="K2" s="28"/>
      <c r="L2" s="28"/>
      <c r="M2" s="28"/>
      <c r="P2" s="9">
        <v>161.6</v>
      </c>
      <c r="Q2" s="9">
        <v>178.3</v>
      </c>
      <c r="R2" s="9">
        <v>161.80000000000001</v>
      </c>
      <c r="S2" s="9">
        <v>167.4</v>
      </c>
      <c r="T2" s="9">
        <v>169.8</v>
      </c>
      <c r="U2" s="9">
        <v>161.5</v>
      </c>
      <c r="V2" s="9">
        <v>146.69999999999999</v>
      </c>
      <c r="W2" s="9">
        <v>174.6</v>
      </c>
      <c r="X2" s="9">
        <v>167.8</v>
      </c>
      <c r="Y2" s="9">
        <v>159.69999999999999</v>
      </c>
      <c r="Z2" s="9">
        <v>186.8</v>
      </c>
      <c r="AA2" s="9">
        <v>186</v>
      </c>
      <c r="AB2" s="9">
        <v>157.5</v>
      </c>
      <c r="AC2" s="9">
        <v>179.3</v>
      </c>
      <c r="AD2" s="9">
        <v>169.7</v>
      </c>
      <c r="AE2" s="9">
        <v>153.4</v>
      </c>
      <c r="AF2" s="9">
        <v>180.8</v>
      </c>
      <c r="AG2" s="9">
        <v>175.9</v>
      </c>
      <c r="AH2" s="9">
        <v>150.5</v>
      </c>
      <c r="AI2" s="9">
        <v>160.5</v>
      </c>
      <c r="AK2" s="1"/>
      <c r="AL2" s="1"/>
      <c r="AM2" s="1"/>
      <c r="AN2" s="1"/>
      <c r="AO2" s="1"/>
      <c r="AP2" s="1"/>
      <c r="AQ2" s="1"/>
    </row>
    <row r="3" spans="1:43" x14ac:dyDescent="0.3">
      <c r="B3" s="26"/>
      <c r="C3" s="38"/>
      <c r="D3" s="58"/>
      <c r="E3" s="38"/>
      <c r="F3" s="25"/>
      <c r="G3" s="39"/>
      <c r="H3" s="26"/>
      <c r="I3" s="26"/>
      <c r="K3" t="s">
        <v>39</v>
      </c>
      <c r="L3" t="s">
        <v>40</v>
      </c>
      <c r="M3" t="s">
        <v>41</v>
      </c>
      <c r="P3" s="9">
        <v>183.5</v>
      </c>
      <c r="Q3" s="9">
        <v>183.8</v>
      </c>
      <c r="R3" s="9">
        <v>154.19999999999999</v>
      </c>
      <c r="S3" s="9">
        <v>152.5</v>
      </c>
      <c r="T3" s="9">
        <v>169.7</v>
      </c>
      <c r="U3" s="9">
        <v>158.80000000000001</v>
      </c>
      <c r="V3" s="9">
        <v>155.5</v>
      </c>
      <c r="W3" s="9">
        <v>161.5</v>
      </c>
      <c r="X3" s="9">
        <v>167</v>
      </c>
      <c r="Y3" s="9">
        <v>179.5</v>
      </c>
      <c r="Z3" s="9">
        <v>161.19999999999999</v>
      </c>
      <c r="AA3" s="9">
        <v>182.3</v>
      </c>
      <c r="AB3" s="9">
        <v>160.5</v>
      </c>
      <c r="AC3" s="9">
        <v>173.5</v>
      </c>
      <c r="AD3" s="9">
        <v>172.3</v>
      </c>
      <c r="AE3" s="9">
        <v>164.1</v>
      </c>
      <c r="AF3" s="9">
        <v>180.1</v>
      </c>
      <c r="AG3" s="9">
        <v>173.5</v>
      </c>
      <c r="AH3" s="9">
        <v>180.2</v>
      </c>
      <c r="AI3" s="9">
        <v>174.1</v>
      </c>
      <c r="AK3" s="1"/>
      <c r="AL3" s="1"/>
      <c r="AM3" s="1"/>
      <c r="AN3" s="1"/>
      <c r="AO3" s="1"/>
      <c r="AP3" s="1"/>
      <c r="AQ3" s="1"/>
    </row>
    <row r="4" spans="1:43" x14ac:dyDescent="0.3">
      <c r="B4" s="26"/>
      <c r="C4" s="38"/>
      <c r="D4" s="58"/>
      <c r="E4" s="38"/>
      <c r="F4" s="25"/>
      <c r="G4" s="39"/>
      <c r="H4" s="26"/>
      <c r="I4" s="26"/>
      <c r="K4" s="28"/>
      <c r="L4" s="28"/>
      <c r="M4" s="28"/>
      <c r="P4" s="9">
        <v>159.30000000000001</v>
      </c>
      <c r="Q4" s="9">
        <v>159.4</v>
      </c>
      <c r="R4" s="9">
        <v>175.1</v>
      </c>
      <c r="S4" s="9">
        <v>167.1</v>
      </c>
      <c r="T4" s="9">
        <v>162</v>
      </c>
      <c r="U4" s="9">
        <v>195.3</v>
      </c>
      <c r="V4" s="9">
        <v>173.3</v>
      </c>
      <c r="W4" s="9">
        <v>166.7</v>
      </c>
      <c r="X4" s="9">
        <v>170.2</v>
      </c>
      <c r="Y4" s="9">
        <v>173.1</v>
      </c>
      <c r="Z4" s="9">
        <v>165.2</v>
      </c>
      <c r="AA4" s="9">
        <v>167.7</v>
      </c>
      <c r="AB4" s="9">
        <v>162.6</v>
      </c>
      <c r="AC4" s="9">
        <v>169.7</v>
      </c>
      <c r="AD4" s="9">
        <v>174.3</v>
      </c>
      <c r="AE4" s="9">
        <v>167.2</v>
      </c>
      <c r="AF4" s="9">
        <v>163.5</v>
      </c>
      <c r="AG4" s="9">
        <v>182.5</v>
      </c>
      <c r="AH4" s="9">
        <v>178.6</v>
      </c>
      <c r="AI4" s="9">
        <v>176.8</v>
      </c>
      <c r="AK4" s="1"/>
      <c r="AL4" s="1"/>
      <c r="AM4" s="1"/>
      <c r="AN4" s="1"/>
      <c r="AO4" s="1"/>
      <c r="AP4" s="1"/>
      <c r="AQ4" s="1"/>
    </row>
    <row r="5" spans="1:43" x14ac:dyDescent="0.3">
      <c r="B5" s="26"/>
      <c r="C5" s="38"/>
      <c r="D5" s="58"/>
      <c r="E5" s="38"/>
      <c r="F5" s="25"/>
      <c r="G5" s="39"/>
      <c r="H5" s="26"/>
      <c r="I5" s="26"/>
      <c r="P5" s="9">
        <v>179.6</v>
      </c>
      <c r="Q5" s="9">
        <v>165.3</v>
      </c>
      <c r="R5" s="9">
        <v>172.8</v>
      </c>
      <c r="S5" s="9">
        <v>161.69999999999999</v>
      </c>
      <c r="T5" s="9">
        <v>180.2</v>
      </c>
      <c r="U5" s="9">
        <v>186.6</v>
      </c>
      <c r="V5" s="9">
        <v>173.9</v>
      </c>
      <c r="W5" s="9">
        <v>175.5</v>
      </c>
      <c r="X5" s="9">
        <v>170.5</v>
      </c>
      <c r="Y5" s="9">
        <v>171.4</v>
      </c>
      <c r="Z5" s="9">
        <v>162.9</v>
      </c>
      <c r="AA5" s="9">
        <v>154.9</v>
      </c>
      <c r="AB5" s="9">
        <v>164.9</v>
      </c>
      <c r="AC5" s="9">
        <v>171.8</v>
      </c>
      <c r="AD5" s="9">
        <v>166.3</v>
      </c>
      <c r="AE5" s="9">
        <v>174.2</v>
      </c>
      <c r="AF5" s="9">
        <v>172.6</v>
      </c>
      <c r="AG5" s="9">
        <v>179.3</v>
      </c>
      <c r="AH5" s="9">
        <v>170</v>
      </c>
      <c r="AI5" s="9">
        <v>178.6</v>
      </c>
      <c r="AK5" s="1"/>
      <c r="AL5" s="1"/>
      <c r="AM5" s="1"/>
      <c r="AN5" s="1"/>
      <c r="AO5" s="1"/>
      <c r="AP5" s="1"/>
      <c r="AQ5" s="1"/>
    </row>
    <row r="6" spans="1:43" x14ac:dyDescent="0.3">
      <c r="B6" s="26"/>
      <c r="C6" s="38"/>
      <c r="D6" s="58"/>
      <c r="E6" s="38"/>
      <c r="F6" s="25"/>
      <c r="G6" s="39"/>
      <c r="H6" s="26"/>
      <c r="I6" s="26"/>
      <c r="K6" s="57" t="s">
        <v>22</v>
      </c>
      <c r="P6" s="9">
        <v>171.2</v>
      </c>
      <c r="Q6" s="9">
        <v>167.3</v>
      </c>
      <c r="R6" s="9">
        <v>170.3</v>
      </c>
      <c r="S6" s="9">
        <v>160.19999999999999</v>
      </c>
      <c r="T6" s="9">
        <v>168.7</v>
      </c>
      <c r="U6" s="9">
        <v>173.1</v>
      </c>
      <c r="V6" s="9">
        <v>174.5</v>
      </c>
      <c r="W6" s="9">
        <v>180.4</v>
      </c>
      <c r="X6" s="9">
        <v>178.3</v>
      </c>
      <c r="Y6" s="9">
        <v>175.2</v>
      </c>
      <c r="Z6" s="9">
        <v>158.30000000000001</v>
      </c>
      <c r="AA6" s="9">
        <v>165.6</v>
      </c>
      <c r="AB6" s="9">
        <v>166.8</v>
      </c>
      <c r="AC6" s="9">
        <v>154.30000000000001</v>
      </c>
      <c r="AD6" s="9">
        <v>167.6</v>
      </c>
      <c r="AE6" s="9">
        <v>153.30000000000001</v>
      </c>
      <c r="AF6" s="9">
        <v>160.6</v>
      </c>
      <c r="AG6" s="9">
        <v>172.4</v>
      </c>
      <c r="AH6" s="9">
        <v>169.3</v>
      </c>
      <c r="AI6" s="9">
        <v>163.1</v>
      </c>
      <c r="AK6" s="1"/>
      <c r="AL6" s="1"/>
      <c r="AM6" s="1"/>
      <c r="AN6" s="1"/>
      <c r="AO6" s="1"/>
      <c r="AP6" s="1"/>
      <c r="AQ6" s="1"/>
    </row>
    <row r="7" spans="1:43" x14ac:dyDescent="0.3">
      <c r="B7" s="26"/>
      <c r="C7" s="38"/>
      <c r="D7" s="58"/>
      <c r="E7" s="38"/>
      <c r="F7" s="25"/>
      <c r="G7" s="39"/>
      <c r="H7" s="26"/>
      <c r="I7" s="26"/>
      <c r="K7" s="29" t="s">
        <v>43</v>
      </c>
      <c r="L7" s="36" t="s">
        <v>44</v>
      </c>
      <c r="M7" s="30" t="s">
        <v>45</v>
      </c>
      <c r="P7" s="9">
        <v>184.4</v>
      </c>
      <c r="Q7" s="9">
        <v>181</v>
      </c>
      <c r="R7" s="9">
        <v>156.69999999999999</v>
      </c>
      <c r="S7" s="9">
        <v>158.4</v>
      </c>
      <c r="T7" s="9">
        <v>162.9</v>
      </c>
      <c r="U7" s="9">
        <v>157.4</v>
      </c>
      <c r="V7" s="9">
        <v>168.7</v>
      </c>
      <c r="W7" s="9">
        <v>158.80000000000001</v>
      </c>
      <c r="X7" s="9">
        <v>185.3</v>
      </c>
      <c r="Y7" s="9">
        <v>172.6</v>
      </c>
      <c r="Z7" s="9">
        <v>168.1</v>
      </c>
      <c r="AA7" s="9">
        <v>168.4</v>
      </c>
      <c r="AB7" s="9">
        <v>170.1</v>
      </c>
      <c r="AC7" s="9">
        <v>169.2</v>
      </c>
      <c r="AD7" s="9">
        <v>190.2</v>
      </c>
      <c r="AE7" s="9">
        <v>174.7</v>
      </c>
      <c r="AF7" s="9">
        <v>156.80000000000001</v>
      </c>
      <c r="AG7" s="9">
        <v>163.1</v>
      </c>
      <c r="AH7" s="9">
        <v>145.1</v>
      </c>
      <c r="AI7" s="9">
        <v>174.5</v>
      </c>
      <c r="AK7" s="1"/>
      <c r="AL7" s="1"/>
      <c r="AM7" s="1"/>
      <c r="AN7" s="1"/>
      <c r="AO7" s="1"/>
      <c r="AP7" s="1"/>
      <c r="AQ7" s="1"/>
    </row>
    <row r="8" spans="1:43" x14ac:dyDescent="0.3">
      <c r="K8" s="40"/>
      <c r="L8" s="41"/>
      <c r="M8" s="42"/>
      <c r="P8" s="9">
        <v>150.4</v>
      </c>
      <c r="Q8" s="9">
        <v>167.2</v>
      </c>
      <c r="R8" s="9">
        <v>181.3</v>
      </c>
      <c r="S8" s="9">
        <v>164.7</v>
      </c>
      <c r="T8" s="9">
        <v>183.5</v>
      </c>
      <c r="U8" s="9">
        <v>161.30000000000001</v>
      </c>
      <c r="V8" s="9">
        <v>171.8</v>
      </c>
      <c r="W8" s="9">
        <v>182.6</v>
      </c>
      <c r="X8" s="9">
        <v>174.7</v>
      </c>
      <c r="Y8" s="9">
        <v>160.6</v>
      </c>
      <c r="Z8" s="9">
        <v>167.3</v>
      </c>
      <c r="AA8" s="9">
        <v>172.8</v>
      </c>
      <c r="AB8" s="9">
        <v>139.69999999999999</v>
      </c>
      <c r="AC8" s="9">
        <v>186</v>
      </c>
      <c r="AD8" s="9">
        <v>147.4</v>
      </c>
      <c r="AE8" s="9">
        <v>157.9</v>
      </c>
      <c r="AF8" s="9">
        <v>179.2</v>
      </c>
      <c r="AG8" s="9">
        <v>163.5</v>
      </c>
      <c r="AH8" s="9">
        <v>175.8</v>
      </c>
      <c r="AI8" s="9">
        <v>171</v>
      </c>
      <c r="AK8" s="1"/>
      <c r="AL8" s="1"/>
      <c r="AM8" s="1"/>
      <c r="AN8" s="1"/>
      <c r="AO8" s="1"/>
      <c r="AP8" s="1"/>
      <c r="AQ8" s="1"/>
    </row>
    <row r="9" spans="1:43" x14ac:dyDescent="0.3">
      <c r="B9" t="s">
        <v>42</v>
      </c>
      <c r="K9" s="32"/>
      <c r="M9" s="31"/>
      <c r="P9" s="9">
        <v>168</v>
      </c>
      <c r="Q9" s="9">
        <v>177</v>
      </c>
      <c r="R9" s="9">
        <v>173.5</v>
      </c>
      <c r="S9" s="9">
        <v>150</v>
      </c>
      <c r="T9" s="9">
        <v>167.8</v>
      </c>
      <c r="U9" s="9">
        <v>168.2</v>
      </c>
      <c r="V9" s="9">
        <v>165.2</v>
      </c>
      <c r="W9" s="9">
        <v>176.6</v>
      </c>
      <c r="X9" s="9">
        <v>167.9</v>
      </c>
      <c r="Y9" s="9">
        <v>168.4</v>
      </c>
      <c r="Z9" s="9">
        <v>185.3</v>
      </c>
      <c r="AA9" s="9">
        <v>167.4</v>
      </c>
      <c r="AB9" s="9">
        <v>165.4</v>
      </c>
      <c r="AC9" s="9">
        <v>171</v>
      </c>
      <c r="AD9" s="9">
        <v>192.3</v>
      </c>
      <c r="AE9" s="9">
        <v>170.7</v>
      </c>
      <c r="AF9" s="9">
        <v>170</v>
      </c>
      <c r="AG9" s="9">
        <v>181.9</v>
      </c>
      <c r="AH9" s="9">
        <v>148.1</v>
      </c>
      <c r="AI9" s="9">
        <v>178.3</v>
      </c>
      <c r="AK9" s="1"/>
      <c r="AL9" s="1"/>
      <c r="AM9" s="1"/>
      <c r="AN9" s="1"/>
      <c r="AO9" s="1"/>
      <c r="AP9" s="1"/>
      <c r="AQ9" s="1"/>
    </row>
    <row r="10" spans="1:43" x14ac:dyDescent="0.3">
      <c r="B10" s="6" t="s">
        <v>29</v>
      </c>
      <c r="C10" s="6" t="s">
        <v>30</v>
      </c>
      <c r="K10" s="32" t="s">
        <v>46</v>
      </c>
      <c r="L10" t="s">
        <v>47</v>
      </c>
      <c r="M10" s="31" t="s">
        <v>48</v>
      </c>
      <c r="P10" s="9">
        <v>157.9</v>
      </c>
      <c r="Q10" s="9">
        <v>149.5</v>
      </c>
      <c r="R10" s="9">
        <v>167</v>
      </c>
      <c r="S10" s="9">
        <v>179.6</v>
      </c>
      <c r="T10" s="9">
        <v>164.1</v>
      </c>
      <c r="U10" s="9">
        <v>177.9</v>
      </c>
      <c r="V10" s="9">
        <v>178.6</v>
      </c>
      <c r="W10" s="9">
        <v>169.3</v>
      </c>
      <c r="X10" s="9">
        <v>176.3</v>
      </c>
      <c r="Y10" s="9">
        <v>168.5</v>
      </c>
      <c r="Z10" s="9">
        <v>167.5</v>
      </c>
      <c r="AA10" s="9">
        <v>174.4</v>
      </c>
      <c r="AB10" s="9">
        <v>182.4</v>
      </c>
      <c r="AC10" s="9">
        <v>170.4</v>
      </c>
      <c r="AD10" s="9">
        <v>173.4</v>
      </c>
      <c r="AE10" s="9">
        <v>176.5</v>
      </c>
      <c r="AF10" s="9">
        <v>169.5</v>
      </c>
      <c r="AG10" s="9">
        <v>153.9</v>
      </c>
      <c r="AH10" s="9">
        <v>146.80000000000001</v>
      </c>
      <c r="AI10" s="9">
        <v>175.4</v>
      </c>
      <c r="AK10" s="1"/>
      <c r="AL10" s="1"/>
      <c r="AM10" s="1"/>
      <c r="AN10" s="1"/>
      <c r="AO10" s="1"/>
      <c r="AP10" s="1"/>
      <c r="AQ10" s="1"/>
    </row>
    <row r="11" spans="1:43" x14ac:dyDescent="0.3">
      <c r="B11" s="26"/>
      <c r="C11" s="26"/>
      <c r="K11" s="44"/>
      <c r="L11" s="28"/>
      <c r="M11" s="4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3">
      <c r="B12" s="26"/>
      <c r="C12" s="26"/>
      <c r="K12" s="32"/>
      <c r="M12" s="31"/>
      <c r="P12" t="s">
        <v>49</v>
      </c>
      <c r="W12" s="1"/>
      <c r="X12" t="s">
        <v>42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3">
      <c r="B13" s="26"/>
      <c r="C13" s="26"/>
      <c r="K13" s="32" t="s">
        <v>24</v>
      </c>
      <c r="M13" s="31"/>
      <c r="P13" s="6" t="s">
        <v>29</v>
      </c>
      <c r="Q13" s="6" t="s">
        <v>30</v>
      </c>
      <c r="W13" s="1"/>
      <c r="X13" s="6" t="s">
        <v>29</v>
      </c>
      <c r="Y13" s="6" t="s">
        <v>30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3">
      <c r="B14" s="26"/>
      <c r="C14" s="26"/>
      <c r="K14" s="34"/>
      <c r="L14" s="1"/>
      <c r="M14" s="31"/>
      <c r="P14" s="26" t="s">
        <v>0</v>
      </c>
      <c r="Q14" s="38">
        <f>COUNTIF(P1:AI10,"&lt;149.5")</f>
        <v>7</v>
      </c>
      <c r="W14" s="1"/>
      <c r="X14" s="26">
        <v>149.4</v>
      </c>
      <c r="Y14" s="26" cm="1">
        <f t="array" ref="Y14:Y20">FREQUENCY(P1:AI10,X14:X19)</f>
        <v>7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3">
      <c r="B15" s="26"/>
      <c r="C15" s="26"/>
      <c r="K15" s="32" t="s">
        <v>23</v>
      </c>
      <c r="L15" s="1"/>
      <c r="M15" s="31"/>
      <c r="P15" s="26" t="s">
        <v>2</v>
      </c>
      <c r="Q15" s="38">
        <f>COUNTIF(P1:AI10,"&gt;=149.5")-COUNTIF(P1:AI10,"&gt;=159.5")</f>
        <v>28</v>
      </c>
      <c r="X15" s="26">
        <v>159.4</v>
      </c>
      <c r="Y15" s="26">
        <v>28</v>
      </c>
    </row>
    <row r="16" spans="1:43" x14ac:dyDescent="0.3">
      <c r="B16" s="26"/>
      <c r="C16" s="26"/>
      <c r="K16" s="35"/>
      <c r="L16" s="59"/>
      <c r="M16" s="33"/>
      <c r="P16" s="26" t="s">
        <v>3</v>
      </c>
      <c r="Q16" s="38">
        <f>COUNTIF(P1:AI10,"&gt;=159.5")-COUNTIF(P1:AI10,"&gt;=169.5")</f>
        <v>64</v>
      </c>
      <c r="X16" s="26">
        <v>169.4</v>
      </c>
      <c r="Y16" s="26">
        <v>64</v>
      </c>
    </row>
    <row r="17" spans="2:25" x14ac:dyDescent="0.3">
      <c r="P17" s="26" t="s">
        <v>1</v>
      </c>
      <c r="Q17" s="38">
        <f>COUNTIF(P1:AI10,"&gt;=169.5")-COUNTIF(P1:AI10,"&gt;=179.5")</f>
        <v>71</v>
      </c>
      <c r="X17" s="26">
        <v>179.4</v>
      </c>
      <c r="Y17" s="26">
        <v>71</v>
      </c>
    </row>
    <row r="18" spans="2:25" x14ac:dyDescent="0.3">
      <c r="P18" s="26" t="s">
        <v>4</v>
      </c>
      <c r="Q18" s="38">
        <f>COUNTIF(P1:AI10,"&gt;=179.5")-COUNTIF(P1:AI10,"&gt;=189.5")</f>
        <v>26</v>
      </c>
      <c r="X18" s="26">
        <v>189.4</v>
      </c>
      <c r="Y18" s="26">
        <v>26</v>
      </c>
    </row>
    <row r="19" spans="2:25" x14ac:dyDescent="0.3">
      <c r="P19" s="26" t="s">
        <v>5</v>
      </c>
      <c r="Q19" s="38">
        <f>COUNTIF(P1:AI10,"&gt;=189.5")</f>
        <v>4</v>
      </c>
      <c r="X19" s="26">
        <v>199.4</v>
      </c>
      <c r="Y19" s="26">
        <v>4</v>
      </c>
    </row>
    <row r="20" spans="2:25" x14ac:dyDescent="0.3">
      <c r="Q20" s="2"/>
      <c r="Y20">
        <v>0</v>
      </c>
    </row>
    <row r="22" spans="2:25" x14ac:dyDescent="0.3">
      <c r="O22" s="5"/>
    </row>
    <row r="23" spans="2:25" x14ac:dyDescent="0.3">
      <c r="N23" s="4"/>
    </row>
    <row r="26" spans="2:25" x14ac:dyDescent="0.3">
      <c r="B26" s="23"/>
    </row>
    <row r="27" spans="2:25" x14ac:dyDescent="0.3">
      <c r="B27" s="23"/>
      <c r="H27" s="89"/>
    </row>
    <row r="28" spans="2:25" x14ac:dyDescent="0.3">
      <c r="H28" s="89"/>
    </row>
    <row r="29" spans="2:25" x14ac:dyDescent="0.3">
      <c r="H29" s="89"/>
    </row>
    <row r="30" spans="2:25" x14ac:dyDescent="0.3">
      <c r="H30" s="89"/>
    </row>
    <row r="31" spans="2:25" x14ac:dyDescent="0.3">
      <c r="H31" s="89"/>
    </row>
    <row r="32" spans="2:25" x14ac:dyDescent="0.3">
      <c r="H32" s="89"/>
    </row>
    <row r="41" spans="8:8" x14ac:dyDescent="0.3">
      <c r="H41" s="84"/>
    </row>
    <row r="42" spans="8:8" x14ac:dyDescent="0.3">
      <c r="H42" s="84"/>
    </row>
    <row r="43" spans="8:8" x14ac:dyDescent="0.3">
      <c r="H43" s="84"/>
    </row>
    <row r="44" spans="8:8" x14ac:dyDescent="0.3">
      <c r="H44" s="84"/>
    </row>
    <row r="45" spans="8:8" x14ac:dyDescent="0.3">
      <c r="H45" s="84"/>
    </row>
    <row r="46" spans="8:8" x14ac:dyDescent="0.3">
      <c r="H46" s="84"/>
    </row>
  </sheetData>
  <sortState xmlns:xlrd2="http://schemas.microsoft.com/office/spreadsheetml/2017/richdata2" ref="AB1:AB43">
    <sortCondition ref="AB1:A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29CF-3306-4597-A6E7-85D6289E0047}">
  <sheetPr codeName="Sheet4"/>
  <dimension ref="A1:N25"/>
  <sheetViews>
    <sheetView zoomScale="130" zoomScaleNormal="130" workbookViewId="0">
      <selection activeCell="J9" sqref="J9"/>
    </sheetView>
  </sheetViews>
  <sheetFormatPr defaultRowHeight="14.4" x14ac:dyDescent="0.3"/>
  <cols>
    <col min="1" max="1" width="17.33203125" customWidth="1"/>
    <col min="2" max="2" width="29.6640625" customWidth="1"/>
    <col min="9" max="9" width="9.88671875" customWidth="1"/>
    <col min="10" max="10" width="8.88671875" customWidth="1"/>
  </cols>
  <sheetData>
    <row r="1" spans="1:14" x14ac:dyDescent="0.3">
      <c r="A1" s="23" t="s">
        <v>146</v>
      </c>
      <c r="B1" s="6" t="s">
        <v>58</v>
      </c>
      <c r="C1" s="6">
        <v>2</v>
      </c>
      <c r="D1" s="6">
        <v>5</v>
      </c>
      <c r="E1" s="6">
        <v>3</v>
      </c>
      <c r="F1" s="6">
        <v>6</v>
      </c>
      <c r="G1" s="6">
        <v>3.5</v>
      </c>
      <c r="H1" s="6">
        <v>7</v>
      </c>
      <c r="I1" s="6">
        <v>4.5</v>
      </c>
      <c r="J1" s="6">
        <v>6</v>
      </c>
      <c r="K1" s="6">
        <v>7.5</v>
      </c>
      <c r="L1" s="6">
        <v>8</v>
      </c>
      <c r="M1" s="6">
        <v>10</v>
      </c>
      <c r="N1" s="61">
        <v>6</v>
      </c>
    </row>
    <row r="2" spans="1:14" x14ac:dyDescent="0.3">
      <c r="A2" s="23" t="s">
        <v>57</v>
      </c>
      <c r="B2" s="6" t="s">
        <v>59</v>
      </c>
      <c r="C2" s="6">
        <v>56</v>
      </c>
      <c r="D2" s="6">
        <v>59</v>
      </c>
      <c r="E2" s="6">
        <v>62</v>
      </c>
      <c r="F2" s="6">
        <v>64</v>
      </c>
      <c r="G2" s="6">
        <v>68</v>
      </c>
      <c r="H2" s="6">
        <v>69</v>
      </c>
      <c r="I2" s="6">
        <v>74</v>
      </c>
      <c r="J2" s="6">
        <v>77</v>
      </c>
      <c r="K2" s="6">
        <v>80</v>
      </c>
      <c r="L2" s="6">
        <v>87</v>
      </c>
      <c r="M2" s="6">
        <v>91</v>
      </c>
      <c r="N2" s="61">
        <v>93</v>
      </c>
    </row>
    <row r="4" spans="1:14" x14ac:dyDescent="0.3">
      <c r="C4" s="1"/>
    </row>
    <row r="5" spans="1:14" x14ac:dyDescent="0.3">
      <c r="C5" s="5"/>
    </row>
    <row r="6" spans="1:14" x14ac:dyDescent="0.3">
      <c r="C6" s="22"/>
    </row>
    <row r="7" spans="1:14" x14ac:dyDescent="0.3">
      <c r="B7" s="23"/>
    </row>
    <row r="8" spans="1:14" x14ac:dyDescent="0.3">
      <c r="B8" s="29" t="s">
        <v>89</v>
      </c>
      <c r="C8" s="55"/>
    </row>
    <row r="9" spans="1:14" x14ac:dyDescent="0.3">
      <c r="B9" s="32" t="s">
        <v>90</v>
      </c>
      <c r="C9" s="60"/>
    </row>
    <row r="10" spans="1:14" x14ac:dyDescent="0.3">
      <c r="B10" s="32"/>
      <c r="C10" s="43"/>
    </row>
    <row r="11" spans="1:14" x14ac:dyDescent="0.3">
      <c r="B11" s="32" t="s">
        <v>91</v>
      </c>
      <c r="C11" s="43"/>
    </row>
    <row r="12" spans="1:14" x14ac:dyDescent="0.3">
      <c r="B12" s="32" t="s">
        <v>92</v>
      </c>
      <c r="C12" s="43"/>
    </row>
    <row r="13" spans="1:14" x14ac:dyDescent="0.3">
      <c r="B13" s="32" t="s">
        <v>93</v>
      </c>
      <c r="C13" s="43"/>
    </row>
    <row r="14" spans="1:14" x14ac:dyDescent="0.3">
      <c r="B14" s="54" t="s">
        <v>94</v>
      </c>
      <c r="C14" s="56"/>
    </row>
    <row r="20" spans="3:14" x14ac:dyDescent="0.3">
      <c r="C20" t="s">
        <v>72</v>
      </c>
      <c r="E20" s="28"/>
      <c r="F20" s="28"/>
      <c r="I20" t="s">
        <v>73</v>
      </c>
      <c r="L20" s="27"/>
    </row>
    <row r="21" spans="3:14" x14ac:dyDescent="0.3">
      <c r="I21" t="s">
        <v>74</v>
      </c>
      <c r="L21" s="45"/>
    </row>
    <row r="25" spans="3:14" x14ac:dyDescent="0.3">
      <c r="M25" s="16"/>
      <c r="N2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39D7-8FDB-4F1C-B0AA-8D9FBF2E528A}">
  <sheetPr codeName="Sheet5"/>
  <dimension ref="A1:P31"/>
  <sheetViews>
    <sheetView zoomScale="130" zoomScaleNormal="130" workbookViewId="0">
      <selection activeCell="P18" sqref="P18"/>
    </sheetView>
  </sheetViews>
  <sheetFormatPr defaultRowHeight="14.4" x14ac:dyDescent="0.3"/>
  <cols>
    <col min="1" max="1" width="17.33203125" customWidth="1"/>
    <col min="2" max="2" width="29.6640625" customWidth="1"/>
    <col min="9" max="9" width="9.88671875" customWidth="1"/>
    <col min="10" max="10" width="8.88671875" customWidth="1"/>
  </cols>
  <sheetData>
    <row r="1" spans="1:16" x14ac:dyDescent="0.3">
      <c r="A1" s="23" t="s">
        <v>147</v>
      </c>
      <c r="B1" s="6" t="s">
        <v>61</v>
      </c>
      <c r="C1" s="6">
        <v>25</v>
      </c>
      <c r="D1" s="6">
        <v>27</v>
      </c>
      <c r="E1" s="6">
        <v>45</v>
      </c>
      <c r="F1" s="6">
        <v>48</v>
      </c>
      <c r="G1" s="6">
        <v>50</v>
      </c>
      <c r="H1" s="6">
        <v>60</v>
      </c>
      <c r="I1" s="6">
        <v>67</v>
      </c>
      <c r="J1" s="6">
        <v>70</v>
      </c>
      <c r="K1" s="6">
        <v>73</v>
      </c>
      <c r="L1" s="6">
        <v>78</v>
      </c>
      <c r="M1" s="6">
        <v>90</v>
      </c>
      <c r="N1" s="6">
        <v>96</v>
      </c>
      <c r="O1" s="6">
        <v>110</v>
      </c>
      <c r="P1" s="6">
        <v>115</v>
      </c>
    </row>
    <row r="2" spans="1:16" x14ac:dyDescent="0.3">
      <c r="A2" s="23" t="s">
        <v>60</v>
      </c>
      <c r="B2" s="6" t="s">
        <v>62</v>
      </c>
      <c r="C2" s="6">
        <v>0</v>
      </c>
      <c r="D2" s="6">
        <v>0</v>
      </c>
      <c r="E2" s="6">
        <v>1</v>
      </c>
      <c r="F2" s="6">
        <v>1</v>
      </c>
      <c r="G2" s="6">
        <v>1</v>
      </c>
      <c r="H2" s="6">
        <v>2</v>
      </c>
      <c r="I2" s="6">
        <v>2</v>
      </c>
      <c r="J2" s="6">
        <v>3</v>
      </c>
      <c r="K2" s="6">
        <v>3</v>
      </c>
      <c r="L2" s="6">
        <v>3</v>
      </c>
      <c r="M2" s="6">
        <v>4</v>
      </c>
      <c r="N2" s="6">
        <v>4</v>
      </c>
      <c r="O2" s="6">
        <v>5</v>
      </c>
      <c r="P2" s="6">
        <v>5</v>
      </c>
    </row>
    <row r="22" spans="3:15" x14ac:dyDescent="0.3">
      <c r="C22" t="s">
        <v>72</v>
      </c>
      <c r="F22" t="s">
        <v>63</v>
      </c>
      <c r="G22" t="s">
        <v>62</v>
      </c>
      <c r="I22" t="s">
        <v>62</v>
      </c>
      <c r="J22" t="s">
        <v>63</v>
      </c>
      <c r="L22" t="s">
        <v>73</v>
      </c>
      <c r="O22" s="27"/>
    </row>
    <row r="23" spans="3:15" x14ac:dyDescent="0.3">
      <c r="C23" s="28"/>
      <c r="D23" s="28"/>
      <c r="F23" s="28"/>
      <c r="G23" s="28"/>
      <c r="I23" s="28"/>
      <c r="J23" s="28"/>
      <c r="L23" t="s">
        <v>74</v>
      </c>
      <c r="O23" s="46"/>
    </row>
    <row r="25" spans="3:15" x14ac:dyDescent="0.3">
      <c r="C25" t="s">
        <v>64</v>
      </c>
    </row>
    <row r="26" spans="3:15" x14ac:dyDescent="0.3">
      <c r="C26" s="28"/>
    </row>
    <row r="31" spans="3:15" x14ac:dyDescent="0.3">
      <c r="M31" s="16"/>
      <c r="N3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4DBA-D42C-4BFE-8179-5D4CDEAFB2C6}">
  <sheetPr codeName="Sheet6"/>
  <dimension ref="A1:N29"/>
  <sheetViews>
    <sheetView zoomScale="130" zoomScaleNormal="130" workbookViewId="0">
      <selection activeCell="L12" sqref="L12"/>
    </sheetView>
  </sheetViews>
  <sheetFormatPr defaultRowHeight="14.4" x14ac:dyDescent="0.3"/>
  <cols>
    <col min="1" max="1" width="17.33203125" customWidth="1"/>
    <col min="2" max="2" width="29.6640625" customWidth="1"/>
    <col min="9" max="9" width="9.88671875" customWidth="1"/>
    <col min="10" max="10" width="8.88671875" customWidth="1"/>
  </cols>
  <sheetData>
    <row r="1" spans="1:12" x14ac:dyDescent="0.3">
      <c r="A1" s="23" t="s">
        <v>148</v>
      </c>
      <c r="B1" s="10" t="s">
        <v>65</v>
      </c>
      <c r="C1" s="11">
        <v>34</v>
      </c>
      <c r="D1" s="11">
        <v>26</v>
      </c>
      <c r="E1" s="11">
        <v>22</v>
      </c>
      <c r="F1" s="11">
        <v>17</v>
      </c>
      <c r="G1" s="11">
        <v>12</v>
      </c>
      <c r="H1" s="11">
        <v>7</v>
      </c>
      <c r="I1" s="11">
        <v>2</v>
      </c>
      <c r="J1" s="11">
        <v>-4</v>
      </c>
      <c r="K1" s="11">
        <v>-8</v>
      </c>
      <c r="L1" s="24"/>
    </row>
    <row r="2" spans="1:12" x14ac:dyDescent="0.3">
      <c r="A2" s="23" t="s">
        <v>71</v>
      </c>
      <c r="B2" s="10" t="s">
        <v>66</v>
      </c>
      <c r="C2" s="11">
        <v>2</v>
      </c>
      <c r="D2" s="11">
        <v>15</v>
      </c>
      <c r="E2" s="11">
        <v>24</v>
      </c>
      <c r="F2" s="11">
        <v>26</v>
      </c>
      <c r="G2" s="11">
        <v>25</v>
      </c>
      <c r="H2" s="13">
        <v>21</v>
      </c>
      <c r="I2" s="13">
        <v>11</v>
      </c>
      <c r="J2" s="13">
        <v>8</v>
      </c>
      <c r="K2" s="13">
        <v>2</v>
      </c>
    </row>
    <row r="19" spans="3:14" x14ac:dyDescent="0.3">
      <c r="C19" t="s">
        <v>67</v>
      </c>
      <c r="G19" t="s">
        <v>68</v>
      </c>
      <c r="H19" t="s">
        <v>69</v>
      </c>
      <c r="J19" t="s">
        <v>9</v>
      </c>
      <c r="M19" t="s">
        <v>70</v>
      </c>
    </row>
    <row r="20" spans="3:14" x14ac:dyDescent="0.3">
      <c r="C20" s="28"/>
      <c r="D20" s="28"/>
      <c r="E20" s="28"/>
      <c r="G20" s="28"/>
      <c r="H20" s="28"/>
      <c r="J20" s="28"/>
      <c r="K20" s="28"/>
      <c r="M20" s="28"/>
    </row>
    <row r="21" spans="3:14" x14ac:dyDescent="0.3">
      <c r="J21" s="28"/>
      <c r="K21" s="28"/>
      <c r="M21" s="28"/>
    </row>
    <row r="23" spans="3:14" x14ac:dyDescent="0.3">
      <c r="J23" t="s">
        <v>10</v>
      </c>
    </row>
    <row r="24" spans="3:14" x14ac:dyDescent="0.3">
      <c r="J24" s="28"/>
      <c r="K24" s="28"/>
    </row>
    <row r="25" spans="3:14" x14ac:dyDescent="0.3">
      <c r="J25" s="28"/>
      <c r="K25" s="28"/>
    </row>
    <row r="29" spans="3:14" x14ac:dyDescent="0.3">
      <c r="M29" s="16"/>
      <c r="N2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0059-F756-4470-9985-39898F0D9F1A}">
  <sheetPr codeName="Sheet7"/>
  <dimension ref="A1:N15"/>
  <sheetViews>
    <sheetView zoomScale="130" zoomScaleNormal="130" workbookViewId="0">
      <selection activeCell="K12" sqref="K12"/>
    </sheetView>
  </sheetViews>
  <sheetFormatPr defaultRowHeight="14.4" x14ac:dyDescent="0.3"/>
  <cols>
    <col min="1" max="1" width="17.33203125" customWidth="1"/>
    <col min="2" max="2" width="29.6640625" customWidth="1"/>
    <col min="9" max="9" width="9.88671875" customWidth="1"/>
    <col min="10" max="10" width="8.88671875" customWidth="1"/>
  </cols>
  <sheetData>
    <row r="1" spans="1:14" x14ac:dyDescent="0.3">
      <c r="A1" s="23" t="s">
        <v>149</v>
      </c>
      <c r="B1" s="10" t="s">
        <v>76</v>
      </c>
      <c r="C1" s="11" t="s">
        <v>77</v>
      </c>
      <c r="D1" s="13" t="s">
        <v>78</v>
      </c>
      <c r="E1" s="11" t="s">
        <v>79</v>
      </c>
      <c r="F1" s="11" t="s">
        <v>80</v>
      </c>
      <c r="G1" s="11" t="s">
        <v>81</v>
      </c>
      <c r="H1" s="12"/>
      <c r="I1" s="12"/>
      <c r="J1" s="12"/>
      <c r="K1" s="12"/>
      <c r="L1" s="12"/>
      <c r="M1" s="12"/>
      <c r="N1" s="12"/>
    </row>
    <row r="2" spans="1:14" x14ac:dyDescent="0.3">
      <c r="A2" s="23" t="s">
        <v>75</v>
      </c>
      <c r="B2" s="10" t="s">
        <v>85</v>
      </c>
      <c r="C2" s="11">
        <v>14</v>
      </c>
      <c r="D2" s="11">
        <v>17</v>
      </c>
      <c r="E2" s="11">
        <v>23</v>
      </c>
      <c r="F2" s="11">
        <v>16</v>
      </c>
      <c r="G2" s="11">
        <v>21</v>
      </c>
      <c r="H2" s="14"/>
      <c r="I2" s="14"/>
      <c r="J2" s="14"/>
      <c r="K2" s="14"/>
      <c r="L2" s="14"/>
      <c r="M2" s="14"/>
      <c r="N2" s="14"/>
    </row>
    <row r="3" spans="1:14" x14ac:dyDescent="0.3">
      <c r="B3" s="20" t="s">
        <v>151</v>
      </c>
      <c r="C3" s="47"/>
      <c r="D3" s="47"/>
      <c r="E3" s="47"/>
      <c r="F3" s="47"/>
      <c r="G3" s="47"/>
    </row>
    <row r="4" spans="1:14" x14ac:dyDescent="0.3">
      <c r="B4" s="21" t="s">
        <v>152</v>
      </c>
      <c r="C4" s="48"/>
      <c r="D4" s="48"/>
      <c r="E4" s="48"/>
      <c r="F4" s="48"/>
      <c r="G4" s="48"/>
      <c r="I4" t="s">
        <v>88</v>
      </c>
    </row>
    <row r="5" spans="1:14" x14ac:dyDescent="0.3">
      <c r="B5" s="19" t="s">
        <v>82</v>
      </c>
      <c r="C5" s="49"/>
      <c r="D5" s="49"/>
      <c r="E5" s="49"/>
      <c r="F5" s="49"/>
      <c r="G5" s="49"/>
      <c r="H5" s="49"/>
    </row>
    <row r="6" spans="1:14" x14ac:dyDescent="0.3">
      <c r="B6" s="19" t="s">
        <v>83</v>
      </c>
      <c r="C6" s="49"/>
      <c r="D6" s="49"/>
      <c r="E6" s="49"/>
      <c r="F6" s="49"/>
      <c r="G6" s="49"/>
      <c r="H6" s="49"/>
    </row>
    <row r="7" spans="1:14" x14ac:dyDescent="0.3">
      <c r="H7" s="13" t="s">
        <v>84</v>
      </c>
      <c r="M7" s="15"/>
      <c r="N7" s="15"/>
    </row>
    <row r="9" spans="1:14" x14ac:dyDescent="0.3">
      <c r="I9" t="s">
        <v>87</v>
      </c>
    </row>
    <row r="10" spans="1:14" x14ac:dyDescent="0.3">
      <c r="C10" s="17" t="s">
        <v>86</v>
      </c>
      <c r="D10" s="17"/>
      <c r="E10" s="17"/>
      <c r="F10" s="17"/>
      <c r="G10" s="17"/>
      <c r="H10" s="50"/>
      <c r="I10" s="51"/>
    </row>
    <row r="11" spans="1:14" x14ac:dyDescent="0.3">
      <c r="C11" s="18" t="s">
        <v>150</v>
      </c>
      <c r="D11" s="18"/>
      <c r="E11" s="18"/>
      <c r="F11" s="18"/>
      <c r="G11" s="18"/>
      <c r="H11" s="52"/>
      <c r="I11" s="53"/>
    </row>
    <row r="15" spans="1:14" x14ac:dyDescent="0.3">
      <c r="M15" s="16"/>
      <c r="N1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2832-8719-43FC-97D0-AF667F461035}">
  <sheetPr codeName="Sheet8"/>
  <dimension ref="A1:O2"/>
  <sheetViews>
    <sheetView zoomScaleNormal="100" workbookViewId="0">
      <selection activeCell="B12" sqref="B12"/>
    </sheetView>
  </sheetViews>
  <sheetFormatPr defaultRowHeight="14.4" x14ac:dyDescent="0.3"/>
  <cols>
    <col min="1" max="1" width="18.6640625" bestFit="1" customWidth="1"/>
    <col min="2" max="2" width="21.33203125" customWidth="1"/>
    <col min="3" max="3" width="19.6640625" customWidth="1"/>
    <col min="6" max="10" width="9.109375" customWidth="1"/>
  </cols>
  <sheetData>
    <row r="1" spans="1:15" x14ac:dyDescent="0.3">
      <c r="A1" s="23" t="s">
        <v>153</v>
      </c>
      <c r="B1" t="s">
        <v>50</v>
      </c>
      <c r="C1" s="6" t="s">
        <v>51</v>
      </c>
      <c r="D1" s="6">
        <v>1976</v>
      </c>
      <c r="E1" s="6">
        <f>D1+4</f>
        <v>1980</v>
      </c>
      <c r="F1" s="6">
        <f t="shared" ref="F1:M1" si="0">E1+4</f>
        <v>1984</v>
      </c>
      <c r="G1" s="6">
        <f t="shared" si="0"/>
        <v>1988</v>
      </c>
      <c r="H1" s="6">
        <f t="shared" si="0"/>
        <v>1992</v>
      </c>
      <c r="I1" s="6">
        <f t="shared" si="0"/>
        <v>1996</v>
      </c>
      <c r="J1" s="6">
        <f t="shared" si="0"/>
        <v>2000</v>
      </c>
      <c r="K1" s="6">
        <f t="shared" si="0"/>
        <v>2004</v>
      </c>
      <c r="L1" s="6">
        <f>K1+4</f>
        <v>2008</v>
      </c>
      <c r="M1" s="6">
        <f t="shared" si="0"/>
        <v>2012</v>
      </c>
      <c r="N1" s="6">
        <v>2017</v>
      </c>
      <c r="O1" s="6">
        <f>N1+4</f>
        <v>2021</v>
      </c>
    </row>
    <row r="2" spans="1:15" x14ac:dyDescent="0.3">
      <c r="A2" s="23" t="s">
        <v>154</v>
      </c>
      <c r="C2" s="6" t="s">
        <v>52</v>
      </c>
      <c r="D2" s="6">
        <v>78.5</v>
      </c>
      <c r="E2" s="6">
        <v>78.099999999999994</v>
      </c>
      <c r="F2" s="6">
        <v>74</v>
      </c>
      <c r="G2" s="6">
        <v>70.5</v>
      </c>
      <c r="H2" s="6">
        <v>70.900000000000006</v>
      </c>
      <c r="I2" s="6">
        <v>61.3</v>
      </c>
      <c r="J2" s="6">
        <v>55.9</v>
      </c>
      <c r="K2" s="6">
        <v>58.6</v>
      </c>
      <c r="L2" s="6">
        <v>61.2</v>
      </c>
      <c r="M2" s="6">
        <v>58.3</v>
      </c>
      <c r="N2" s="6">
        <v>58.9</v>
      </c>
      <c r="O2" s="6">
        <v>55.1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88F-A8CB-4FDF-B294-00DBDD64E8C3}">
  <sheetPr codeName="Sheet9"/>
  <dimension ref="A1:F2"/>
  <sheetViews>
    <sheetView zoomScaleNormal="100" workbookViewId="0">
      <selection activeCell="K29" sqref="K29"/>
    </sheetView>
  </sheetViews>
  <sheetFormatPr defaultRowHeight="14.4" x14ac:dyDescent="0.3"/>
  <cols>
    <col min="1" max="1" width="18.6640625" bestFit="1" customWidth="1"/>
    <col min="2" max="2" width="21.33203125" customWidth="1"/>
    <col min="3" max="3" width="19.6640625" customWidth="1"/>
    <col min="6" max="10" width="9.109375" customWidth="1"/>
  </cols>
  <sheetData>
    <row r="1" spans="1:6" x14ac:dyDescent="0.3">
      <c r="A1" s="23" t="s">
        <v>156</v>
      </c>
      <c r="B1" t="s">
        <v>54</v>
      </c>
      <c r="C1" s="6" t="s">
        <v>55</v>
      </c>
      <c r="D1" s="6" t="s">
        <v>6</v>
      </c>
      <c r="E1" s="6" t="s">
        <v>7</v>
      </c>
      <c r="F1" s="6" t="s">
        <v>8</v>
      </c>
    </row>
    <row r="2" spans="1:6" x14ac:dyDescent="0.3">
      <c r="A2" s="23" t="s">
        <v>53</v>
      </c>
      <c r="C2" s="6" t="s">
        <v>56</v>
      </c>
      <c r="D2" s="6">
        <v>6800</v>
      </c>
      <c r="E2" s="6">
        <v>2600</v>
      </c>
      <c r="F2" s="6">
        <v>800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D047-EF9C-4038-99C8-9734EBE66869}">
  <sheetPr codeName="Sheet11"/>
  <dimension ref="A1:I44"/>
  <sheetViews>
    <sheetView zoomScale="115" zoomScaleNormal="115" workbookViewId="0">
      <selection activeCell="C7" sqref="C7:C9"/>
    </sheetView>
  </sheetViews>
  <sheetFormatPr defaultRowHeight="14.4" x14ac:dyDescent="0.3"/>
  <cols>
    <col min="1" max="1" width="31.6640625" bestFit="1" customWidth="1"/>
    <col min="2" max="2" width="37.6640625" bestFit="1" customWidth="1"/>
    <col min="3" max="3" width="13.88671875" customWidth="1"/>
    <col min="4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9" x14ac:dyDescent="0.3">
      <c r="A1" s="23" t="s">
        <v>157</v>
      </c>
      <c r="B1" t="s">
        <v>102</v>
      </c>
      <c r="C1" s="63"/>
      <c r="D1" s="63"/>
      <c r="E1" s="63"/>
      <c r="F1" s="63"/>
      <c r="G1" s="63"/>
      <c r="H1" s="63"/>
      <c r="I1" s="63"/>
    </row>
    <row r="2" spans="1:9" x14ac:dyDescent="0.3">
      <c r="A2" s="23" t="s">
        <v>158</v>
      </c>
      <c r="B2" t="s">
        <v>101</v>
      </c>
      <c r="C2" s="28"/>
      <c r="D2" s="63"/>
      <c r="E2" s="63"/>
      <c r="F2" s="63"/>
      <c r="G2" s="63"/>
      <c r="H2" s="63"/>
      <c r="I2" s="63"/>
    </row>
    <row r="3" spans="1:9" x14ac:dyDescent="0.3">
      <c r="B3" t="s">
        <v>100</v>
      </c>
      <c r="C3" s="69"/>
      <c r="D3" s="63"/>
      <c r="E3" s="63"/>
      <c r="F3" s="63"/>
      <c r="G3" s="63"/>
      <c r="H3" s="63"/>
      <c r="I3" s="63"/>
    </row>
    <row r="4" spans="1:9" x14ac:dyDescent="0.3">
      <c r="B4" s="23" t="s">
        <v>99</v>
      </c>
      <c r="C4" s="70"/>
      <c r="D4" s="67"/>
      <c r="E4" s="67"/>
      <c r="F4" s="67"/>
      <c r="G4" s="67"/>
      <c r="H4" s="67"/>
      <c r="I4" s="67"/>
    </row>
    <row r="5" spans="1:9" x14ac:dyDescent="0.3">
      <c r="C5" s="62"/>
      <c r="D5" s="67"/>
      <c r="E5" s="67"/>
      <c r="F5" s="67"/>
      <c r="G5" s="67"/>
      <c r="H5" s="67"/>
      <c r="I5" s="67"/>
    </row>
    <row r="6" spans="1:9" x14ac:dyDescent="0.3">
      <c r="B6" t="s">
        <v>98</v>
      </c>
      <c r="C6" s="63"/>
      <c r="D6" s="67"/>
      <c r="E6" s="67"/>
      <c r="F6" s="67"/>
      <c r="G6" s="67"/>
      <c r="H6" s="67"/>
      <c r="I6" s="67"/>
    </row>
    <row r="7" spans="1:9" x14ac:dyDescent="0.3">
      <c r="B7" t="s">
        <v>97</v>
      </c>
      <c r="C7" s="28"/>
      <c r="D7" s="67"/>
      <c r="E7" s="67"/>
      <c r="F7" s="67"/>
      <c r="G7" s="67"/>
      <c r="H7" s="67"/>
      <c r="I7" s="67"/>
    </row>
    <row r="8" spans="1:9" x14ac:dyDescent="0.3">
      <c r="B8" t="s">
        <v>96</v>
      </c>
      <c r="C8" s="69"/>
      <c r="D8" s="67"/>
      <c r="E8" s="67"/>
      <c r="F8" s="67"/>
      <c r="G8" s="67"/>
      <c r="H8" s="67"/>
      <c r="I8" s="67"/>
    </row>
    <row r="9" spans="1:9" x14ac:dyDescent="0.3">
      <c r="B9" s="23" t="s">
        <v>95</v>
      </c>
      <c r="C9" s="68"/>
      <c r="D9" s="67"/>
      <c r="E9" s="67"/>
      <c r="F9" s="67"/>
      <c r="G9" s="67"/>
      <c r="H9" s="67"/>
      <c r="I9" s="67"/>
    </row>
    <row r="10" spans="1:9" x14ac:dyDescent="0.3">
      <c r="D10" s="67"/>
      <c r="E10" s="67"/>
      <c r="F10" s="67"/>
      <c r="G10" s="67"/>
      <c r="H10" s="67"/>
      <c r="I10" s="67"/>
    </row>
    <row r="11" spans="1:9" x14ac:dyDescent="0.3">
      <c r="D11" s="67"/>
      <c r="E11" s="67"/>
      <c r="F11" s="67"/>
      <c r="G11" s="67"/>
      <c r="H11" s="67"/>
      <c r="I11" s="67"/>
    </row>
    <row r="12" spans="1:9" x14ac:dyDescent="0.3">
      <c r="D12" s="67"/>
      <c r="E12" s="67"/>
      <c r="F12" s="67"/>
      <c r="G12" s="67"/>
      <c r="H12" s="67"/>
      <c r="I12" s="67"/>
    </row>
    <row r="13" spans="1:9" x14ac:dyDescent="0.3">
      <c r="D13" s="67"/>
      <c r="E13" s="67"/>
      <c r="F13" s="67"/>
      <c r="G13" s="67"/>
      <c r="H13" s="67"/>
      <c r="I13" s="67"/>
    </row>
    <row r="14" spans="1:9" x14ac:dyDescent="0.3">
      <c r="D14" s="67"/>
      <c r="E14" s="67"/>
      <c r="F14" s="67"/>
      <c r="G14" s="67"/>
      <c r="H14" s="67"/>
      <c r="I14" s="67"/>
    </row>
    <row r="15" spans="1:9" x14ac:dyDescent="0.3">
      <c r="C15" s="62"/>
      <c r="D15" s="67"/>
      <c r="E15" s="67"/>
      <c r="F15" s="67"/>
      <c r="G15" s="67"/>
      <c r="H15" s="67"/>
      <c r="I15" s="67"/>
    </row>
    <row r="16" spans="1:9" x14ac:dyDescent="0.3">
      <c r="C16" s="3"/>
      <c r="D16" s="3"/>
      <c r="E16" s="3"/>
      <c r="F16" s="3"/>
      <c r="G16" s="3"/>
      <c r="H16" s="3"/>
      <c r="I16" s="3"/>
    </row>
    <row r="17" spans="1:9" x14ac:dyDescent="0.3">
      <c r="A17" s="23"/>
      <c r="B17" s="65"/>
    </row>
    <row r="18" spans="1:9" x14ac:dyDescent="0.3">
      <c r="A18" s="23"/>
      <c r="D18" s="3"/>
      <c r="E18" s="3"/>
      <c r="F18" s="3"/>
      <c r="G18" s="3"/>
      <c r="H18" s="3"/>
      <c r="I18" s="3"/>
    </row>
    <row r="19" spans="1:9" x14ac:dyDescent="0.3">
      <c r="C19" s="63"/>
    </row>
    <row r="20" spans="1:9" x14ac:dyDescent="0.3">
      <c r="C20" s="64"/>
    </row>
    <row r="22" spans="1:9" x14ac:dyDescent="0.3">
      <c r="C22" s="63"/>
    </row>
    <row r="23" spans="1:9" x14ac:dyDescent="0.3">
      <c r="C23" s="62"/>
    </row>
    <row r="25" spans="1:9" x14ac:dyDescent="0.3">
      <c r="C25" s="63"/>
    </row>
    <row r="26" spans="1:9" x14ac:dyDescent="0.3">
      <c r="C26" s="64"/>
      <c r="D26" s="66"/>
    </row>
    <row r="28" spans="1:9" x14ac:dyDescent="0.3">
      <c r="C28" s="63"/>
    </row>
    <row r="29" spans="1:9" x14ac:dyDescent="0.3">
      <c r="C29" s="64"/>
    </row>
    <row r="30" spans="1:9" x14ac:dyDescent="0.3">
      <c r="C30" s="64"/>
    </row>
    <row r="31" spans="1:9" x14ac:dyDescent="0.3">
      <c r="C31" s="64"/>
    </row>
    <row r="32" spans="1:9" x14ac:dyDescent="0.3">
      <c r="B32" s="65"/>
      <c r="C32" s="64"/>
    </row>
    <row r="34" spans="3:3" x14ac:dyDescent="0.3">
      <c r="C34" s="63"/>
    </row>
    <row r="35" spans="3:3" x14ac:dyDescent="0.3">
      <c r="C35" s="62"/>
    </row>
    <row r="37" spans="3:3" x14ac:dyDescent="0.3">
      <c r="C37" s="63"/>
    </row>
    <row r="38" spans="3:3" x14ac:dyDescent="0.3">
      <c r="C38" s="62"/>
    </row>
    <row r="40" spans="3:3" x14ac:dyDescent="0.3">
      <c r="C40" s="63"/>
    </row>
    <row r="41" spans="3:3" x14ac:dyDescent="0.3">
      <c r="C41" s="62"/>
    </row>
    <row r="43" spans="3:3" x14ac:dyDescent="0.3">
      <c r="C43" s="63"/>
    </row>
    <row r="44" spans="3:3" x14ac:dyDescent="0.3">
      <c r="C44" s="6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9816-4B2C-4380-8F92-A6021EE31704}">
  <sheetPr codeName="Sheet12"/>
  <dimension ref="A1:N41"/>
  <sheetViews>
    <sheetView zoomScale="145" zoomScaleNormal="145" workbookViewId="0">
      <selection activeCell="B16" sqref="B16"/>
    </sheetView>
  </sheetViews>
  <sheetFormatPr defaultRowHeight="14.4" x14ac:dyDescent="0.3"/>
  <cols>
    <col min="1" max="1" width="17.44140625" customWidth="1"/>
    <col min="2" max="2" width="31.5546875" bestFit="1" customWidth="1"/>
    <col min="3" max="3" width="12.109375" bestFit="1" customWidth="1"/>
    <col min="4" max="9" width="10" bestFit="1" customWidth="1"/>
    <col min="10" max="10" width="8.88671875" customWidth="1"/>
    <col min="11" max="13" width="10" bestFit="1" customWidth="1"/>
    <col min="15" max="15" width="8.88671875" customWidth="1"/>
    <col min="17" max="18" width="8.88671875" customWidth="1"/>
  </cols>
  <sheetData>
    <row r="1" spans="1:14" x14ac:dyDescent="0.3">
      <c r="A1" s="23" t="s">
        <v>159</v>
      </c>
      <c r="B1" s="6" t="s">
        <v>110</v>
      </c>
      <c r="C1" s="77">
        <v>2</v>
      </c>
      <c r="D1" s="8">
        <f t="shared" ref="D1:M1" si="0">C1+1</f>
        <v>3</v>
      </c>
      <c r="E1" s="8">
        <f t="shared" si="0"/>
        <v>4</v>
      </c>
      <c r="F1" s="8">
        <f t="shared" si="0"/>
        <v>5</v>
      </c>
      <c r="G1" s="8">
        <f t="shared" si="0"/>
        <v>6</v>
      </c>
      <c r="H1" s="8">
        <f t="shared" si="0"/>
        <v>7</v>
      </c>
      <c r="I1" s="8">
        <f t="shared" si="0"/>
        <v>8</v>
      </c>
      <c r="J1" s="8">
        <f t="shared" si="0"/>
        <v>9</v>
      </c>
      <c r="K1" s="8">
        <f t="shared" si="0"/>
        <v>10</v>
      </c>
      <c r="L1" s="8">
        <f t="shared" si="0"/>
        <v>11</v>
      </c>
      <c r="M1" s="8">
        <f t="shared" si="0"/>
        <v>12</v>
      </c>
    </row>
    <row r="2" spans="1:14" x14ac:dyDescent="0.3">
      <c r="A2" s="23" t="s">
        <v>109</v>
      </c>
      <c r="B2" s="6" t="s">
        <v>108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22"/>
    </row>
    <row r="3" spans="1:14" x14ac:dyDescent="0.3">
      <c r="B3" s="6" t="s">
        <v>107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5" spans="1:14" x14ac:dyDescent="0.3">
      <c r="B5" t="s">
        <v>106</v>
      </c>
      <c r="C5" s="28"/>
    </row>
    <row r="6" spans="1:14" x14ac:dyDescent="0.3">
      <c r="B6" t="s">
        <v>23</v>
      </c>
      <c r="C6" s="75"/>
    </row>
    <row r="8" spans="1:14" x14ac:dyDescent="0.3">
      <c r="B8" t="s">
        <v>105</v>
      </c>
      <c r="C8" s="70"/>
    </row>
    <row r="9" spans="1:14" x14ac:dyDescent="0.3">
      <c r="B9" t="s">
        <v>104</v>
      </c>
      <c r="C9" s="74"/>
      <c r="D9" s="73"/>
    </row>
    <row r="10" spans="1:14" x14ac:dyDescent="0.3">
      <c r="B10" t="s">
        <v>103</v>
      </c>
      <c r="C10" s="72"/>
    </row>
    <row r="11" spans="1:14" x14ac:dyDescent="0.3">
      <c r="C11" s="63"/>
    </row>
    <row r="12" spans="1:14" x14ac:dyDescent="0.3">
      <c r="C12" s="71"/>
    </row>
    <row r="13" spans="1:14" x14ac:dyDescent="0.3">
      <c r="C13" s="71"/>
    </row>
    <row r="14" spans="1:14" x14ac:dyDescent="0.3">
      <c r="C14" s="71"/>
    </row>
    <row r="16" spans="1:14" x14ac:dyDescent="0.3">
      <c r="C16" s="63"/>
    </row>
    <row r="17" spans="3:3" x14ac:dyDescent="0.3">
      <c r="C17" s="71"/>
    </row>
    <row r="19" spans="3:3" x14ac:dyDescent="0.3">
      <c r="C19" s="63"/>
    </row>
    <row r="20" spans="3:3" x14ac:dyDescent="0.3">
      <c r="C20" s="62"/>
    </row>
    <row r="22" spans="3:3" x14ac:dyDescent="0.3">
      <c r="C22" s="63"/>
    </row>
    <row r="23" spans="3:3" x14ac:dyDescent="0.3">
      <c r="C23" s="62"/>
    </row>
    <row r="25" spans="3:3" x14ac:dyDescent="0.3">
      <c r="C25" s="63"/>
    </row>
    <row r="26" spans="3:3" x14ac:dyDescent="0.3">
      <c r="C26" s="62"/>
    </row>
    <row r="41" spans="3:6" x14ac:dyDescent="0.3">
      <c r="C41" s="63"/>
      <c r="D41" s="63"/>
      <c r="E41" s="63"/>
      <c r="F41" s="6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8D89-0D44-4E50-8B09-6BDE01EA4056}">
  <dimension ref="A1:N74"/>
  <sheetViews>
    <sheetView zoomScale="130" zoomScaleNormal="130" workbookViewId="0">
      <selection activeCell="J67" sqref="J67"/>
    </sheetView>
  </sheetViews>
  <sheetFormatPr defaultRowHeight="14.4" x14ac:dyDescent="0.3"/>
  <cols>
    <col min="1" max="1" width="17.44140625" customWidth="1"/>
    <col min="2" max="2" width="12.109375" customWidth="1"/>
    <col min="3" max="3" width="12.109375" bestFit="1" customWidth="1"/>
    <col min="4" max="9" width="10" bestFit="1" customWidth="1"/>
    <col min="10" max="10" width="8.88671875" customWidth="1"/>
    <col min="11" max="13" width="10" bestFit="1" customWidth="1"/>
    <col min="15" max="15" width="8.88671875" customWidth="1"/>
    <col min="17" max="18" width="8.88671875" customWidth="1"/>
  </cols>
  <sheetData>
    <row r="1" spans="1:14" x14ac:dyDescent="0.3">
      <c r="A1" s="23" t="s">
        <v>160</v>
      </c>
      <c r="B1" s="65" t="s">
        <v>165</v>
      </c>
      <c r="C1" s="113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3">
      <c r="A2" s="23" t="s">
        <v>161</v>
      </c>
      <c r="B2" t="s">
        <v>162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22"/>
    </row>
    <row r="3" spans="1:14" x14ac:dyDescent="0.3">
      <c r="B3" t="s">
        <v>163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</row>
    <row r="4" spans="1:14" x14ac:dyDescent="0.3">
      <c r="B4" t="s">
        <v>164</v>
      </c>
    </row>
    <row r="6" spans="1:14" x14ac:dyDescent="0.3">
      <c r="C6" s="82"/>
    </row>
    <row r="8" spans="1:14" x14ac:dyDescent="0.3">
      <c r="C8" s="115"/>
    </row>
    <row r="9" spans="1:14" x14ac:dyDescent="0.3">
      <c r="A9" s="117"/>
      <c r="C9" s="3"/>
      <c r="D9" s="116"/>
      <c r="G9" s="23" t="s">
        <v>168</v>
      </c>
    </row>
    <row r="10" spans="1:14" s="36" customFormat="1" x14ac:dyDescent="0.3">
      <c r="A10" s="118" t="s">
        <v>102</v>
      </c>
      <c r="B10" s="119" t="s">
        <v>166</v>
      </c>
      <c r="C10" s="120"/>
      <c r="G10" s="121"/>
    </row>
    <row r="11" spans="1:14" x14ac:dyDescent="0.3">
      <c r="A11" s="117"/>
      <c r="B11" t="s">
        <v>167</v>
      </c>
      <c r="C11" s="63"/>
      <c r="G11" s="32"/>
    </row>
    <row r="12" spans="1:14" x14ac:dyDescent="0.3">
      <c r="A12" s="117"/>
      <c r="C12" s="113"/>
      <c r="G12" s="32"/>
    </row>
    <row r="13" spans="1:14" x14ac:dyDescent="0.3">
      <c r="A13" s="117"/>
      <c r="C13" s="113"/>
      <c r="G13" s="32"/>
    </row>
    <row r="14" spans="1:14" x14ac:dyDescent="0.3">
      <c r="A14" s="117"/>
      <c r="C14" s="113"/>
      <c r="G14" s="32"/>
    </row>
    <row r="15" spans="1:14" x14ac:dyDescent="0.3">
      <c r="A15" s="117"/>
      <c r="G15" s="32"/>
    </row>
    <row r="16" spans="1:14" s="119" customFormat="1" x14ac:dyDescent="0.3">
      <c r="A16" s="118" t="s">
        <v>98</v>
      </c>
      <c r="B16" s="119" t="s">
        <v>169</v>
      </c>
      <c r="C16" s="122"/>
      <c r="G16" s="121"/>
    </row>
    <row r="17" spans="1:7" x14ac:dyDescent="0.3">
      <c r="A17" s="117"/>
      <c r="C17" s="113"/>
      <c r="G17" s="32"/>
    </row>
    <row r="18" spans="1:7" x14ac:dyDescent="0.3">
      <c r="A18" s="117"/>
      <c r="G18" s="32"/>
    </row>
    <row r="19" spans="1:7" x14ac:dyDescent="0.3">
      <c r="A19" s="117"/>
      <c r="C19" s="63"/>
      <c r="G19" s="32"/>
    </row>
    <row r="20" spans="1:7" x14ac:dyDescent="0.3">
      <c r="A20" s="117"/>
      <c r="C20" s="62"/>
      <c r="G20" s="32"/>
    </row>
    <row r="21" spans="1:7" x14ac:dyDescent="0.3">
      <c r="A21" s="117"/>
      <c r="G21" s="32"/>
    </row>
    <row r="22" spans="1:7" x14ac:dyDescent="0.3">
      <c r="A22" s="117"/>
      <c r="C22" s="63"/>
      <c r="G22" s="32"/>
    </row>
    <row r="23" spans="1:7" x14ac:dyDescent="0.3">
      <c r="A23" s="117"/>
      <c r="C23" s="62"/>
      <c r="G23" s="32"/>
    </row>
    <row r="24" spans="1:7" s="36" customFormat="1" x14ac:dyDescent="0.3">
      <c r="A24" s="118" t="s">
        <v>170</v>
      </c>
      <c r="B24" s="119" t="s">
        <v>171</v>
      </c>
      <c r="G24" s="29"/>
    </row>
    <row r="25" spans="1:7" x14ac:dyDescent="0.3">
      <c r="A25" s="117"/>
      <c r="C25" s="63"/>
      <c r="G25" s="32"/>
    </row>
    <row r="26" spans="1:7" x14ac:dyDescent="0.3">
      <c r="A26" s="117"/>
      <c r="C26" s="62"/>
      <c r="G26" s="32"/>
    </row>
    <row r="27" spans="1:7" x14ac:dyDescent="0.3">
      <c r="A27" s="117"/>
      <c r="G27" s="32"/>
    </row>
    <row r="28" spans="1:7" x14ac:dyDescent="0.3">
      <c r="A28" s="117"/>
      <c r="G28" s="32"/>
    </row>
    <row r="29" spans="1:7" x14ac:dyDescent="0.3">
      <c r="A29" s="117"/>
      <c r="G29" s="32"/>
    </row>
    <row r="30" spans="1:7" x14ac:dyDescent="0.3">
      <c r="A30" s="117"/>
      <c r="G30" s="32"/>
    </row>
    <row r="31" spans="1:7" s="36" customFormat="1" x14ac:dyDescent="0.3">
      <c r="A31" s="118" t="s">
        <v>172</v>
      </c>
      <c r="B31" s="119" t="s">
        <v>173</v>
      </c>
      <c r="G31" s="29"/>
    </row>
    <row r="32" spans="1:7" x14ac:dyDescent="0.3">
      <c r="A32" s="117"/>
      <c r="G32" s="32"/>
    </row>
    <row r="33" spans="1:7" x14ac:dyDescent="0.3">
      <c r="A33" s="117"/>
      <c r="G33" s="32"/>
    </row>
    <row r="34" spans="1:7" x14ac:dyDescent="0.3">
      <c r="A34" s="117"/>
      <c r="G34" s="32"/>
    </row>
    <row r="35" spans="1:7" x14ac:dyDescent="0.3">
      <c r="A35" s="117"/>
      <c r="G35" s="32"/>
    </row>
    <row r="36" spans="1:7" x14ac:dyDescent="0.3">
      <c r="A36" s="117"/>
      <c r="G36" s="32"/>
    </row>
    <row r="37" spans="1:7" x14ac:dyDescent="0.3">
      <c r="A37" s="117"/>
      <c r="G37" s="32"/>
    </row>
    <row r="38" spans="1:7" s="36" customFormat="1" x14ac:dyDescent="0.3">
      <c r="A38" s="118" t="s">
        <v>174</v>
      </c>
      <c r="B38" s="119" t="s">
        <v>175</v>
      </c>
      <c r="G38" s="29"/>
    </row>
    <row r="39" spans="1:7" x14ac:dyDescent="0.3">
      <c r="A39" s="117"/>
      <c r="G39" s="32"/>
    </row>
    <row r="40" spans="1:7" x14ac:dyDescent="0.3">
      <c r="A40" s="117"/>
      <c r="G40" s="32"/>
    </row>
    <row r="41" spans="1:7" x14ac:dyDescent="0.3">
      <c r="A41" s="117"/>
      <c r="G41" s="32"/>
    </row>
    <row r="42" spans="1:7" x14ac:dyDescent="0.3">
      <c r="A42" s="117"/>
      <c r="G42" s="32"/>
    </row>
    <row r="43" spans="1:7" x14ac:dyDescent="0.3">
      <c r="A43" s="117"/>
      <c r="G43" s="32"/>
    </row>
    <row r="44" spans="1:7" x14ac:dyDescent="0.3">
      <c r="A44" s="117"/>
      <c r="C44" s="63"/>
      <c r="D44" s="63"/>
      <c r="E44" s="63"/>
      <c r="F44" s="63"/>
      <c r="G44" s="32"/>
    </row>
    <row r="45" spans="1:7" x14ac:dyDescent="0.3">
      <c r="A45" s="117"/>
      <c r="G45" s="32"/>
    </row>
    <row r="46" spans="1:7" x14ac:dyDescent="0.3">
      <c r="A46" s="117"/>
      <c r="G46" s="32"/>
    </row>
    <row r="47" spans="1:7" s="36" customFormat="1" x14ac:dyDescent="0.3">
      <c r="A47" s="118" t="s">
        <v>176</v>
      </c>
      <c r="B47" s="119" t="s">
        <v>177</v>
      </c>
      <c r="G47" s="29"/>
    </row>
    <row r="48" spans="1:7" x14ac:dyDescent="0.3">
      <c r="A48" s="117"/>
      <c r="G48" s="32"/>
    </row>
    <row r="49" spans="1:7" x14ac:dyDescent="0.3">
      <c r="A49" s="117"/>
      <c r="G49" s="32"/>
    </row>
    <row r="50" spans="1:7" x14ac:dyDescent="0.3">
      <c r="A50" s="117"/>
      <c r="G50" s="32"/>
    </row>
    <row r="51" spans="1:7" x14ac:dyDescent="0.3">
      <c r="A51" s="117"/>
      <c r="G51" s="32"/>
    </row>
    <row r="52" spans="1:7" x14ac:dyDescent="0.3">
      <c r="A52" s="117"/>
      <c r="G52" s="32"/>
    </row>
    <row r="53" spans="1:7" x14ac:dyDescent="0.3">
      <c r="A53" s="117"/>
      <c r="G53" s="32"/>
    </row>
    <row r="54" spans="1:7" x14ac:dyDescent="0.3">
      <c r="A54" s="117"/>
      <c r="G54" s="32"/>
    </row>
    <row r="55" spans="1:7" x14ac:dyDescent="0.3">
      <c r="A55" s="117"/>
      <c r="G55" s="32"/>
    </row>
    <row r="56" spans="1:7" s="36" customFormat="1" x14ac:dyDescent="0.3">
      <c r="A56" s="118" t="s">
        <v>178</v>
      </c>
      <c r="B56" s="36" t="s">
        <v>182</v>
      </c>
      <c r="G56" s="29"/>
    </row>
    <row r="57" spans="1:7" x14ac:dyDescent="0.3">
      <c r="A57" s="117"/>
      <c r="G57" s="32"/>
    </row>
    <row r="58" spans="1:7" x14ac:dyDescent="0.3">
      <c r="A58" s="117"/>
      <c r="G58" s="32"/>
    </row>
    <row r="59" spans="1:7" x14ac:dyDescent="0.3">
      <c r="A59" s="117"/>
      <c r="G59" s="32"/>
    </row>
    <row r="60" spans="1:7" x14ac:dyDescent="0.3">
      <c r="A60" s="117"/>
      <c r="G60" s="32"/>
    </row>
    <row r="61" spans="1:7" x14ac:dyDescent="0.3">
      <c r="A61" s="117" t="s">
        <v>179</v>
      </c>
      <c r="G61" s="32"/>
    </row>
    <row r="62" spans="1:7" x14ac:dyDescent="0.3">
      <c r="A62" s="117"/>
      <c r="G62" s="32"/>
    </row>
    <row r="63" spans="1:7" x14ac:dyDescent="0.3">
      <c r="A63" s="117"/>
      <c r="G63" s="32"/>
    </row>
    <row r="64" spans="1:7" x14ac:dyDescent="0.3">
      <c r="A64" s="117" t="s">
        <v>180</v>
      </c>
      <c r="G64" s="32"/>
    </row>
    <row r="65" spans="1:7" x14ac:dyDescent="0.3">
      <c r="A65" s="117"/>
      <c r="G65" s="32"/>
    </row>
    <row r="66" spans="1:7" x14ac:dyDescent="0.3">
      <c r="A66" s="117"/>
      <c r="G66" s="32"/>
    </row>
    <row r="67" spans="1:7" x14ac:dyDescent="0.3">
      <c r="A67" s="117"/>
      <c r="G67" s="32"/>
    </row>
    <row r="68" spans="1:7" x14ac:dyDescent="0.3">
      <c r="A68" s="117" t="s">
        <v>181</v>
      </c>
      <c r="G68" s="32"/>
    </row>
    <row r="69" spans="1:7" x14ac:dyDescent="0.3">
      <c r="G69" s="32"/>
    </row>
    <row r="70" spans="1:7" x14ac:dyDescent="0.3">
      <c r="G70" s="32"/>
    </row>
    <row r="71" spans="1:7" x14ac:dyDescent="0.3">
      <c r="G71" s="32"/>
    </row>
    <row r="72" spans="1:7" x14ac:dyDescent="0.3">
      <c r="G72" s="32"/>
    </row>
    <row r="73" spans="1:7" x14ac:dyDescent="0.3">
      <c r="G73" s="32"/>
    </row>
    <row r="74" spans="1:7" x14ac:dyDescent="0.3">
      <c r="G74" s="3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FDA1-6031-4C02-A48D-9E54F78CF73C}">
  <sheetPr codeName="Sheet13"/>
  <dimension ref="A1:AJ25"/>
  <sheetViews>
    <sheetView zoomScale="115" zoomScaleNormal="115" workbookViewId="0">
      <selection activeCell="F26" sqref="F26"/>
    </sheetView>
  </sheetViews>
  <sheetFormatPr defaultRowHeight="14.4" x14ac:dyDescent="0.3"/>
  <cols>
    <col min="1" max="1" width="17.5546875" bestFit="1" customWidth="1"/>
    <col min="2" max="2" width="34.33203125" bestFit="1" customWidth="1"/>
    <col min="3" max="3" width="15.6640625" customWidth="1"/>
    <col min="4" max="4" width="11.5546875" customWidth="1"/>
    <col min="5" max="7" width="8.88671875" bestFit="1" customWidth="1"/>
    <col min="8" max="8" width="9.33203125" customWidth="1"/>
    <col min="9" max="9" width="8.88671875" bestFit="1" customWidth="1"/>
    <col min="10" max="10" width="8.88671875" customWidth="1"/>
    <col min="15" max="15" width="8.88671875" customWidth="1"/>
    <col min="17" max="18" width="8.88671875" customWidth="1"/>
    <col min="21" max="21" width="8.88671875" customWidth="1"/>
  </cols>
  <sheetData>
    <row r="1" spans="1:36" x14ac:dyDescent="0.3">
      <c r="A1" s="23" t="s">
        <v>159</v>
      </c>
      <c r="C1" s="95" t="s">
        <v>121</v>
      </c>
      <c r="D1" s="95" t="s">
        <v>120</v>
      </c>
      <c r="E1" s="94" t="s">
        <v>119</v>
      </c>
      <c r="I1" s="3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</row>
    <row r="2" spans="1:36" x14ac:dyDescent="0.3">
      <c r="A2" s="23" t="s">
        <v>126</v>
      </c>
      <c r="C2" s="93"/>
      <c r="D2" s="93"/>
      <c r="E2" s="93"/>
      <c r="O2" s="66"/>
      <c r="P2" s="92"/>
      <c r="Q2" s="84"/>
      <c r="R2" s="84"/>
      <c r="S2" s="84"/>
      <c r="T2" s="84"/>
    </row>
    <row r="3" spans="1:36" x14ac:dyDescent="0.3">
      <c r="B3" s="6" t="s">
        <v>125</v>
      </c>
      <c r="C3" s="77">
        <v>0</v>
      </c>
      <c r="D3" s="8">
        <f>C3+1</f>
        <v>1</v>
      </c>
      <c r="E3" s="8">
        <f>D3+1</f>
        <v>2</v>
      </c>
      <c r="F3" s="8">
        <f>E3+1</f>
        <v>3</v>
      </c>
      <c r="G3" s="8">
        <f>F3+1</f>
        <v>4</v>
      </c>
      <c r="H3" s="8">
        <f>G3+1</f>
        <v>5</v>
      </c>
    </row>
    <row r="4" spans="1:36" x14ac:dyDescent="0.3">
      <c r="B4" s="6" t="s">
        <v>124</v>
      </c>
      <c r="C4" s="91"/>
      <c r="D4" s="91"/>
      <c r="E4" s="91"/>
      <c r="F4" s="91"/>
      <c r="G4" s="91"/>
      <c r="H4" s="91"/>
    </row>
    <row r="5" spans="1:36" x14ac:dyDescent="0.3">
      <c r="B5" s="6" t="s">
        <v>112</v>
      </c>
      <c r="C5" s="90"/>
      <c r="D5" s="90"/>
      <c r="E5" s="90"/>
      <c r="F5" s="90"/>
      <c r="G5" s="90"/>
      <c r="H5" s="90"/>
    </row>
    <row r="6" spans="1:36" x14ac:dyDescent="0.3">
      <c r="B6" s="6" t="s">
        <v>107</v>
      </c>
      <c r="C6" s="90"/>
      <c r="D6" s="90"/>
      <c r="E6" s="90"/>
      <c r="F6" s="90"/>
      <c r="G6" s="90"/>
      <c r="H6" s="90"/>
    </row>
    <row r="7" spans="1:36" x14ac:dyDescent="0.3">
      <c r="C7" s="89"/>
      <c r="D7" s="89"/>
      <c r="E7" s="89"/>
      <c r="F7" s="89"/>
      <c r="G7" s="89"/>
      <c r="H7" s="89"/>
    </row>
    <row r="8" spans="1:36" x14ac:dyDescent="0.3">
      <c r="C8" t="s">
        <v>123</v>
      </c>
      <c r="D8" t="s">
        <v>122</v>
      </c>
      <c r="O8" s="71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</row>
    <row r="9" spans="1:36" x14ac:dyDescent="0.3">
      <c r="B9" t="s">
        <v>106</v>
      </c>
      <c r="C9" s="28"/>
      <c r="D9" s="28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</row>
    <row r="10" spans="1:36" x14ac:dyDescent="0.3">
      <c r="B10" t="s">
        <v>23</v>
      </c>
      <c r="C10" s="75"/>
      <c r="D10" s="27"/>
    </row>
    <row r="12" spans="1:36" x14ac:dyDescent="0.3">
      <c r="B12" t="s">
        <v>183</v>
      </c>
      <c r="C12" s="45"/>
      <c r="D12" s="45"/>
    </row>
    <row r="13" spans="1:36" x14ac:dyDescent="0.3">
      <c r="D13" s="73"/>
    </row>
    <row r="14" spans="1:36" x14ac:dyDescent="0.3">
      <c r="C14" s="88"/>
    </row>
    <row r="15" spans="1:36" x14ac:dyDescent="0.3">
      <c r="C15" s="64"/>
    </row>
    <row r="17" spans="3:3" x14ac:dyDescent="0.3">
      <c r="C17" s="63"/>
    </row>
    <row r="18" spans="3:3" x14ac:dyDescent="0.3">
      <c r="C18" s="62"/>
    </row>
    <row r="20" spans="3:3" x14ac:dyDescent="0.3">
      <c r="C20" s="63"/>
    </row>
    <row r="21" spans="3:3" x14ac:dyDescent="0.3">
      <c r="C21" s="62"/>
    </row>
    <row r="25" spans="3:3" x14ac:dyDescent="0.3">
      <c r="C25" s="63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B53-7D5F-4EFE-9B95-4C87CCBB15C7}">
  <dimension ref="A1:I13"/>
  <sheetViews>
    <sheetView zoomScale="115" zoomScaleNormal="115" workbookViewId="0">
      <selection activeCell="C18" sqref="C18"/>
    </sheetView>
  </sheetViews>
  <sheetFormatPr defaultRowHeight="14.4" x14ac:dyDescent="0.3"/>
  <cols>
    <col min="1" max="1" width="17.5546875" bestFit="1" customWidth="1"/>
    <col min="2" max="2" width="34.33203125" bestFit="1" customWidth="1"/>
    <col min="3" max="3" width="15.6640625" customWidth="1"/>
    <col min="4" max="4" width="11.5546875" customWidth="1"/>
    <col min="5" max="7" width="8.88671875" bestFit="1" customWidth="1"/>
    <col min="8" max="8" width="9.33203125" customWidth="1"/>
    <col min="9" max="9" width="8.88671875" bestFit="1" customWidth="1"/>
    <col min="10" max="10" width="8.88671875" customWidth="1"/>
    <col min="15" max="15" width="8.88671875" customWidth="1"/>
    <col min="17" max="18" width="8.88671875" customWidth="1"/>
    <col min="21" max="21" width="8.88671875" customWidth="1"/>
  </cols>
  <sheetData>
    <row r="1" spans="1:9" x14ac:dyDescent="0.3">
      <c r="A1" s="23" t="s">
        <v>184</v>
      </c>
      <c r="B1" t="s">
        <v>185</v>
      </c>
    </row>
    <row r="2" spans="1:9" x14ac:dyDescent="0.3">
      <c r="A2" s="23" t="s">
        <v>118</v>
      </c>
      <c r="B2" t="s">
        <v>186</v>
      </c>
    </row>
    <row r="3" spans="1:9" x14ac:dyDescent="0.3">
      <c r="B3" t="s">
        <v>187</v>
      </c>
    </row>
    <row r="4" spans="1:9" x14ac:dyDescent="0.3">
      <c r="B4" s="23" t="s">
        <v>188</v>
      </c>
    </row>
    <row r="5" spans="1:9" x14ac:dyDescent="0.3">
      <c r="C5" s="87" t="s">
        <v>121</v>
      </c>
      <c r="D5" s="87" t="s">
        <v>120</v>
      </c>
      <c r="E5" s="86" t="s">
        <v>119</v>
      </c>
      <c r="I5" s="3"/>
    </row>
    <row r="6" spans="1:9" x14ac:dyDescent="0.3">
      <c r="C6" s="85"/>
      <c r="D6" s="85"/>
      <c r="E6" s="85"/>
    </row>
    <row r="7" spans="1:9" x14ac:dyDescent="0.3">
      <c r="B7" s="6" t="s">
        <v>117</v>
      </c>
      <c r="C7" s="77">
        <v>0</v>
      </c>
      <c r="D7" s="8">
        <f>C7+1</f>
        <v>1</v>
      </c>
      <c r="E7" s="8">
        <f>D7+1</f>
        <v>2</v>
      </c>
      <c r="F7" s="8">
        <f>E7+1</f>
        <v>3</v>
      </c>
      <c r="G7" s="8">
        <f>F7+1</f>
        <v>4</v>
      </c>
      <c r="H7" s="67"/>
    </row>
    <row r="8" spans="1:9" x14ac:dyDescent="0.3">
      <c r="B8" s="6" t="s">
        <v>116</v>
      </c>
      <c r="C8" s="26"/>
      <c r="D8" s="26"/>
      <c r="E8" s="26"/>
      <c r="F8" s="26"/>
      <c r="G8" s="26"/>
      <c r="H8" s="66"/>
    </row>
    <row r="9" spans="1:9" x14ac:dyDescent="0.3">
      <c r="B9" s="6" t="s">
        <v>108</v>
      </c>
      <c r="C9" s="76"/>
      <c r="D9" s="76"/>
      <c r="E9" s="76"/>
      <c r="F9" s="76"/>
      <c r="G9" s="76"/>
      <c r="H9" s="84"/>
    </row>
    <row r="11" spans="1:9" x14ac:dyDescent="0.3">
      <c r="B11" t="s">
        <v>106</v>
      </c>
      <c r="C11" s="83"/>
    </row>
    <row r="13" spans="1:9" x14ac:dyDescent="0.3">
      <c r="C13" s="82"/>
      <c r="D13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B83-F9AD-430B-8962-EDEFDED6D089}">
  <dimension ref="A1:M8"/>
  <sheetViews>
    <sheetView zoomScale="115" zoomScaleNormal="115" workbookViewId="0">
      <selection activeCell="F18" sqref="F18"/>
    </sheetView>
  </sheetViews>
  <sheetFormatPr defaultRowHeight="14.4" x14ac:dyDescent="0.3"/>
  <cols>
    <col min="1" max="1" width="17.5546875" bestFit="1" customWidth="1"/>
    <col min="2" max="2" width="34.33203125" bestFit="1" customWidth="1"/>
    <col min="3" max="3" width="15.6640625" customWidth="1"/>
    <col min="4" max="4" width="11.5546875" customWidth="1"/>
    <col min="5" max="7" width="8.88671875" bestFit="1" customWidth="1"/>
    <col min="8" max="8" width="9.33203125" customWidth="1"/>
    <col min="9" max="9" width="8.88671875" bestFit="1" customWidth="1"/>
    <col min="10" max="10" width="8.88671875" customWidth="1"/>
    <col min="15" max="15" width="8.88671875" customWidth="1"/>
    <col min="17" max="18" width="8.88671875" customWidth="1"/>
    <col min="21" max="21" width="8.88671875" customWidth="1"/>
  </cols>
  <sheetData>
    <row r="1" spans="1:13" x14ac:dyDescent="0.3">
      <c r="A1" s="23" t="s">
        <v>190</v>
      </c>
      <c r="C1" s="22" t="s">
        <v>106</v>
      </c>
      <c r="D1" t="s">
        <v>23</v>
      </c>
    </row>
    <row r="2" spans="1:13" x14ac:dyDescent="0.3">
      <c r="A2" s="23" t="s">
        <v>115</v>
      </c>
      <c r="C2" s="28"/>
      <c r="D2" s="79"/>
    </row>
    <row r="3" spans="1:13" x14ac:dyDescent="0.3">
      <c r="B3" s="6" t="s">
        <v>114</v>
      </c>
      <c r="C3" s="7">
        <v>0</v>
      </c>
      <c r="D3" s="6">
        <f t="shared" ref="D3:M3" si="0">C3+1</f>
        <v>1</v>
      </c>
      <c r="E3" s="6">
        <f t="shared" si="0"/>
        <v>2</v>
      </c>
      <c r="F3" s="6">
        <f t="shared" si="0"/>
        <v>3</v>
      </c>
      <c r="G3" s="6">
        <f t="shared" si="0"/>
        <v>4</v>
      </c>
      <c r="H3" s="6">
        <f t="shared" si="0"/>
        <v>5</v>
      </c>
      <c r="I3" s="6">
        <f t="shared" si="0"/>
        <v>6</v>
      </c>
      <c r="J3" s="6">
        <f t="shared" si="0"/>
        <v>7</v>
      </c>
      <c r="K3" s="6">
        <f t="shared" si="0"/>
        <v>8</v>
      </c>
      <c r="L3" s="6">
        <f t="shared" si="0"/>
        <v>9</v>
      </c>
      <c r="M3" s="6">
        <f t="shared" si="0"/>
        <v>10</v>
      </c>
    </row>
    <row r="4" spans="1:13" x14ac:dyDescent="0.3">
      <c r="B4" s="6" t="s">
        <v>113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</row>
    <row r="5" spans="1:13" x14ac:dyDescent="0.3">
      <c r="B5" s="6" t="s">
        <v>112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</row>
    <row r="7" spans="1:13" x14ac:dyDescent="0.3">
      <c r="B7" s="94" t="s">
        <v>189</v>
      </c>
      <c r="C7" s="80"/>
    </row>
    <row r="8" spans="1:13" x14ac:dyDescent="0.3">
      <c r="B8" s="94" t="s">
        <v>111</v>
      </c>
      <c r="C8" s="70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B5F5-0173-46EF-841E-03B3BF3F952C}">
  <sheetPr codeName="Sheet14"/>
  <dimension ref="A1:I7"/>
  <sheetViews>
    <sheetView zoomScale="145" zoomScaleNormal="145" workbookViewId="0">
      <selection activeCell="C12" sqref="C12"/>
    </sheetView>
  </sheetViews>
  <sheetFormatPr defaultRowHeight="14.4" x14ac:dyDescent="0.3"/>
  <cols>
    <col min="1" max="1" width="28.33203125" bestFit="1" customWidth="1"/>
    <col min="2" max="2" width="34.109375" customWidth="1"/>
    <col min="3" max="3" width="12.88671875" bestFit="1" customWidth="1"/>
    <col min="4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9" x14ac:dyDescent="0.3">
      <c r="A1" s="23" t="s">
        <v>191</v>
      </c>
      <c r="B1" t="s">
        <v>130</v>
      </c>
      <c r="C1" s="63"/>
      <c r="D1" s="63"/>
      <c r="E1" s="63"/>
      <c r="F1" s="63"/>
      <c r="G1" s="63"/>
      <c r="H1" s="63"/>
      <c r="I1" s="63"/>
    </row>
    <row r="2" spans="1:9" x14ac:dyDescent="0.3">
      <c r="A2" s="23" t="s">
        <v>129</v>
      </c>
      <c r="B2" t="s">
        <v>19</v>
      </c>
      <c r="C2" s="28"/>
      <c r="D2" s="67"/>
      <c r="E2" s="67"/>
      <c r="F2" s="67"/>
      <c r="G2" s="67"/>
      <c r="H2" s="67"/>
      <c r="I2" s="67"/>
    </row>
    <row r="3" spans="1:9" x14ac:dyDescent="0.3">
      <c r="B3" t="s">
        <v>23</v>
      </c>
      <c r="C3" s="98"/>
      <c r="D3" s="3"/>
      <c r="E3" s="3"/>
      <c r="F3" s="3"/>
      <c r="G3" s="3"/>
      <c r="H3" s="3"/>
      <c r="I3" s="3"/>
    </row>
    <row r="4" spans="1:9" x14ac:dyDescent="0.3">
      <c r="A4" s="94" t="s">
        <v>102</v>
      </c>
      <c r="B4" t="s">
        <v>155</v>
      </c>
      <c r="C4" s="99"/>
      <c r="D4" s="3"/>
      <c r="E4" s="3"/>
      <c r="F4" s="3"/>
      <c r="G4" s="3"/>
      <c r="H4" s="3"/>
      <c r="I4" s="3"/>
    </row>
    <row r="5" spans="1:9" x14ac:dyDescent="0.3">
      <c r="A5" s="94" t="s">
        <v>98</v>
      </c>
      <c r="B5" t="s">
        <v>128</v>
      </c>
      <c r="C5" s="99"/>
    </row>
    <row r="6" spans="1:9" x14ac:dyDescent="0.3">
      <c r="A6" s="94" t="s">
        <v>170</v>
      </c>
      <c r="B6" t="s">
        <v>127</v>
      </c>
      <c r="C6" s="99"/>
      <c r="D6" s="3"/>
      <c r="E6" s="3"/>
      <c r="F6" s="3"/>
      <c r="G6" s="3"/>
      <c r="H6" s="3"/>
      <c r="I6" s="3"/>
    </row>
    <row r="7" spans="1:9" x14ac:dyDescent="0.3">
      <c r="C7" s="6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7F4-354C-49AE-9C74-AFB085851709}">
  <dimension ref="A1:I7"/>
  <sheetViews>
    <sheetView zoomScale="145" zoomScaleNormal="145" workbookViewId="0">
      <selection activeCell="C11" sqref="C11"/>
    </sheetView>
  </sheetViews>
  <sheetFormatPr defaultRowHeight="14.4" x14ac:dyDescent="0.3"/>
  <cols>
    <col min="1" max="1" width="28.33203125" bestFit="1" customWidth="1"/>
    <col min="2" max="2" width="34.109375" customWidth="1"/>
    <col min="3" max="3" width="12.88671875" bestFit="1" customWidth="1"/>
    <col min="4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9" x14ac:dyDescent="0.3">
      <c r="A1" s="23" t="s">
        <v>192</v>
      </c>
      <c r="B1" t="s">
        <v>130</v>
      </c>
      <c r="C1" s="63"/>
      <c r="D1" s="63"/>
      <c r="E1" s="63"/>
      <c r="F1" s="63"/>
      <c r="G1" s="63"/>
      <c r="H1" s="63"/>
      <c r="I1" s="63"/>
    </row>
    <row r="2" spans="1:9" x14ac:dyDescent="0.3">
      <c r="A2" s="23" t="s">
        <v>193</v>
      </c>
      <c r="B2" t="s">
        <v>19</v>
      </c>
      <c r="C2" s="28"/>
      <c r="D2" s="67"/>
      <c r="E2" s="67"/>
      <c r="F2" s="67"/>
      <c r="G2" s="67"/>
      <c r="H2" s="67"/>
      <c r="I2" s="67"/>
    </row>
    <row r="3" spans="1:9" x14ac:dyDescent="0.3">
      <c r="B3" t="s">
        <v>23</v>
      </c>
      <c r="C3" s="98"/>
      <c r="D3" s="3"/>
      <c r="E3" s="3"/>
      <c r="F3" s="3"/>
      <c r="G3" s="3"/>
      <c r="H3" s="3"/>
      <c r="I3" s="3"/>
    </row>
    <row r="4" spans="1:9" x14ac:dyDescent="0.3">
      <c r="A4" s="94" t="s">
        <v>102</v>
      </c>
      <c r="B4" t="s">
        <v>194</v>
      </c>
      <c r="C4" s="123"/>
      <c r="D4" s="3" t="s">
        <v>196</v>
      </c>
      <c r="E4" s="3"/>
      <c r="F4" s="3"/>
      <c r="G4" s="3"/>
      <c r="H4" s="3"/>
      <c r="I4" s="3"/>
    </row>
    <row r="5" spans="1:9" x14ac:dyDescent="0.3">
      <c r="A5" s="94" t="s">
        <v>98</v>
      </c>
      <c r="B5" t="s">
        <v>195</v>
      </c>
      <c r="C5" s="41"/>
      <c r="D5" t="s">
        <v>196</v>
      </c>
      <c r="E5" s="124"/>
    </row>
    <row r="6" spans="1:9" x14ac:dyDescent="0.3">
      <c r="C6" s="99"/>
      <c r="D6" s="3"/>
      <c r="E6" s="3"/>
      <c r="F6" s="3"/>
      <c r="G6" s="3"/>
      <c r="H6" s="3"/>
      <c r="I6" s="3"/>
    </row>
    <row r="7" spans="1:9" x14ac:dyDescent="0.3">
      <c r="C7" s="6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B04-053F-44B1-B431-F281E9D62B6E}">
  <sheetPr codeName="Sheet15"/>
  <dimension ref="A1:I38"/>
  <sheetViews>
    <sheetView zoomScale="145" zoomScaleNormal="145" workbookViewId="0">
      <selection activeCell="B14" sqref="B14"/>
    </sheetView>
  </sheetViews>
  <sheetFormatPr defaultRowHeight="14.4" x14ac:dyDescent="0.3"/>
  <cols>
    <col min="1" max="1" width="26.6640625" bestFit="1" customWidth="1"/>
    <col min="2" max="2" width="92.33203125" customWidth="1"/>
    <col min="3" max="3" width="11.33203125" customWidth="1"/>
    <col min="4" max="4" width="31.33203125" customWidth="1"/>
    <col min="5" max="9" width="8.88671875" bestFit="1" customWidth="1"/>
    <col min="10" max="10" width="8.88671875" customWidth="1"/>
    <col min="15" max="15" width="8.88671875" customWidth="1"/>
    <col min="17" max="18" width="8.88671875" customWidth="1"/>
  </cols>
  <sheetData>
    <row r="1" spans="1:9" x14ac:dyDescent="0.3">
      <c r="A1" s="23" t="s">
        <v>197</v>
      </c>
      <c r="C1" s="116"/>
      <c r="D1" s="67"/>
      <c r="E1" s="67"/>
      <c r="F1" s="67"/>
      <c r="G1" s="67"/>
      <c r="H1" s="67"/>
      <c r="I1" s="67"/>
    </row>
    <row r="2" spans="1:9" x14ac:dyDescent="0.3">
      <c r="A2" s="23" t="s">
        <v>132</v>
      </c>
      <c r="D2" s="3"/>
      <c r="E2" s="3"/>
      <c r="F2" s="3"/>
      <c r="G2" s="3"/>
      <c r="H2" s="3"/>
      <c r="I2" s="3"/>
    </row>
    <row r="4" spans="1:9" x14ac:dyDescent="0.3">
      <c r="D4" s="3"/>
      <c r="E4" s="3"/>
      <c r="F4" s="3"/>
      <c r="G4" s="3"/>
      <c r="H4" s="3"/>
      <c r="I4" s="3"/>
    </row>
    <row r="5" spans="1:9" x14ac:dyDescent="0.3">
      <c r="C5" s="114"/>
    </row>
    <row r="6" spans="1:9" x14ac:dyDescent="0.3">
      <c r="C6" s="116"/>
    </row>
    <row r="7" spans="1:9" x14ac:dyDescent="0.3">
      <c r="C7" s="125"/>
    </row>
    <row r="8" spans="1:9" x14ac:dyDescent="0.3">
      <c r="C8" s="116"/>
    </row>
    <row r="9" spans="1:9" x14ac:dyDescent="0.3">
      <c r="C9" s="126"/>
    </row>
    <row r="10" spans="1:9" x14ac:dyDescent="0.3">
      <c r="A10" s="23"/>
      <c r="C10" s="129"/>
    </row>
    <row r="11" spans="1:9" x14ac:dyDescent="0.3">
      <c r="C11" s="130"/>
    </row>
    <row r="12" spans="1:9" x14ac:dyDescent="0.3">
      <c r="C12" s="127"/>
    </row>
    <row r="15" spans="1:9" x14ac:dyDescent="0.3">
      <c r="C15" s="129"/>
    </row>
    <row r="16" spans="1:9" x14ac:dyDescent="0.3">
      <c r="C16" s="128"/>
    </row>
    <row r="17" spans="1:3" x14ac:dyDescent="0.3">
      <c r="C17" s="131"/>
    </row>
    <row r="19" spans="1:3" x14ac:dyDescent="0.3">
      <c r="C19" s="129"/>
    </row>
    <row r="20" spans="1:3" x14ac:dyDescent="0.3">
      <c r="C20" s="128"/>
    </row>
    <row r="21" spans="1:3" x14ac:dyDescent="0.3">
      <c r="A21" s="94" t="s">
        <v>198</v>
      </c>
      <c r="B21" s="28"/>
      <c r="C21" s="128"/>
    </row>
    <row r="23" spans="1:3" x14ac:dyDescent="0.3">
      <c r="C23" s="129"/>
    </row>
    <row r="24" spans="1:3" x14ac:dyDescent="0.3">
      <c r="C24" s="128"/>
    </row>
    <row r="25" spans="1:3" x14ac:dyDescent="0.3">
      <c r="C25" s="128"/>
    </row>
    <row r="26" spans="1:3" x14ac:dyDescent="0.3">
      <c r="A26" s="100"/>
    </row>
    <row r="27" spans="1:3" x14ac:dyDescent="0.3">
      <c r="C27" s="1"/>
    </row>
    <row r="28" spans="1:3" x14ac:dyDescent="0.3">
      <c r="C28" s="132"/>
    </row>
    <row r="30" spans="1:3" x14ac:dyDescent="0.3">
      <c r="B30" s="23"/>
    </row>
    <row r="31" spans="1:3" x14ac:dyDescent="0.3">
      <c r="C31" s="114"/>
    </row>
    <row r="33" spans="1:3" x14ac:dyDescent="0.3">
      <c r="A33" s="23"/>
      <c r="C33" s="116"/>
    </row>
    <row r="37" spans="1:3" x14ac:dyDescent="0.3">
      <c r="C37" s="129"/>
    </row>
    <row r="38" spans="1:3" x14ac:dyDescent="0.3">
      <c r="C38" s="11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E429-2E35-40F2-AF69-5BB298152931}">
  <dimension ref="A1:E27"/>
  <sheetViews>
    <sheetView zoomScaleNormal="100" workbookViewId="0">
      <selection activeCell="B34" sqref="B34"/>
    </sheetView>
  </sheetViews>
  <sheetFormatPr defaultRowHeight="14.4" x14ac:dyDescent="0.3"/>
  <cols>
    <col min="1" max="1" width="17.5546875" bestFit="1" customWidth="1"/>
    <col min="2" max="2" width="114.6640625" customWidth="1"/>
    <col min="3" max="5" width="8.88671875" bestFit="1" customWidth="1"/>
    <col min="6" max="6" width="8.88671875" customWidth="1"/>
    <col min="11" max="11" width="8.88671875" customWidth="1"/>
    <col min="13" max="14" width="8.88671875" customWidth="1"/>
  </cols>
  <sheetData>
    <row r="1" spans="1:5" x14ac:dyDescent="0.3">
      <c r="A1" s="23" t="s">
        <v>199</v>
      </c>
      <c r="B1" s="67"/>
      <c r="C1" s="67"/>
      <c r="D1" s="67"/>
      <c r="E1" s="67"/>
    </row>
    <row r="2" spans="1:5" x14ac:dyDescent="0.3">
      <c r="A2" s="23" t="s">
        <v>138</v>
      </c>
      <c r="B2" s="3"/>
      <c r="C2" s="3"/>
      <c r="D2" s="3"/>
      <c r="E2" s="3"/>
    </row>
    <row r="4" spans="1:5" x14ac:dyDescent="0.3">
      <c r="B4" s="3"/>
      <c r="C4" s="3"/>
      <c r="D4" s="3"/>
      <c r="E4" s="3"/>
    </row>
    <row r="25" spans="1:2" x14ac:dyDescent="0.3">
      <c r="A25" s="94" t="s">
        <v>198</v>
      </c>
      <c r="B25" s="28"/>
    </row>
    <row r="26" spans="1:2" x14ac:dyDescent="0.3">
      <c r="B26" s="28"/>
    </row>
    <row r="27" spans="1:2" x14ac:dyDescent="0.3">
      <c r="B27" s="28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6B-6227-40CD-AE6A-8DAE451D01CF}">
  <sheetPr codeName="Sheet16"/>
  <dimension ref="A1:J15"/>
  <sheetViews>
    <sheetView tabSelected="1" zoomScaleNormal="100" workbookViewId="0">
      <selection activeCell="L14" sqref="L14"/>
    </sheetView>
  </sheetViews>
  <sheetFormatPr defaultRowHeight="14.4" x14ac:dyDescent="0.3"/>
  <cols>
    <col min="1" max="1" width="17.5546875" bestFit="1" customWidth="1"/>
    <col min="2" max="2" width="31" bestFit="1" customWidth="1"/>
    <col min="3" max="3" width="10.44140625" bestFit="1" customWidth="1"/>
    <col min="4" max="4" width="5" customWidth="1"/>
    <col min="5" max="5" width="10.77734375" bestFit="1" customWidth="1"/>
    <col min="6" max="10" width="8.88671875" bestFit="1" customWidth="1"/>
    <col min="11" max="11" width="8.88671875" customWidth="1"/>
    <col min="16" max="16" width="8.88671875" customWidth="1"/>
    <col min="18" max="19" width="8.88671875" customWidth="1"/>
  </cols>
  <sheetData>
    <row r="1" spans="1:10" x14ac:dyDescent="0.3">
      <c r="A1" s="23" t="s">
        <v>200</v>
      </c>
      <c r="F1" s="133" t="s">
        <v>201</v>
      </c>
      <c r="G1" s="133" t="s">
        <v>202</v>
      </c>
      <c r="H1" s="133" t="s">
        <v>203</v>
      </c>
      <c r="I1" s="133" t="s">
        <v>204</v>
      </c>
      <c r="J1" s="117" t="s">
        <v>134</v>
      </c>
    </row>
    <row r="2" spans="1:10" x14ac:dyDescent="0.3">
      <c r="A2" s="23" t="s">
        <v>137</v>
      </c>
      <c r="B2" t="s">
        <v>136</v>
      </c>
      <c r="C2" s="28"/>
      <c r="E2" t="s">
        <v>205</v>
      </c>
      <c r="F2" s="143">
        <v>38</v>
      </c>
      <c r="G2" s="143">
        <v>37</v>
      </c>
      <c r="H2" s="143">
        <v>25</v>
      </c>
      <c r="I2" s="143">
        <v>36</v>
      </c>
      <c r="J2" s="134"/>
    </row>
    <row r="3" spans="1:10" x14ac:dyDescent="0.3">
      <c r="B3" t="s">
        <v>135</v>
      </c>
      <c r="C3" s="104"/>
      <c r="D3" s="136"/>
      <c r="E3" t="s">
        <v>206</v>
      </c>
      <c r="F3" s="143">
        <v>49</v>
      </c>
      <c r="G3" s="143">
        <v>56</v>
      </c>
      <c r="H3" s="143">
        <v>68</v>
      </c>
      <c r="I3" s="143">
        <v>53</v>
      </c>
      <c r="J3" s="134"/>
    </row>
    <row r="4" spans="1:10" x14ac:dyDescent="0.3">
      <c r="C4" s="102"/>
      <c r="D4" s="137"/>
      <c r="E4" t="s">
        <v>207</v>
      </c>
      <c r="F4" s="143">
        <v>53</v>
      </c>
      <c r="G4" s="143">
        <v>62</v>
      </c>
      <c r="H4" s="143">
        <v>75</v>
      </c>
      <c r="I4" s="143">
        <v>95</v>
      </c>
      <c r="J4" s="134"/>
    </row>
    <row r="5" spans="1:10" x14ac:dyDescent="0.3">
      <c r="C5" s="101"/>
      <c r="D5" s="138"/>
      <c r="E5" s="117" t="s">
        <v>134</v>
      </c>
      <c r="F5" s="134"/>
      <c r="G5" s="134"/>
      <c r="H5" s="134"/>
      <c r="I5" s="134"/>
      <c r="J5" s="134"/>
    </row>
    <row r="6" spans="1:10" x14ac:dyDescent="0.3">
      <c r="C6" s="97"/>
      <c r="D6" s="139"/>
      <c r="F6" s="14"/>
      <c r="G6" s="14"/>
      <c r="H6" s="14"/>
      <c r="I6" s="14"/>
      <c r="J6" s="14"/>
    </row>
    <row r="7" spans="1:10" x14ac:dyDescent="0.3">
      <c r="C7" s="96"/>
      <c r="D7" s="140"/>
      <c r="E7" s="86"/>
      <c r="F7" s="86" t="s">
        <v>133</v>
      </c>
      <c r="G7" s="14"/>
      <c r="H7" s="14"/>
      <c r="I7" s="14"/>
      <c r="J7" s="14"/>
    </row>
    <row r="8" spans="1:10" x14ac:dyDescent="0.3">
      <c r="F8" s="135"/>
      <c r="G8" s="135"/>
      <c r="H8" s="135"/>
      <c r="I8" s="135"/>
      <c r="J8" s="14"/>
    </row>
    <row r="9" spans="1:10" x14ac:dyDescent="0.3">
      <c r="C9" s="94"/>
      <c r="D9" s="94"/>
      <c r="F9" s="135"/>
      <c r="G9" s="135"/>
      <c r="H9" s="135"/>
      <c r="I9" s="135"/>
      <c r="J9" s="14"/>
    </row>
    <row r="10" spans="1:10" x14ac:dyDescent="0.3">
      <c r="C10" s="103"/>
      <c r="D10" s="141"/>
      <c r="F10" s="135"/>
      <c r="G10" s="135"/>
      <c r="H10" s="135"/>
      <c r="I10" s="135"/>
      <c r="J10" s="14"/>
    </row>
    <row r="12" spans="1:10" x14ac:dyDescent="0.3">
      <c r="B12" t="s">
        <v>131</v>
      </c>
      <c r="C12" s="74"/>
      <c r="D12" s="3"/>
    </row>
    <row r="13" spans="1:10" x14ac:dyDescent="0.3">
      <c r="B13" t="s">
        <v>131</v>
      </c>
      <c r="C13" s="74"/>
      <c r="D13" s="3"/>
    </row>
    <row r="14" spans="1:10" x14ac:dyDescent="0.3">
      <c r="C14" s="63"/>
      <c r="D14" s="63"/>
    </row>
    <row r="15" spans="1:10" x14ac:dyDescent="0.3">
      <c r="C15" s="62"/>
      <c r="D15" s="6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Vesti Jetro</dc:creator>
  <cp:keywords/>
  <dc:description/>
  <cp:lastModifiedBy>Peltonen de Santiago Mikko</cp:lastModifiedBy>
  <cp:revision/>
  <dcterms:created xsi:type="dcterms:W3CDTF">2022-04-14T14:03:41Z</dcterms:created>
  <dcterms:modified xsi:type="dcterms:W3CDTF">2024-09-06T06:14:02Z</dcterms:modified>
  <cp:category/>
  <cp:contentStatus/>
</cp:coreProperties>
</file>