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 Hobbies\Electric Car\"/>
    </mc:Choice>
  </mc:AlternateContent>
  <xr:revisionPtr revIDLastSave="0" documentId="13_ncr:1_{F12B17C0-956F-4D34-87F3-642CAE6FBAD5}" xr6:coauthVersionLast="37" xr6:coauthVersionMax="37" xr10:uidLastSave="{00000000-0000-0000-0000-000000000000}"/>
  <bookViews>
    <workbookView xWindow="0" yWindow="0" windowWidth="27435" windowHeight="11295" xr2:uid="{FE38855A-7BE0-4FEB-B4A6-89AE2BDC9EE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" i="1" l="1"/>
  <c r="F8" i="1" l="1"/>
  <c r="M8" i="1" l="1"/>
  <c r="I8" i="1"/>
  <c r="J8" i="1" s="1"/>
  <c r="H8" i="1"/>
  <c r="E8" i="1"/>
  <c r="D8" i="1"/>
  <c r="K4" i="1"/>
  <c r="L4" i="1"/>
  <c r="E4" i="1"/>
  <c r="F7" i="1"/>
  <c r="H7" i="1" s="1"/>
  <c r="K7" i="1" s="1"/>
  <c r="N7" i="1"/>
  <c r="M7" i="1"/>
  <c r="M6" i="1"/>
  <c r="I7" i="1"/>
  <c r="J7" i="1" s="1"/>
  <c r="E7" i="1"/>
  <c r="D7" i="1"/>
  <c r="K8" i="1" l="1"/>
  <c r="G8" i="1"/>
  <c r="L8" i="1" s="1"/>
  <c r="G7" i="1"/>
  <c r="L7" i="1" s="1"/>
  <c r="I6" i="1"/>
  <c r="J6" i="1" s="1"/>
  <c r="D6" i="1"/>
  <c r="F6" i="1"/>
  <c r="H6" i="1" s="1"/>
  <c r="K6" i="1" s="1"/>
  <c r="E6" i="1"/>
  <c r="G6" i="1" l="1"/>
  <c r="L6" i="1" s="1"/>
</calcChain>
</file>

<file path=xl/sharedStrings.xml><?xml version="1.0" encoding="utf-8"?>
<sst xmlns="http://schemas.openxmlformats.org/spreadsheetml/2006/main" count="17" uniqueCount="17">
  <si>
    <t>Kw Pack</t>
  </si>
  <si>
    <t>Bat/Cell</t>
  </si>
  <si>
    <t>Number of Bat</t>
  </si>
  <si>
    <t>10s pulse</t>
  </si>
  <si>
    <t>Number of Boxes</t>
  </si>
  <si>
    <t>Total Volume</t>
  </si>
  <si>
    <t>Cube Space</t>
  </si>
  <si>
    <t>Voltage Charged @ 4.2v</t>
  </si>
  <si>
    <t>Dishcharge @ 2.75v</t>
  </si>
  <si>
    <t>Max Watts</t>
  </si>
  <si>
    <t>Cells</t>
  </si>
  <si>
    <t>162 Pack</t>
  </si>
  <si>
    <t>112 Pack</t>
  </si>
  <si>
    <t>Existing</t>
  </si>
  <si>
    <t>Const Watts</t>
  </si>
  <si>
    <t>Const Amp</t>
  </si>
  <si>
    <t>Max Current per Cell @500a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</si>
</sst>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DE4E-0DE3-47E9-8D82-E499812C7578}">
  <sheetPr>
    <pageSetUpPr fitToPage="1"/>
  </sheetPr>
  <dimension ref="A2:P8"/>
  <sheetViews>
    <sheetView tabSelected="1" workbookViewId="0">
      <selection activeCell="P8" sqref="P8"/>
    </sheetView>
  </sheetViews>
  <sheetFormatPr defaultRowHeight="15" x14ac:dyDescent="0.25"/>
  <cols>
    <col min="3" max="4" width="20.85546875" customWidth="1"/>
    <col min="5" max="5" width="12.42578125" customWidth="1"/>
    <col min="7" max="7" width="11.5703125" customWidth="1"/>
    <col min="9" max="9" width="14" customWidth="1"/>
    <col min="10" max="11" width="12.5703125" customWidth="1"/>
    <col min="12" max="12" width="14" customWidth="1"/>
    <col min="13" max="13" width="22.140625" customWidth="1"/>
    <col min="16" max="16" width="26.5703125" customWidth="1"/>
    <col min="17" max="17" width="25.5703125" customWidth="1"/>
  </cols>
  <sheetData>
    <row r="2" spans="1:16" x14ac:dyDescent="0.25">
      <c r="B2" t="s">
        <v>10</v>
      </c>
      <c r="C2" t="s">
        <v>2</v>
      </c>
      <c r="D2" t="s">
        <v>4</v>
      </c>
      <c r="E2" t="s">
        <v>0</v>
      </c>
      <c r="F2" t="s">
        <v>1</v>
      </c>
      <c r="G2" t="s">
        <v>15</v>
      </c>
      <c r="H2" t="s">
        <v>3</v>
      </c>
      <c r="I2" t="s">
        <v>5</v>
      </c>
      <c r="J2" t="s">
        <v>6</v>
      </c>
      <c r="K2" t="s">
        <v>9</v>
      </c>
      <c r="L2" t="s">
        <v>14</v>
      </c>
      <c r="M2" t="s">
        <v>7</v>
      </c>
      <c r="N2" t="s">
        <v>8</v>
      </c>
      <c r="P2" t="s">
        <v>16</v>
      </c>
    </row>
    <row r="4" spans="1:16" x14ac:dyDescent="0.25">
      <c r="A4" t="s">
        <v>13</v>
      </c>
      <c r="B4">
        <v>33</v>
      </c>
      <c r="C4">
        <v>99</v>
      </c>
      <c r="E4">
        <f>SUM(C4*65)</f>
        <v>6435</v>
      </c>
      <c r="F4">
        <v>3</v>
      </c>
      <c r="G4">
        <v>200</v>
      </c>
      <c r="H4">
        <v>280</v>
      </c>
      <c r="K4">
        <f>SUM(M4*H4)</f>
        <v>31360</v>
      </c>
      <c r="L4">
        <f>SUM(M4*G4)</f>
        <v>22400</v>
      </c>
      <c r="M4">
        <v>112</v>
      </c>
    </row>
    <row r="6" spans="1:16" x14ac:dyDescent="0.25">
      <c r="A6" t="s">
        <v>12</v>
      </c>
      <c r="B6">
        <v>27</v>
      </c>
      <c r="C6">
        <v>756</v>
      </c>
      <c r="D6">
        <f>SUM(C6/84)</f>
        <v>9</v>
      </c>
      <c r="E6">
        <f>SUM(C6*19.3)</f>
        <v>14590.800000000001</v>
      </c>
      <c r="F6">
        <f>SUM(C6/27)</f>
        <v>28</v>
      </c>
      <c r="G6">
        <f>SUM(F6*13)</f>
        <v>364</v>
      </c>
      <c r="H6">
        <f>SUM(F6*25)</f>
        <v>700</v>
      </c>
      <c r="I6">
        <f>SUM((C6)*(3*2*1))</f>
        <v>4536</v>
      </c>
      <c r="J6">
        <f>I6^(1/3)</f>
        <v>16.553545058286723</v>
      </c>
      <c r="K6">
        <f>SUM(M6*H6)</f>
        <v>79380</v>
      </c>
      <c r="L6">
        <f>SUM(M6*G6)</f>
        <v>41277.599999999999</v>
      </c>
      <c r="M6">
        <f>SUM(B6*4.2)</f>
        <v>113.4</v>
      </c>
    </row>
    <row r="7" spans="1:16" x14ac:dyDescent="0.25">
      <c r="A7" t="s">
        <v>11</v>
      </c>
      <c r="B7">
        <v>40</v>
      </c>
      <c r="C7">
        <v>800</v>
      </c>
      <c r="D7">
        <f>SUM(C7/84)</f>
        <v>9.5238095238095237</v>
      </c>
      <c r="E7">
        <f>SUM(C7*19.3)</f>
        <v>15440</v>
      </c>
      <c r="F7">
        <f>SUM(C7/B7)</f>
        <v>20</v>
      </c>
      <c r="G7">
        <f>SUM(F7*13)</f>
        <v>260</v>
      </c>
      <c r="H7">
        <f>SUM(F7*25)</f>
        <v>500</v>
      </c>
      <c r="I7">
        <f>SUM((C7)*(3*2*1))</f>
        <v>4800</v>
      </c>
      <c r="J7">
        <f>I7^(1/3)</f>
        <v>16.868653306034986</v>
      </c>
      <c r="K7">
        <f>SUM(M7*H7)</f>
        <v>84000</v>
      </c>
      <c r="L7">
        <f>SUM(M7*G7)</f>
        <v>43680</v>
      </c>
      <c r="M7">
        <f>SUM(B7*4.2)</f>
        <v>168</v>
      </c>
      <c r="N7">
        <f>SUM(B7*2.75)</f>
        <v>110</v>
      </c>
    </row>
    <row r="8" spans="1:16" x14ac:dyDescent="0.25">
      <c r="A8">
        <v>151.19999999999999</v>
      </c>
      <c r="B8">
        <v>36</v>
      </c>
      <c r="C8">
        <v>972</v>
      </c>
      <c r="D8">
        <f t="shared" ref="D8" si="0">SUM(C8/84)</f>
        <v>11.571428571428571</v>
      </c>
      <c r="E8">
        <f t="shared" ref="E8" si="1">SUM(C8*19.3)</f>
        <v>18759.600000000002</v>
      </c>
      <c r="F8">
        <f t="shared" ref="F8" si="2">SUM(C8/B8)</f>
        <v>27</v>
      </c>
      <c r="G8">
        <f t="shared" ref="G8" si="3">SUM(F8*13)</f>
        <v>351</v>
      </c>
      <c r="H8">
        <f t="shared" ref="H8" si="4">SUM(F8*25)</f>
        <v>675</v>
      </c>
      <c r="I8">
        <f>SUM((C8)*(3*2*1))</f>
        <v>5832</v>
      </c>
      <c r="J8">
        <f>I8^(1/3)</f>
        <v>17.999999999999996</v>
      </c>
      <c r="K8">
        <f>SUM(M8*H8)</f>
        <v>102060.00000000001</v>
      </c>
      <c r="L8">
        <f>SUM(M8*G8)</f>
        <v>53071.200000000004</v>
      </c>
      <c r="M8">
        <f>SUM(B8*4.2)</f>
        <v>151.20000000000002</v>
      </c>
      <c r="P8">
        <f>SUM(500/F8)</f>
        <v>18.518518518518519</v>
      </c>
    </row>
  </sheetData>
  <printOptions gridLines="1"/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Wolin</dc:creator>
  <cp:lastModifiedBy>Jason Wolin</cp:lastModifiedBy>
  <cp:lastPrinted>2018-10-29T16:26:29Z</cp:lastPrinted>
  <dcterms:created xsi:type="dcterms:W3CDTF">2018-10-26T13:09:11Z</dcterms:created>
  <dcterms:modified xsi:type="dcterms:W3CDTF">2018-11-02T23:43:07Z</dcterms:modified>
</cp:coreProperties>
</file>