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braham/Development/hubitat_pid_thermostat/"/>
    </mc:Choice>
  </mc:AlternateContent>
  <xr:revisionPtr revIDLastSave="0" documentId="13_ncr:1_{A706878F-CA28-934E-90B2-1FADDB2B33F5}" xr6:coauthVersionLast="47" xr6:coauthVersionMax="47" xr10:uidLastSave="{00000000-0000-0000-0000-000000000000}"/>
  <bookViews>
    <workbookView xWindow="8920" yWindow="3420" windowWidth="43360" windowHeight="21780" xr2:uid="{B5BB93EB-2E94-6745-877B-FB842C9EB10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" l="1"/>
  <c r="Q10" i="1"/>
  <c r="Q11" i="1"/>
  <c r="Q12" i="1"/>
  <c r="R12" i="1" s="1"/>
  <c r="Q13" i="1"/>
  <c r="R13" i="1" s="1"/>
  <c r="Q14" i="1"/>
  <c r="R14" i="1" s="1"/>
  <c r="Q15" i="1"/>
  <c r="R15" i="1" s="1"/>
  <c r="Q16" i="1"/>
  <c r="R16" i="1" s="1"/>
  <c r="Q17" i="1"/>
  <c r="Q18" i="1"/>
  <c r="Q19" i="1"/>
  <c r="Q20" i="1"/>
  <c r="Q21" i="1"/>
  <c r="R21" i="1" s="1"/>
  <c r="Q22" i="1"/>
  <c r="R22" i="1" s="1"/>
  <c r="Q23" i="1"/>
  <c r="Q24" i="1"/>
  <c r="R24" i="1" s="1"/>
  <c r="Q25" i="1"/>
  <c r="Q26" i="1"/>
  <c r="Q27" i="1"/>
  <c r="Q28" i="1"/>
  <c r="Q29" i="1"/>
  <c r="Q30" i="1"/>
  <c r="R30" i="1" s="1"/>
  <c r="Q31" i="1"/>
  <c r="R31" i="1" s="1"/>
  <c r="Q32" i="1"/>
  <c r="R32" i="1" s="1"/>
  <c r="Q33" i="1"/>
  <c r="Q34" i="1"/>
  <c r="Q35" i="1"/>
  <c r="Q36" i="1"/>
  <c r="R36" i="1" s="1"/>
  <c r="Q37" i="1"/>
  <c r="R37" i="1" s="1"/>
  <c r="Q38" i="1"/>
  <c r="R38" i="1" s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R52" i="1" s="1"/>
  <c r="Q53" i="1"/>
  <c r="R53" i="1" s="1"/>
  <c r="Q54" i="1"/>
  <c r="R54" i="1" s="1"/>
  <c r="Q55" i="1"/>
  <c r="R55" i="1" s="1"/>
  <c r="Q56" i="1"/>
  <c r="R56" i="1" s="1"/>
  <c r="Q57" i="1"/>
  <c r="Q58" i="1"/>
  <c r="Q59" i="1"/>
  <c r="Q60" i="1"/>
  <c r="R60" i="1" s="1"/>
  <c r="Q61" i="1"/>
  <c r="R61" i="1" s="1"/>
  <c r="Q62" i="1"/>
  <c r="R62" i="1" s="1"/>
  <c r="Q63" i="1"/>
  <c r="R63" i="1" s="1"/>
  <c r="Q64" i="1"/>
  <c r="R64" i="1" s="1"/>
  <c r="Q65" i="1"/>
  <c r="Q66" i="1"/>
  <c r="Q67" i="1"/>
  <c r="Q68" i="1"/>
  <c r="Q69" i="1"/>
  <c r="Q70" i="1"/>
  <c r="R70" i="1" s="1"/>
  <c r="Q71" i="1"/>
  <c r="Q72" i="1"/>
  <c r="Q8" i="1"/>
  <c r="R8" i="1" s="1"/>
  <c r="N9" i="1"/>
  <c r="N10" i="1"/>
  <c r="N11" i="1"/>
  <c r="N12" i="1"/>
  <c r="N13" i="1"/>
  <c r="N14" i="1"/>
  <c r="O14" i="1" s="1"/>
  <c r="N15" i="1"/>
  <c r="N16" i="1"/>
  <c r="O16" i="1" s="1"/>
  <c r="N17" i="1"/>
  <c r="N18" i="1"/>
  <c r="N19" i="1"/>
  <c r="N20" i="1"/>
  <c r="N21" i="1"/>
  <c r="N22" i="1"/>
  <c r="O22" i="1" s="1"/>
  <c r="N23" i="1"/>
  <c r="N24" i="1"/>
  <c r="O24" i="1" s="1"/>
  <c r="N25" i="1"/>
  <c r="N26" i="1"/>
  <c r="N27" i="1"/>
  <c r="N28" i="1"/>
  <c r="N29" i="1"/>
  <c r="N30" i="1"/>
  <c r="O30" i="1" s="1"/>
  <c r="N31" i="1"/>
  <c r="N32" i="1"/>
  <c r="O32" i="1" s="1"/>
  <c r="N33" i="1"/>
  <c r="N34" i="1"/>
  <c r="N35" i="1"/>
  <c r="N36" i="1"/>
  <c r="N37" i="1"/>
  <c r="N38" i="1"/>
  <c r="O38" i="1" s="1"/>
  <c r="N39" i="1"/>
  <c r="N40" i="1"/>
  <c r="O40" i="1" s="1"/>
  <c r="N41" i="1"/>
  <c r="N42" i="1"/>
  <c r="N43" i="1"/>
  <c r="N44" i="1"/>
  <c r="N45" i="1"/>
  <c r="N46" i="1"/>
  <c r="O46" i="1" s="1"/>
  <c r="N47" i="1"/>
  <c r="N48" i="1"/>
  <c r="O48" i="1" s="1"/>
  <c r="N49" i="1"/>
  <c r="N50" i="1"/>
  <c r="N51" i="1"/>
  <c r="N52" i="1"/>
  <c r="N53" i="1"/>
  <c r="N54" i="1"/>
  <c r="O54" i="1" s="1"/>
  <c r="N55" i="1"/>
  <c r="N56" i="1"/>
  <c r="O56" i="1" s="1"/>
  <c r="N57" i="1"/>
  <c r="N58" i="1"/>
  <c r="N59" i="1"/>
  <c r="N60" i="1"/>
  <c r="N61" i="1"/>
  <c r="N62" i="1"/>
  <c r="O62" i="1" s="1"/>
  <c r="N63" i="1"/>
  <c r="N64" i="1"/>
  <c r="O64" i="1" s="1"/>
  <c r="N65" i="1"/>
  <c r="N66" i="1"/>
  <c r="N67" i="1"/>
  <c r="N68" i="1"/>
  <c r="O68" i="1" s="1"/>
  <c r="N69" i="1"/>
  <c r="N70" i="1"/>
  <c r="O70" i="1" s="1"/>
  <c r="N71" i="1"/>
  <c r="N72" i="1"/>
  <c r="O72" i="1" s="1"/>
  <c r="N8" i="1"/>
  <c r="O8" i="1" s="1"/>
  <c r="O9" i="1"/>
  <c r="O10" i="1"/>
  <c r="O11" i="1"/>
  <c r="O12" i="1"/>
  <c r="O13" i="1"/>
  <c r="O15" i="1"/>
  <c r="O17" i="1"/>
  <c r="O18" i="1"/>
  <c r="O19" i="1"/>
  <c r="O20" i="1"/>
  <c r="O21" i="1"/>
  <c r="O23" i="1"/>
  <c r="O25" i="1"/>
  <c r="O26" i="1"/>
  <c r="O27" i="1"/>
  <c r="O28" i="1"/>
  <c r="O29" i="1"/>
  <c r="O31" i="1"/>
  <c r="O33" i="1"/>
  <c r="O34" i="1"/>
  <c r="O35" i="1"/>
  <c r="O36" i="1"/>
  <c r="O37" i="1"/>
  <c r="O39" i="1"/>
  <c r="O41" i="1"/>
  <c r="O42" i="1"/>
  <c r="O43" i="1"/>
  <c r="O44" i="1"/>
  <c r="O45" i="1"/>
  <c r="O47" i="1"/>
  <c r="O49" i="1"/>
  <c r="O50" i="1"/>
  <c r="O51" i="1"/>
  <c r="O52" i="1"/>
  <c r="O53" i="1"/>
  <c r="O55" i="1"/>
  <c r="O57" i="1"/>
  <c r="O58" i="1"/>
  <c r="O59" i="1"/>
  <c r="O60" i="1"/>
  <c r="O61" i="1"/>
  <c r="O63" i="1"/>
  <c r="O65" i="1"/>
  <c r="O66" i="1"/>
  <c r="O67" i="1"/>
  <c r="O69" i="1"/>
  <c r="O71" i="1"/>
  <c r="R23" i="1"/>
  <c r="R39" i="1"/>
  <c r="R40" i="1"/>
  <c r="R46" i="1"/>
  <c r="R47" i="1"/>
  <c r="R48" i="1"/>
  <c r="R71" i="1"/>
  <c r="R72" i="1"/>
  <c r="R49" i="1"/>
  <c r="R9" i="1"/>
  <c r="R10" i="1"/>
  <c r="R11" i="1"/>
  <c r="R17" i="1"/>
  <c r="R18" i="1"/>
  <c r="R19" i="1"/>
  <c r="R20" i="1"/>
  <c r="R25" i="1"/>
  <c r="R26" i="1"/>
  <c r="R27" i="1"/>
  <c r="R28" i="1"/>
  <c r="R29" i="1"/>
  <c r="R33" i="1"/>
  <c r="R34" i="1"/>
  <c r="R35" i="1"/>
  <c r="R41" i="1"/>
  <c r="R42" i="1"/>
  <c r="R43" i="1"/>
  <c r="R44" i="1"/>
  <c r="R45" i="1"/>
  <c r="R50" i="1"/>
  <c r="R51" i="1"/>
  <c r="R57" i="1"/>
  <c r="R58" i="1"/>
  <c r="R59" i="1"/>
  <c r="R65" i="1"/>
  <c r="R66" i="1"/>
  <c r="R67" i="1"/>
  <c r="R68" i="1"/>
  <c r="R69" i="1"/>
  <c r="J3" i="1"/>
  <c r="J4" i="1" s="1"/>
  <c r="J5" i="1" s="1"/>
  <c r="J6" i="1" s="1"/>
  <c r="K2" i="1"/>
  <c r="G65" i="1"/>
  <c r="E3" i="1"/>
  <c r="G4" i="1" s="1"/>
  <c r="E4" i="1"/>
  <c r="G5" i="1" s="1"/>
  <c r="E5" i="1"/>
  <c r="G6" i="1" s="1"/>
  <c r="E6" i="1"/>
  <c r="E7" i="1"/>
  <c r="E8" i="1"/>
  <c r="E9" i="1"/>
  <c r="G10" i="1" s="1"/>
  <c r="E10" i="1"/>
  <c r="G11" i="1" s="1"/>
  <c r="E11" i="1"/>
  <c r="G12" i="1" s="1"/>
  <c r="E12" i="1"/>
  <c r="G13" i="1" s="1"/>
  <c r="E13" i="1"/>
  <c r="G14" i="1" s="1"/>
  <c r="E14" i="1"/>
  <c r="E15" i="1"/>
  <c r="E16" i="1"/>
  <c r="F16" i="1" s="1"/>
  <c r="E17" i="1"/>
  <c r="E18" i="1"/>
  <c r="G19" i="1" s="1"/>
  <c r="E19" i="1"/>
  <c r="E20" i="1"/>
  <c r="G21" i="1" s="1"/>
  <c r="E21" i="1"/>
  <c r="G22" i="1" s="1"/>
  <c r="E22" i="1"/>
  <c r="E23" i="1"/>
  <c r="G24" i="1" s="1"/>
  <c r="E24" i="1"/>
  <c r="F24" i="1" s="1"/>
  <c r="E25" i="1"/>
  <c r="G26" i="1" s="1"/>
  <c r="E26" i="1"/>
  <c r="G27" i="1" s="1"/>
  <c r="E27" i="1"/>
  <c r="E28" i="1"/>
  <c r="G29" i="1" s="1"/>
  <c r="E29" i="1"/>
  <c r="E30" i="1"/>
  <c r="E31" i="1"/>
  <c r="E32" i="1"/>
  <c r="F32" i="1" s="1"/>
  <c r="E33" i="1"/>
  <c r="G34" i="1" s="1"/>
  <c r="E34" i="1"/>
  <c r="G35" i="1" s="1"/>
  <c r="E35" i="1"/>
  <c r="G36" i="1" s="1"/>
  <c r="E36" i="1"/>
  <c r="G37" i="1" s="1"/>
  <c r="E37" i="1"/>
  <c r="G38" i="1" s="1"/>
  <c r="E38" i="1"/>
  <c r="E39" i="1"/>
  <c r="G40" i="1" s="1"/>
  <c r="E40" i="1"/>
  <c r="E41" i="1"/>
  <c r="E42" i="1"/>
  <c r="G43" i="1" s="1"/>
  <c r="E43" i="1"/>
  <c r="E44" i="1"/>
  <c r="G45" i="1" s="1"/>
  <c r="E45" i="1"/>
  <c r="G46" i="1" s="1"/>
  <c r="E46" i="1"/>
  <c r="E47" i="1"/>
  <c r="G48" i="1" s="1"/>
  <c r="E48" i="1"/>
  <c r="E49" i="1"/>
  <c r="E50" i="1"/>
  <c r="G51" i="1" s="1"/>
  <c r="E51" i="1"/>
  <c r="E52" i="1"/>
  <c r="G53" i="1" s="1"/>
  <c r="E53" i="1"/>
  <c r="G54" i="1" s="1"/>
  <c r="E54" i="1"/>
  <c r="E55" i="1"/>
  <c r="E56" i="1"/>
  <c r="F56" i="1" s="1"/>
  <c r="E57" i="1"/>
  <c r="G58" i="1" s="1"/>
  <c r="E58" i="1"/>
  <c r="G59" i="1" s="1"/>
  <c r="E59" i="1"/>
  <c r="E60" i="1"/>
  <c r="G61" i="1" s="1"/>
  <c r="E61" i="1"/>
  <c r="E62" i="1"/>
  <c r="E63" i="1"/>
  <c r="G64" i="1" s="1"/>
  <c r="E64" i="1"/>
  <c r="F64" i="1" s="1"/>
  <c r="E65" i="1"/>
  <c r="E66" i="1"/>
  <c r="G67" i="1" s="1"/>
  <c r="E67" i="1"/>
  <c r="G68" i="1" s="1"/>
  <c r="E68" i="1"/>
  <c r="G69" i="1" s="1"/>
  <c r="E69" i="1"/>
  <c r="G70" i="1" s="1"/>
  <c r="E70" i="1"/>
  <c r="E71" i="1"/>
  <c r="G72" i="1" s="1"/>
  <c r="E72" i="1"/>
  <c r="F72" i="1" s="1"/>
  <c r="E2" i="1"/>
  <c r="G3" i="1" s="1"/>
  <c r="G62" i="1" l="1"/>
  <c r="F48" i="1"/>
  <c r="F8" i="1"/>
  <c r="F70" i="1"/>
  <c r="F62" i="1"/>
  <c r="F54" i="1"/>
  <c r="F46" i="1"/>
  <c r="F38" i="1"/>
  <c r="F30" i="1"/>
  <c r="M59" i="1"/>
  <c r="H59" i="1" s="1"/>
  <c r="M51" i="1"/>
  <c r="M43" i="1"/>
  <c r="H43" i="1" s="1"/>
  <c r="M27" i="1"/>
  <c r="H27" i="1" s="1"/>
  <c r="M19" i="1"/>
  <c r="H19" i="1" s="1"/>
  <c r="M45" i="1"/>
  <c r="M22" i="1"/>
  <c r="H22" i="1" s="1"/>
  <c r="M14" i="1"/>
  <c r="H14" i="1" s="1"/>
  <c r="M69" i="1"/>
  <c r="H69" i="1" s="1"/>
  <c r="M21" i="1"/>
  <c r="M52" i="1"/>
  <c r="H52" i="1" s="1"/>
  <c r="M40" i="1"/>
  <c r="H40" i="1" s="1"/>
  <c r="M61" i="1"/>
  <c r="H61" i="1" s="1"/>
  <c r="M29" i="1"/>
  <c r="H29" i="1" s="1"/>
  <c r="M71" i="1"/>
  <c r="H71" i="1" s="1"/>
  <c r="M63" i="1"/>
  <c r="H63" i="1" s="1"/>
  <c r="M55" i="1"/>
  <c r="H55" i="1" s="1"/>
  <c r="M47" i="1"/>
  <c r="H47" i="1" s="1"/>
  <c r="M39" i="1"/>
  <c r="H39" i="1" s="1"/>
  <c r="M31" i="1"/>
  <c r="H31" i="1" s="1"/>
  <c r="M23" i="1"/>
  <c r="H23" i="1" s="1"/>
  <c r="M15" i="1"/>
  <c r="H15" i="1" s="1"/>
  <c r="M70" i="1"/>
  <c r="H70" i="1" s="1"/>
  <c r="M62" i="1"/>
  <c r="H62" i="1" s="1"/>
  <c r="M54" i="1"/>
  <c r="H54" i="1" s="1"/>
  <c r="M46" i="1"/>
  <c r="M38" i="1"/>
  <c r="H38" i="1" s="1"/>
  <c r="M30" i="1"/>
  <c r="H30" i="1" s="1"/>
  <c r="M37" i="1"/>
  <c r="M68" i="1"/>
  <c r="M44" i="1"/>
  <c r="H44" i="1" s="1"/>
  <c r="M20" i="1"/>
  <c r="H20" i="1" s="1"/>
  <c r="M67" i="1"/>
  <c r="H67" i="1" s="1"/>
  <c r="F22" i="1"/>
  <c r="F14" i="1"/>
  <c r="F6" i="1"/>
  <c r="M66" i="1"/>
  <c r="H66" i="1" s="1"/>
  <c r="M58" i="1"/>
  <c r="H58" i="1" s="1"/>
  <c r="M50" i="1"/>
  <c r="H50" i="1" s="1"/>
  <c r="M42" i="1"/>
  <c r="H42" i="1" s="1"/>
  <c r="M34" i="1"/>
  <c r="H34" i="1" s="1"/>
  <c r="M26" i="1"/>
  <c r="H26" i="1" s="1"/>
  <c r="M18" i="1"/>
  <c r="H18" i="1" s="1"/>
  <c r="M10" i="1"/>
  <c r="H10" i="1" s="1"/>
  <c r="M53" i="1"/>
  <c r="H53" i="1" s="1"/>
  <c r="M13" i="1"/>
  <c r="H13" i="1" s="1"/>
  <c r="M60" i="1"/>
  <c r="H60" i="1" s="1"/>
  <c r="M36" i="1"/>
  <c r="H36" i="1" s="1"/>
  <c r="M12" i="1"/>
  <c r="H12" i="1" s="1"/>
  <c r="M35" i="1"/>
  <c r="H35" i="1" s="1"/>
  <c r="M11" i="1"/>
  <c r="H11" i="1" s="1"/>
  <c r="M8" i="1"/>
  <c r="H8" i="1" s="1"/>
  <c r="M65" i="1"/>
  <c r="H65" i="1" s="1"/>
  <c r="M57" i="1"/>
  <c r="H57" i="1" s="1"/>
  <c r="M49" i="1"/>
  <c r="H49" i="1" s="1"/>
  <c r="M41" i="1"/>
  <c r="H41" i="1" s="1"/>
  <c r="M33" i="1"/>
  <c r="H33" i="1" s="1"/>
  <c r="M25" i="1"/>
  <c r="H25" i="1" s="1"/>
  <c r="M17" i="1"/>
  <c r="H17" i="1" s="1"/>
  <c r="M9" i="1"/>
  <c r="M28" i="1"/>
  <c r="H28" i="1" s="1"/>
  <c r="M72" i="1"/>
  <c r="M64" i="1"/>
  <c r="H64" i="1" s="1"/>
  <c r="M56" i="1"/>
  <c r="H56" i="1" s="1"/>
  <c r="M48" i="1"/>
  <c r="H48" i="1" s="1"/>
  <c r="M32" i="1"/>
  <c r="H32" i="1" s="1"/>
  <c r="M24" i="1"/>
  <c r="H24" i="1" s="1"/>
  <c r="M16" i="1"/>
  <c r="H16" i="1" s="1"/>
  <c r="J7" i="1"/>
  <c r="G25" i="1"/>
  <c r="G49" i="1"/>
  <c r="G23" i="1"/>
  <c r="F40" i="1"/>
  <c r="G39" i="1"/>
  <c r="G9" i="1"/>
  <c r="H51" i="1"/>
  <c r="G47" i="1"/>
  <c r="G15" i="1"/>
  <c r="F71" i="1"/>
  <c r="F63" i="1"/>
  <c r="F55" i="1"/>
  <c r="F47" i="1"/>
  <c r="F39" i="1"/>
  <c r="F31" i="1"/>
  <c r="F23" i="1"/>
  <c r="F15" i="1"/>
  <c r="F7" i="1"/>
  <c r="G63" i="1"/>
  <c r="G8" i="1"/>
  <c r="F3" i="1"/>
  <c r="G33" i="1"/>
  <c r="G71" i="1"/>
  <c r="G57" i="1"/>
  <c r="G32" i="1"/>
  <c r="G7" i="1"/>
  <c r="G56" i="1"/>
  <c r="G31" i="1"/>
  <c r="G17" i="1"/>
  <c r="F69" i="1"/>
  <c r="F61" i="1"/>
  <c r="F53" i="1"/>
  <c r="F45" i="1"/>
  <c r="F37" i="1"/>
  <c r="F29" i="1"/>
  <c r="F21" i="1"/>
  <c r="F13" i="1"/>
  <c r="F5" i="1"/>
  <c r="G55" i="1"/>
  <c r="G41" i="1"/>
  <c r="G30" i="1"/>
  <c r="G16" i="1"/>
  <c r="F67" i="1"/>
  <c r="F27" i="1"/>
  <c r="F58" i="1"/>
  <c r="F18" i="1"/>
  <c r="H9" i="1"/>
  <c r="F65" i="1"/>
  <c r="F57" i="1"/>
  <c r="F49" i="1"/>
  <c r="F41" i="1"/>
  <c r="F33" i="1"/>
  <c r="F25" i="1"/>
  <c r="F17" i="1"/>
  <c r="F9" i="1"/>
  <c r="H46" i="1"/>
  <c r="F68" i="1"/>
  <c r="F60" i="1"/>
  <c r="F52" i="1"/>
  <c r="F44" i="1"/>
  <c r="F36" i="1"/>
  <c r="F28" i="1"/>
  <c r="F20" i="1"/>
  <c r="F12" i="1"/>
  <c r="F4" i="1"/>
  <c r="G66" i="1"/>
  <c r="G50" i="1"/>
  <c r="G42" i="1"/>
  <c r="G18" i="1"/>
  <c r="F43" i="1"/>
  <c r="F42" i="1"/>
  <c r="F10" i="1"/>
  <c r="F59" i="1"/>
  <c r="F35" i="1"/>
  <c r="F11" i="1"/>
  <c r="H72" i="1"/>
  <c r="F34" i="1"/>
  <c r="H68" i="1"/>
  <c r="G60" i="1"/>
  <c r="G52" i="1"/>
  <c r="G44" i="1"/>
  <c r="G28" i="1"/>
  <c r="G20" i="1"/>
  <c r="F51" i="1"/>
  <c r="F19" i="1"/>
  <c r="F66" i="1"/>
  <c r="F50" i="1"/>
  <c r="F26" i="1"/>
  <c r="H21" i="1"/>
  <c r="H37" i="1"/>
  <c r="H45" i="1"/>
  <c r="L3" i="1" l="1"/>
  <c r="L4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J8" i="1"/>
  <c r="L5" i="1" l="1"/>
  <c r="K4" i="1"/>
  <c r="K3" i="1"/>
  <c r="J9" i="1"/>
  <c r="L6" i="1" l="1"/>
  <c r="K5" i="1"/>
  <c r="J10" i="1"/>
  <c r="K6" i="1" l="1"/>
  <c r="L7" i="1"/>
  <c r="J11" i="1"/>
  <c r="L8" i="1" l="1"/>
  <c r="K7" i="1"/>
  <c r="J12" i="1"/>
  <c r="S8" i="1" l="1"/>
  <c r="K8" i="1"/>
  <c r="P8" i="1"/>
  <c r="L9" i="1"/>
  <c r="J13" i="1"/>
  <c r="S9" i="1" l="1"/>
  <c r="K9" i="1"/>
  <c r="L10" i="1"/>
  <c r="P9" i="1"/>
  <c r="J14" i="1"/>
  <c r="S10" i="1" l="1"/>
  <c r="K10" i="1"/>
  <c r="L11" i="1"/>
  <c r="P10" i="1"/>
  <c r="J15" i="1"/>
  <c r="S11" i="1" l="1"/>
  <c r="K11" i="1"/>
  <c r="L12" i="1"/>
  <c r="P11" i="1"/>
  <c r="J16" i="1"/>
  <c r="S12" i="1" l="1"/>
  <c r="L13" i="1"/>
  <c r="K12" i="1"/>
  <c r="P12" i="1"/>
  <c r="J17" i="1"/>
  <c r="S13" i="1" l="1"/>
  <c r="K13" i="1"/>
  <c r="L14" i="1"/>
  <c r="P13" i="1"/>
  <c r="J18" i="1"/>
  <c r="S14" i="1" l="1"/>
  <c r="L15" i="1"/>
  <c r="K14" i="1"/>
  <c r="P14" i="1"/>
  <c r="J19" i="1"/>
  <c r="S15" i="1" l="1"/>
  <c r="L16" i="1"/>
  <c r="K15" i="1"/>
  <c r="P15" i="1"/>
  <c r="J20" i="1"/>
  <c r="S16" i="1" l="1"/>
  <c r="L17" i="1"/>
  <c r="K16" i="1"/>
  <c r="P16" i="1"/>
  <c r="J21" i="1"/>
  <c r="S17" i="1" l="1"/>
  <c r="L18" i="1"/>
  <c r="K17" i="1"/>
  <c r="P17" i="1"/>
  <c r="J22" i="1"/>
  <c r="S18" i="1" l="1"/>
  <c r="L19" i="1"/>
  <c r="K18" i="1"/>
  <c r="P18" i="1"/>
  <c r="J23" i="1"/>
  <c r="S19" i="1" l="1"/>
  <c r="K19" i="1"/>
  <c r="L20" i="1"/>
  <c r="P19" i="1"/>
  <c r="J24" i="1"/>
  <c r="S20" i="1" l="1"/>
  <c r="K20" i="1"/>
  <c r="L21" i="1"/>
  <c r="P20" i="1"/>
  <c r="J25" i="1"/>
  <c r="S21" i="1" l="1"/>
  <c r="L22" i="1"/>
  <c r="K21" i="1"/>
  <c r="P21" i="1"/>
  <c r="J26" i="1"/>
  <c r="S22" i="1" l="1"/>
  <c r="L23" i="1"/>
  <c r="K22" i="1"/>
  <c r="P22" i="1"/>
  <c r="J27" i="1"/>
  <c r="S23" i="1" l="1"/>
  <c r="L24" i="1"/>
  <c r="K23" i="1"/>
  <c r="P23" i="1"/>
  <c r="J28" i="1"/>
  <c r="S24" i="1" l="1"/>
  <c r="K24" i="1"/>
  <c r="L25" i="1"/>
  <c r="P24" i="1"/>
  <c r="J29" i="1"/>
  <c r="S25" i="1" l="1"/>
  <c r="K25" i="1"/>
  <c r="L26" i="1"/>
  <c r="P25" i="1"/>
  <c r="J30" i="1"/>
  <c r="S26" i="1" l="1"/>
  <c r="L27" i="1"/>
  <c r="K26" i="1"/>
  <c r="P26" i="1"/>
  <c r="J31" i="1"/>
  <c r="S27" i="1" l="1"/>
  <c r="L28" i="1"/>
  <c r="K27" i="1"/>
  <c r="P27" i="1"/>
  <c r="J32" i="1"/>
  <c r="S28" i="1" l="1"/>
  <c r="L29" i="1"/>
  <c r="K28" i="1"/>
  <c r="P28" i="1"/>
  <c r="J33" i="1"/>
  <c r="S29" i="1" l="1"/>
  <c r="K29" i="1"/>
  <c r="L30" i="1"/>
  <c r="P29" i="1"/>
  <c r="J34" i="1"/>
  <c r="S30" i="1" l="1"/>
  <c r="L31" i="1"/>
  <c r="K30" i="1"/>
  <c r="P30" i="1"/>
  <c r="J35" i="1"/>
  <c r="S31" i="1" l="1"/>
  <c r="L32" i="1"/>
  <c r="K31" i="1"/>
  <c r="P31" i="1"/>
  <c r="J36" i="1"/>
  <c r="S32" i="1" l="1"/>
  <c r="L33" i="1"/>
  <c r="K32" i="1"/>
  <c r="P32" i="1"/>
  <c r="J37" i="1"/>
  <c r="S33" i="1" l="1"/>
  <c r="L34" i="1"/>
  <c r="K33" i="1"/>
  <c r="P33" i="1"/>
  <c r="J38" i="1"/>
  <c r="S34" i="1" l="1"/>
  <c r="K34" i="1"/>
  <c r="L35" i="1"/>
  <c r="P34" i="1"/>
  <c r="J39" i="1"/>
  <c r="S35" i="1" l="1"/>
  <c r="L36" i="1"/>
  <c r="K35" i="1"/>
  <c r="P35" i="1"/>
  <c r="J40" i="1"/>
  <c r="S36" i="1" l="1"/>
  <c r="L37" i="1"/>
  <c r="K36" i="1"/>
  <c r="P36" i="1"/>
  <c r="J41" i="1"/>
  <c r="S37" i="1" l="1"/>
  <c r="L38" i="1"/>
  <c r="K37" i="1"/>
  <c r="P37" i="1"/>
  <c r="J42" i="1"/>
  <c r="S38" i="1" l="1"/>
  <c r="L39" i="1"/>
  <c r="K38" i="1"/>
  <c r="P38" i="1"/>
  <c r="J43" i="1"/>
  <c r="S39" i="1" l="1"/>
  <c r="L40" i="1"/>
  <c r="K39" i="1"/>
  <c r="P39" i="1"/>
  <c r="J44" i="1"/>
  <c r="S40" i="1" l="1"/>
  <c r="L41" i="1"/>
  <c r="K40" i="1"/>
  <c r="P40" i="1"/>
  <c r="J45" i="1"/>
  <c r="S41" i="1" l="1"/>
  <c r="L42" i="1"/>
  <c r="K41" i="1"/>
  <c r="P41" i="1"/>
  <c r="J46" i="1"/>
  <c r="S42" i="1" l="1"/>
  <c r="L43" i="1"/>
  <c r="K42" i="1"/>
  <c r="P42" i="1"/>
  <c r="J47" i="1"/>
  <c r="S43" i="1" l="1"/>
  <c r="L44" i="1"/>
  <c r="K43" i="1"/>
  <c r="P43" i="1"/>
  <c r="J48" i="1"/>
  <c r="S44" i="1" l="1"/>
  <c r="L45" i="1"/>
  <c r="K44" i="1"/>
  <c r="P44" i="1"/>
  <c r="J49" i="1"/>
  <c r="S45" i="1" l="1"/>
  <c r="K45" i="1"/>
  <c r="L46" i="1"/>
  <c r="P45" i="1"/>
  <c r="J50" i="1"/>
  <c r="S46" i="1" l="1"/>
  <c r="L47" i="1"/>
  <c r="K46" i="1"/>
  <c r="P46" i="1"/>
  <c r="J51" i="1"/>
  <c r="S47" i="1" l="1"/>
  <c r="L48" i="1"/>
  <c r="K47" i="1"/>
  <c r="P47" i="1"/>
  <c r="J52" i="1"/>
  <c r="S48" i="1" l="1"/>
  <c r="L49" i="1"/>
  <c r="K48" i="1"/>
  <c r="P48" i="1"/>
  <c r="J53" i="1"/>
  <c r="S49" i="1" l="1"/>
  <c r="L50" i="1"/>
  <c r="K49" i="1"/>
  <c r="P49" i="1"/>
  <c r="J54" i="1"/>
  <c r="S50" i="1" l="1"/>
  <c r="L51" i="1"/>
  <c r="K50" i="1"/>
  <c r="P50" i="1"/>
  <c r="J55" i="1"/>
  <c r="S51" i="1" l="1"/>
  <c r="L52" i="1"/>
  <c r="K51" i="1"/>
  <c r="P51" i="1"/>
  <c r="J56" i="1"/>
  <c r="S52" i="1" l="1"/>
  <c r="L53" i="1"/>
  <c r="K52" i="1"/>
  <c r="P52" i="1"/>
  <c r="J57" i="1"/>
  <c r="S53" i="1" l="1"/>
  <c r="K53" i="1"/>
  <c r="L54" i="1"/>
  <c r="P53" i="1"/>
  <c r="J58" i="1"/>
  <c r="S54" i="1" l="1"/>
  <c r="L55" i="1"/>
  <c r="K54" i="1"/>
  <c r="P54" i="1"/>
  <c r="J59" i="1"/>
  <c r="S55" i="1" l="1"/>
  <c r="L56" i="1"/>
  <c r="K55" i="1"/>
  <c r="P55" i="1"/>
  <c r="J60" i="1"/>
  <c r="S56" i="1" l="1"/>
  <c r="K56" i="1"/>
  <c r="L57" i="1"/>
  <c r="P56" i="1"/>
  <c r="J61" i="1"/>
  <c r="S57" i="1" l="1"/>
  <c r="L58" i="1"/>
  <c r="K57" i="1"/>
  <c r="P57" i="1"/>
  <c r="J62" i="1"/>
  <c r="S58" i="1" l="1"/>
  <c r="L59" i="1"/>
  <c r="K58" i="1"/>
  <c r="P58" i="1"/>
  <c r="J63" i="1"/>
  <c r="S59" i="1" l="1"/>
  <c r="K59" i="1"/>
  <c r="L60" i="1"/>
  <c r="P59" i="1"/>
  <c r="J64" i="1"/>
  <c r="S60" i="1" l="1"/>
  <c r="K60" i="1"/>
  <c r="L61" i="1"/>
  <c r="P60" i="1"/>
  <c r="J65" i="1"/>
  <c r="S61" i="1" l="1"/>
  <c r="K61" i="1"/>
  <c r="L62" i="1"/>
  <c r="P61" i="1"/>
  <c r="J66" i="1"/>
  <c r="S62" i="1" l="1"/>
  <c r="K62" i="1"/>
  <c r="L63" i="1"/>
  <c r="P62" i="1"/>
  <c r="J67" i="1"/>
  <c r="S63" i="1" l="1"/>
  <c r="L64" i="1"/>
  <c r="K63" i="1"/>
  <c r="P63" i="1"/>
  <c r="J68" i="1"/>
  <c r="S64" i="1" l="1"/>
  <c r="K64" i="1"/>
  <c r="L65" i="1"/>
  <c r="P64" i="1"/>
  <c r="J69" i="1"/>
  <c r="S65" i="1" l="1"/>
  <c r="L66" i="1"/>
  <c r="K65" i="1"/>
  <c r="P65" i="1"/>
  <c r="J70" i="1"/>
  <c r="S66" i="1" l="1"/>
  <c r="L67" i="1"/>
  <c r="K66" i="1"/>
  <c r="P66" i="1"/>
  <c r="J71" i="1"/>
  <c r="S67" i="1" l="1"/>
  <c r="K67" i="1"/>
  <c r="L68" i="1"/>
  <c r="P67" i="1"/>
  <c r="J72" i="1"/>
  <c r="S68" i="1" l="1"/>
  <c r="K68" i="1"/>
  <c r="L69" i="1"/>
  <c r="P68" i="1"/>
  <c r="S69" i="1" l="1"/>
  <c r="L70" i="1"/>
  <c r="K69" i="1"/>
  <c r="P69" i="1"/>
  <c r="S70" i="1" l="1"/>
  <c r="L71" i="1"/>
  <c r="K70" i="1"/>
  <c r="P70" i="1"/>
  <c r="S71" i="1" l="1"/>
  <c r="L72" i="1"/>
  <c r="K71" i="1"/>
  <c r="P71" i="1"/>
  <c r="S72" i="1" l="1"/>
  <c r="K72" i="1"/>
  <c r="P72" i="1"/>
</calcChain>
</file>

<file path=xl/sharedStrings.xml><?xml version="1.0" encoding="utf-8"?>
<sst xmlns="http://schemas.openxmlformats.org/spreadsheetml/2006/main" count="23" uniqueCount="22">
  <si>
    <t>Minutes</t>
  </si>
  <si>
    <t>Tm</t>
  </si>
  <si>
    <t>Ts</t>
  </si>
  <si>
    <t>Error</t>
  </si>
  <si>
    <t>P</t>
  </si>
  <si>
    <t>I</t>
  </si>
  <si>
    <t>D</t>
  </si>
  <si>
    <t>W</t>
  </si>
  <si>
    <t>P Param</t>
  </si>
  <si>
    <t>I Param</t>
  </si>
  <si>
    <t>D Param</t>
  </si>
  <si>
    <t>5 point 2nd D</t>
  </si>
  <si>
    <t>Setpoint Change</t>
  </si>
  <si>
    <t>Open the door</t>
  </si>
  <si>
    <t>CumP</t>
  </si>
  <si>
    <t>CumD</t>
  </si>
  <si>
    <t>CumI</t>
  </si>
  <si>
    <t>Wtrimmed</t>
  </si>
  <si>
    <t>W reset windup (P portion, lower)</t>
  </si>
  <si>
    <t>W reset windup (with D influence, lower)</t>
  </si>
  <si>
    <t>W reset windup (P portion, upper)</t>
  </si>
  <si>
    <t>W reset windup (with D influence, higher)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</si>
</sst>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616119416301906"/>
          <c:y val="2.5822931663779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Sheet1!$E$1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0.19999999999999929</c:v>
                </c:pt>
                <c:pt idx="3">
                  <c:v>0.39999999999999858</c:v>
                </c:pt>
                <c:pt idx="4">
                  <c:v>0.30000000000000071</c:v>
                </c:pt>
                <c:pt idx="5">
                  <c:v>0.10000000000000142</c:v>
                </c:pt>
                <c:pt idx="6">
                  <c:v>-0.10000000000000142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2.1999999999999993</c:v>
                </c:pt>
                <c:pt idx="12">
                  <c:v>2.1000000000000014</c:v>
                </c:pt>
                <c:pt idx="13">
                  <c:v>2</c:v>
                </c:pt>
                <c:pt idx="14">
                  <c:v>2</c:v>
                </c:pt>
                <c:pt idx="15">
                  <c:v>2.1000000000000014</c:v>
                </c:pt>
                <c:pt idx="16">
                  <c:v>1.8999999999999986</c:v>
                </c:pt>
                <c:pt idx="17">
                  <c:v>1.8000000000000007</c:v>
                </c:pt>
                <c:pt idx="18">
                  <c:v>1.6000000000000014</c:v>
                </c:pt>
                <c:pt idx="19">
                  <c:v>1.3999999999999986</c:v>
                </c:pt>
                <c:pt idx="20">
                  <c:v>1.1999999999999993</c:v>
                </c:pt>
                <c:pt idx="21">
                  <c:v>1</c:v>
                </c:pt>
                <c:pt idx="22">
                  <c:v>0.80000000000000071</c:v>
                </c:pt>
                <c:pt idx="23">
                  <c:v>0.5</c:v>
                </c:pt>
                <c:pt idx="24">
                  <c:v>0.19999999999999929</c:v>
                </c:pt>
                <c:pt idx="25">
                  <c:v>0</c:v>
                </c:pt>
                <c:pt idx="26">
                  <c:v>-0.19999999999999929</c:v>
                </c:pt>
                <c:pt idx="27">
                  <c:v>-0.39999999999999858</c:v>
                </c:pt>
                <c:pt idx="28">
                  <c:v>-0.60000000000000142</c:v>
                </c:pt>
                <c:pt idx="29">
                  <c:v>-0.5</c:v>
                </c:pt>
                <c:pt idx="30">
                  <c:v>-0.39999999999999858</c:v>
                </c:pt>
                <c:pt idx="31">
                  <c:v>-0.30000000000000071</c:v>
                </c:pt>
                <c:pt idx="32">
                  <c:v>-0.19999999999999929</c:v>
                </c:pt>
                <c:pt idx="33">
                  <c:v>-0.10000000000000142</c:v>
                </c:pt>
                <c:pt idx="34">
                  <c:v>0</c:v>
                </c:pt>
                <c:pt idx="35">
                  <c:v>0.10000000000000142</c:v>
                </c:pt>
                <c:pt idx="36">
                  <c:v>-0.19999999999999929</c:v>
                </c:pt>
                <c:pt idx="37">
                  <c:v>-0.39999999999999858</c:v>
                </c:pt>
                <c:pt idx="38">
                  <c:v>-0.30000000000000071</c:v>
                </c:pt>
                <c:pt idx="39">
                  <c:v>-0.19999999999999929</c:v>
                </c:pt>
                <c:pt idx="40">
                  <c:v>-0.19999999999999929</c:v>
                </c:pt>
                <c:pt idx="41">
                  <c:v>-0.19999999999999929</c:v>
                </c:pt>
                <c:pt idx="42">
                  <c:v>-0.19999999999999929</c:v>
                </c:pt>
                <c:pt idx="43">
                  <c:v>-0.19999999999999929</c:v>
                </c:pt>
                <c:pt idx="44">
                  <c:v>-0.10000000000000142</c:v>
                </c:pt>
                <c:pt idx="45">
                  <c:v>0.10000000000000142</c:v>
                </c:pt>
                <c:pt idx="46">
                  <c:v>0.30000000000000071</c:v>
                </c:pt>
                <c:pt idx="47">
                  <c:v>6</c:v>
                </c:pt>
                <c:pt idx="48">
                  <c:v>5</c:v>
                </c:pt>
                <c:pt idx="49">
                  <c:v>4.5</c:v>
                </c:pt>
                <c:pt idx="50">
                  <c:v>4</c:v>
                </c:pt>
                <c:pt idx="51">
                  <c:v>3.5</c:v>
                </c:pt>
                <c:pt idx="52">
                  <c:v>3</c:v>
                </c:pt>
                <c:pt idx="53">
                  <c:v>2.5</c:v>
                </c:pt>
                <c:pt idx="54">
                  <c:v>2</c:v>
                </c:pt>
                <c:pt idx="55">
                  <c:v>1.6000000000000014</c:v>
                </c:pt>
                <c:pt idx="56">
                  <c:v>0.89999999999999858</c:v>
                </c:pt>
                <c:pt idx="57">
                  <c:v>0.80000000000000071</c:v>
                </c:pt>
                <c:pt idx="58">
                  <c:v>0.69999999999999929</c:v>
                </c:pt>
                <c:pt idx="59">
                  <c:v>0.60000000000000142</c:v>
                </c:pt>
                <c:pt idx="60">
                  <c:v>0.5</c:v>
                </c:pt>
                <c:pt idx="61">
                  <c:v>0.39999999999999858</c:v>
                </c:pt>
                <c:pt idx="62">
                  <c:v>0.30000000000000071</c:v>
                </c:pt>
                <c:pt idx="63">
                  <c:v>0.30000000000000071</c:v>
                </c:pt>
                <c:pt idx="64">
                  <c:v>0.30000000000000071</c:v>
                </c:pt>
                <c:pt idx="65">
                  <c:v>0.30000000000000071</c:v>
                </c:pt>
                <c:pt idx="66">
                  <c:v>0.19999999999999929</c:v>
                </c:pt>
                <c:pt idx="67">
                  <c:v>0.10000000000000142</c:v>
                </c:pt>
                <c:pt idx="68">
                  <c:v>0.10000000000000142</c:v>
                </c:pt>
                <c:pt idx="69">
                  <c:v>0.10000000000000142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20-9440-83C1-B521E1EAD3F3}"/>
            </c:ext>
          </c:extLst>
        </c:ser>
        <c:ser>
          <c:idx val="4"/>
          <c:order val="1"/>
          <c:tx>
            <c:strRef>
              <c:f>Sheet1!$F$1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Sheet1!$F$2:$F$73</c:f>
              <c:numCache>
                <c:formatCode>General</c:formatCode>
                <c:ptCount val="72"/>
                <c:pt idx="1">
                  <c:v>0</c:v>
                </c:pt>
                <c:pt idx="2">
                  <c:v>8.9999999999999677E-2</c:v>
                </c:pt>
                <c:pt idx="3">
                  <c:v>8.9999999999999677E-2</c:v>
                </c:pt>
                <c:pt idx="4">
                  <c:v>-4.4999999999999041E-2</c:v>
                </c:pt>
                <c:pt idx="5">
                  <c:v>-8.9999999999999677E-2</c:v>
                </c:pt>
                <c:pt idx="6">
                  <c:v>-9.0000000000001287E-2</c:v>
                </c:pt>
                <c:pt idx="7">
                  <c:v>4.5000000000000644E-2</c:v>
                </c:pt>
                <c:pt idx="8">
                  <c:v>0</c:v>
                </c:pt>
                <c:pt idx="9">
                  <c:v>0</c:v>
                </c:pt>
                <c:pt idx="10">
                  <c:v>0.9</c:v>
                </c:pt>
                <c:pt idx="11">
                  <c:v>8.9999999999999677E-2</c:v>
                </c:pt>
                <c:pt idx="12">
                  <c:v>-4.4999999999999041E-2</c:v>
                </c:pt>
                <c:pt idx="13">
                  <c:v>-4.5000000000000644E-2</c:v>
                </c:pt>
                <c:pt idx="14">
                  <c:v>0</c:v>
                </c:pt>
                <c:pt idx="15">
                  <c:v>4.5000000000000644E-2</c:v>
                </c:pt>
                <c:pt idx="16">
                  <c:v>-9.0000000000001287E-2</c:v>
                </c:pt>
                <c:pt idx="17">
                  <c:v>-4.4999999999999041E-2</c:v>
                </c:pt>
                <c:pt idx="18">
                  <c:v>-8.9999999999999677E-2</c:v>
                </c:pt>
                <c:pt idx="19">
                  <c:v>-9.0000000000001287E-2</c:v>
                </c:pt>
                <c:pt idx="20">
                  <c:v>-8.9999999999999677E-2</c:v>
                </c:pt>
                <c:pt idx="21">
                  <c:v>-8.9999999999999677E-2</c:v>
                </c:pt>
                <c:pt idx="22">
                  <c:v>-8.9999999999999677E-2</c:v>
                </c:pt>
                <c:pt idx="23">
                  <c:v>-0.13500000000000031</c:v>
                </c:pt>
                <c:pt idx="24">
                  <c:v>-0.13500000000000031</c:v>
                </c:pt>
                <c:pt idx="25">
                  <c:v>-8.9999999999999677E-2</c:v>
                </c:pt>
                <c:pt idx="26">
                  <c:v>-8.9999999999999677E-2</c:v>
                </c:pt>
                <c:pt idx="27">
                  <c:v>-8.9999999999999677E-2</c:v>
                </c:pt>
                <c:pt idx="28">
                  <c:v>-9.0000000000001287E-2</c:v>
                </c:pt>
                <c:pt idx="29">
                  <c:v>4.5000000000000644E-2</c:v>
                </c:pt>
                <c:pt idx="30">
                  <c:v>4.5000000000000644E-2</c:v>
                </c:pt>
                <c:pt idx="31">
                  <c:v>4.4999999999999041E-2</c:v>
                </c:pt>
                <c:pt idx="32">
                  <c:v>4.5000000000000644E-2</c:v>
                </c:pt>
                <c:pt idx="33">
                  <c:v>4.4999999999999041E-2</c:v>
                </c:pt>
                <c:pt idx="34">
                  <c:v>4.5000000000000644E-2</c:v>
                </c:pt>
                <c:pt idx="35">
                  <c:v>4.5000000000000644E-2</c:v>
                </c:pt>
                <c:pt idx="36">
                  <c:v>-0.13500000000000031</c:v>
                </c:pt>
                <c:pt idx="37">
                  <c:v>-8.9999999999999677E-2</c:v>
                </c:pt>
                <c:pt idx="38">
                  <c:v>4.4999999999999041E-2</c:v>
                </c:pt>
                <c:pt idx="39">
                  <c:v>4.5000000000000644E-2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4.4999999999999041E-2</c:v>
                </c:pt>
                <c:pt idx="45">
                  <c:v>9.0000000000001287E-2</c:v>
                </c:pt>
                <c:pt idx="46">
                  <c:v>8.9999999999999677E-2</c:v>
                </c:pt>
                <c:pt idx="47">
                  <c:v>2.5649999999999999</c:v>
                </c:pt>
                <c:pt idx="48">
                  <c:v>-0.45</c:v>
                </c:pt>
                <c:pt idx="49">
                  <c:v>-0.22500000000000001</c:v>
                </c:pt>
                <c:pt idx="50">
                  <c:v>-0.22500000000000001</c:v>
                </c:pt>
                <c:pt idx="51">
                  <c:v>-0.22500000000000001</c:v>
                </c:pt>
                <c:pt idx="52">
                  <c:v>-0.22500000000000001</c:v>
                </c:pt>
                <c:pt idx="53">
                  <c:v>-0.22500000000000001</c:v>
                </c:pt>
                <c:pt idx="54">
                  <c:v>-0.22500000000000001</c:v>
                </c:pt>
                <c:pt idx="55">
                  <c:v>-0.17999999999999935</c:v>
                </c:pt>
                <c:pt idx="56">
                  <c:v>-0.31500000000000128</c:v>
                </c:pt>
                <c:pt idx="57">
                  <c:v>-4.4999999999999041E-2</c:v>
                </c:pt>
                <c:pt idx="58">
                  <c:v>-4.5000000000000644E-2</c:v>
                </c:pt>
                <c:pt idx="59">
                  <c:v>-4.4999999999999041E-2</c:v>
                </c:pt>
                <c:pt idx="60">
                  <c:v>-4.5000000000000644E-2</c:v>
                </c:pt>
                <c:pt idx="61">
                  <c:v>-4.5000000000000644E-2</c:v>
                </c:pt>
                <c:pt idx="62">
                  <c:v>-4.4999999999999041E-2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-4.5000000000000644E-2</c:v>
                </c:pt>
                <c:pt idx="67">
                  <c:v>-4.4999999999999041E-2</c:v>
                </c:pt>
                <c:pt idx="68">
                  <c:v>0</c:v>
                </c:pt>
                <c:pt idx="69">
                  <c:v>0</c:v>
                </c:pt>
                <c:pt idx="70">
                  <c:v>-4.5000000000000644E-2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20-9440-83C1-B521E1EAD3F3}"/>
            </c:ext>
          </c:extLst>
        </c:ser>
        <c:ser>
          <c:idx val="5"/>
          <c:order val="2"/>
          <c:tx>
            <c:strRef>
              <c:f>Sheet1!$G$1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Sheet1!$G$2:$G$73</c:f>
              <c:numCache>
                <c:formatCode>General</c:formatCode>
                <c:ptCount val="72"/>
                <c:pt idx="1">
                  <c:v>0</c:v>
                </c:pt>
                <c:pt idx="2">
                  <c:v>0</c:v>
                </c:pt>
                <c:pt idx="3">
                  <c:v>3.9999999999999861E-4</c:v>
                </c:pt>
                <c:pt idx="4">
                  <c:v>7.9999999999999722E-4</c:v>
                </c:pt>
                <c:pt idx="5">
                  <c:v>6.0000000000000147E-4</c:v>
                </c:pt>
                <c:pt idx="6">
                  <c:v>2.0000000000000286E-4</c:v>
                </c:pt>
                <c:pt idx="7">
                  <c:v>-2.0000000000000286E-4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4.0000000000000001E-3</c:v>
                </c:pt>
                <c:pt idx="12">
                  <c:v>4.3999999999999985E-3</c:v>
                </c:pt>
                <c:pt idx="13">
                  <c:v>4.2000000000000032E-3</c:v>
                </c:pt>
                <c:pt idx="14">
                  <c:v>4.0000000000000001E-3</c:v>
                </c:pt>
                <c:pt idx="15">
                  <c:v>4.0000000000000001E-3</c:v>
                </c:pt>
                <c:pt idx="16">
                  <c:v>4.2000000000000032E-3</c:v>
                </c:pt>
                <c:pt idx="17">
                  <c:v>3.7999999999999974E-3</c:v>
                </c:pt>
                <c:pt idx="18">
                  <c:v>3.6000000000000016E-3</c:v>
                </c:pt>
                <c:pt idx="19">
                  <c:v>3.2000000000000028E-3</c:v>
                </c:pt>
                <c:pt idx="20">
                  <c:v>2.7999999999999974E-3</c:v>
                </c:pt>
                <c:pt idx="21">
                  <c:v>2.3999999999999985E-3</c:v>
                </c:pt>
                <c:pt idx="22">
                  <c:v>2E-3</c:v>
                </c:pt>
                <c:pt idx="23">
                  <c:v>1.6000000000000014E-3</c:v>
                </c:pt>
                <c:pt idx="24">
                  <c:v>1E-3</c:v>
                </c:pt>
                <c:pt idx="25">
                  <c:v>3.9999999999999861E-4</c:v>
                </c:pt>
                <c:pt idx="26">
                  <c:v>0</c:v>
                </c:pt>
                <c:pt idx="27">
                  <c:v>-3.9999999999999861E-4</c:v>
                </c:pt>
                <c:pt idx="28">
                  <c:v>-7.9999999999999722E-4</c:v>
                </c:pt>
                <c:pt idx="29">
                  <c:v>-1.2000000000000029E-3</c:v>
                </c:pt>
                <c:pt idx="30">
                  <c:v>-1E-3</c:v>
                </c:pt>
                <c:pt idx="31">
                  <c:v>-7.9999999999999722E-4</c:v>
                </c:pt>
                <c:pt idx="32">
                  <c:v>-6.0000000000000147E-4</c:v>
                </c:pt>
                <c:pt idx="33">
                  <c:v>-3.9999999999999861E-4</c:v>
                </c:pt>
                <c:pt idx="34">
                  <c:v>-2.0000000000000286E-4</c:v>
                </c:pt>
                <c:pt idx="35">
                  <c:v>0</c:v>
                </c:pt>
                <c:pt idx="36">
                  <c:v>2.0000000000000286E-4</c:v>
                </c:pt>
                <c:pt idx="37">
                  <c:v>-3.9999999999999861E-4</c:v>
                </c:pt>
                <c:pt idx="38">
                  <c:v>-7.9999999999999722E-4</c:v>
                </c:pt>
                <c:pt idx="39">
                  <c:v>-6.0000000000000147E-4</c:v>
                </c:pt>
                <c:pt idx="40">
                  <c:v>-3.9999999999999861E-4</c:v>
                </c:pt>
                <c:pt idx="41">
                  <c:v>-3.9999999999999861E-4</c:v>
                </c:pt>
                <c:pt idx="42">
                  <c:v>-3.9999999999999861E-4</c:v>
                </c:pt>
                <c:pt idx="43">
                  <c:v>-3.9999999999999861E-4</c:v>
                </c:pt>
                <c:pt idx="44">
                  <c:v>-3.9999999999999861E-4</c:v>
                </c:pt>
                <c:pt idx="45">
                  <c:v>-2.0000000000000286E-4</c:v>
                </c:pt>
                <c:pt idx="46">
                  <c:v>2.0000000000000286E-4</c:v>
                </c:pt>
                <c:pt idx="47">
                  <c:v>6.0000000000000147E-4</c:v>
                </c:pt>
                <c:pt idx="48">
                  <c:v>1.2E-2</c:v>
                </c:pt>
                <c:pt idx="49">
                  <c:v>0.01</c:v>
                </c:pt>
                <c:pt idx="50">
                  <c:v>9.0000000000000011E-3</c:v>
                </c:pt>
                <c:pt idx="51">
                  <c:v>8.0000000000000002E-3</c:v>
                </c:pt>
                <c:pt idx="52">
                  <c:v>7.0000000000000001E-3</c:v>
                </c:pt>
                <c:pt idx="53">
                  <c:v>6.0000000000000001E-3</c:v>
                </c:pt>
                <c:pt idx="54">
                  <c:v>5.0000000000000001E-3</c:v>
                </c:pt>
                <c:pt idx="55">
                  <c:v>4.0000000000000001E-3</c:v>
                </c:pt>
                <c:pt idx="56">
                  <c:v>3.2000000000000028E-3</c:v>
                </c:pt>
                <c:pt idx="57">
                  <c:v>1.7999999999999971E-3</c:v>
                </c:pt>
                <c:pt idx="58">
                  <c:v>1.6000000000000014E-3</c:v>
                </c:pt>
                <c:pt idx="59">
                  <c:v>1.3999999999999987E-3</c:v>
                </c:pt>
                <c:pt idx="60">
                  <c:v>1.2000000000000029E-3</c:v>
                </c:pt>
                <c:pt idx="61">
                  <c:v>1E-3</c:v>
                </c:pt>
                <c:pt idx="62">
                  <c:v>7.9999999999999722E-4</c:v>
                </c:pt>
                <c:pt idx="63">
                  <c:v>6.0000000000000147E-4</c:v>
                </c:pt>
                <c:pt idx="64">
                  <c:v>6.0000000000000147E-4</c:v>
                </c:pt>
                <c:pt idx="65">
                  <c:v>6.0000000000000147E-4</c:v>
                </c:pt>
                <c:pt idx="66">
                  <c:v>6.0000000000000147E-4</c:v>
                </c:pt>
                <c:pt idx="67">
                  <c:v>3.9999999999999861E-4</c:v>
                </c:pt>
                <c:pt idx="68">
                  <c:v>2.0000000000000286E-4</c:v>
                </c:pt>
                <c:pt idx="69">
                  <c:v>2.0000000000000286E-4</c:v>
                </c:pt>
                <c:pt idx="70">
                  <c:v>2.0000000000000286E-4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20-9440-83C1-B521E1EAD3F3}"/>
            </c:ext>
          </c:extLst>
        </c:ser>
        <c:ser>
          <c:idx val="6"/>
          <c:order val="3"/>
          <c:tx>
            <c:strRef>
              <c:f>Sheet1!$H$1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Sheet1!$H$2:$H$73</c:f>
              <c:numCache>
                <c:formatCode>General</c:formatCode>
                <c:ptCount val="72"/>
                <c:pt idx="6">
                  <c:v>-0.10649999999999891</c:v>
                </c:pt>
                <c:pt idx="7">
                  <c:v>-2.4500000000000483E-2</c:v>
                </c:pt>
                <c:pt idx="8">
                  <c:v>-9.0000000000014062E-3</c:v>
                </c:pt>
                <c:pt idx="9">
                  <c:v>0.11450000000000175</c:v>
                </c:pt>
                <c:pt idx="10">
                  <c:v>-4.1833333333334034E-2</c:v>
                </c:pt>
                <c:pt idx="11">
                  <c:v>-7.7833333333333254E-2</c:v>
                </c:pt>
                <c:pt idx="12">
                  <c:v>0.80766666666666675</c:v>
                </c:pt>
                <c:pt idx="13">
                  <c:v>-0.73116666666666719</c:v>
                </c:pt>
                <c:pt idx="14">
                  <c:v>-3.4999999999998671E-2</c:v>
                </c:pt>
                <c:pt idx="15">
                  <c:v>1.9999999999985598E-3</c:v>
                </c:pt>
                <c:pt idx="16">
                  <c:v>3.1166666666667217E-2</c:v>
                </c:pt>
                <c:pt idx="17">
                  <c:v>4.5000000000000616E-2</c:v>
                </c:pt>
                <c:pt idx="18">
                  <c:v>-0.11866666666666832</c:v>
                </c:pt>
                <c:pt idx="19">
                  <c:v>5.2666666666668596E-2</c:v>
                </c:pt>
                <c:pt idx="20">
                  <c:v>-4.1833333333333833E-2</c:v>
                </c:pt>
                <c:pt idx="21">
                  <c:v>4.1666666666652571E-3</c:v>
                </c:pt>
                <c:pt idx="22">
                  <c:v>-3.3333333333182222E-4</c:v>
                </c:pt>
                <c:pt idx="23">
                  <c:v>-3.3333333333352756E-4</c:v>
                </c:pt>
                <c:pt idx="24">
                  <c:v>3.8333333333334589E-3</c:v>
                </c:pt>
                <c:pt idx="25">
                  <c:v>-3.6666666666667166E-2</c:v>
                </c:pt>
                <c:pt idx="26">
                  <c:v>-1.1842378929335004E-17</c:v>
                </c:pt>
                <c:pt idx="27">
                  <c:v>3.6666666666667166E-2</c:v>
                </c:pt>
                <c:pt idx="28">
                  <c:v>-3.8333333333333995E-3</c:v>
                </c:pt>
                <c:pt idx="29">
                  <c:v>1.3333333333334883E-3</c:v>
                </c:pt>
                <c:pt idx="30">
                  <c:v>-1.1500000000001502E-2</c:v>
                </c:pt>
                <c:pt idx="31">
                  <c:v>0.11100000000000167</c:v>
                </c:pt>
                <c:pt idx="32">
                  <c:v>-1.150000000000008E-2</c:v>
                </c:pt>
                <c:pt idx="33">
                  <c:v>9.999999999985576E-4</c:v>
                </c:pt>
                <c:pt idx="34">
                  <c:v>1.5868787765308904E-15</c:v>
                </c:pt>
                <c:pt idx="35">
                  <c:v>-1.5987211554602253E-15</c:v>
                </c:pt>
                <c:pt idx="36">
                  <c:v>-1.3333333333318779E-3</c:v>
                </c:pt>
                <c:pt idx="37">
                  <c:v>1.5666666666666603E-2</c:v>
                </c:pt>
                <c:pt idx="38">
                  <c:v>-0.15083333333333418</c:v>
                </c:pt>
                <c:pt idx="39">
                  <c:v>4.0833333333334068E-2</c:v>
                </c:pt>
                <c:pt idx="40">
                  <c:v>0.10549999999999875</c:v>
                </c:pt>
                <c:pt idx="41">
                  <c:v>-7.3333333333318682E-3</c:v>
                </c:pt>
                <c:pt idx="42">
                  <c:v>-3.6000000000000677E-2</c:v>
                </c:pt>
                <c:pt idx="43">
                  <c:v>3.8333333333334051E-3</c:v>
                </c:pt>
                <c:pt idx="44">
                  <c:v>5.9211894646675019E-18</c:v>
                </c:pt>
                <c:pt idx="45">
                  <c:v>-3.4999999999998899E-3</c:v>
                </c:pt>
                <c:pt idx="46">
                  <c:v>3.3166666666665685E-2</c:v>
                </c:pt>
                <c:pt idx="47">
                  <c:v>5.1500000000002051E-2</c:v>
                </c:pt>
                <c:pt idx="48">
                  <c:v>-0.23666666666666819</c:v>
                </c:pt>
                <c:pt idx="49">
                  <c:v>2.2938333333333332</c:v>
                </c:pt>
                <c:pt idx="50">
                  <c:v>-2.7089999999999996</c:v>
                </c:pt>
                <c:pt idx="51">
                  <c:v>0.46016666666666656</c:v>
                </c:pt>
                <c:pt idx="52">
                  <c:v>-4.1500000000000002E-2</c:v>
                </c:pt>
                <c:pt idx="53">
                  <c:v>1.6666666666666668E-3</c:v>
                </c:pt>
                <c:pt idx="54">
                  <c:v>0</c:v>
                </c:pt>
                <c:pt idx="55">
                  <c:v>3.3333333333340911E-4</c:v>
                </c:pt>
                <c:pt idx="56">
                  <c:v>-4.8333333333334854E-3</c:v>
                </c:pt>
                <c:pt idx="57">
                  <c:v>5.0500000000000683E-2</c:v>
                </c:pt>
                <c:pt idx="58">
                  <c:v>-0.13783333333333511</c:v>
                </c:pt>
                <c:pt idx="59">
                  <c:v>0.23383333333333547</c:v>
                </c:pt>
                <c:pt idx="60">
                  <c:v>-2.4000000000001704E-2</c:v>
                </c:pt>
                <c:pt idx="61">
                  <c:v>2.0000000000016506E-3</c:v>
                </c:pt>
                <c:pt idx="62">
                  <c:v>-1.438849039914203E-15</c:v>
                </c:pt>
                <c:pt idx="63">
                  <c:v>3.3333333333336769E-4</c:v>
                </c:pt>
                <c:pt idx="64">
                  <c:v>-3.8333333333319549E-3</c:v>
                </c:pt>
                <c:pt idx="65">
                  <c:v>3.6999999999999103E-2</c:v>
                </c:pt>
                <c:pt idx="66">
                  <c:v>-4.1666666666665365E-3</c:v>
                </c:pt>
                <c:pt idx="67">
                  <c:v>4.1666666666667672E-3</c:v>
                </c:pt>
                <c:pt idx="68">
                  <c:v>-3.6666666666667312E-2</c:v>
                </c:pt>
                <c:pt idx="69">
                  <c:v>1.438849039914203E-15</c:v>
                </c:pt>
                <c:pt idx="70">
                  <c:v>3.6333333333332399E-2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20-9440-83C1-B521E1EAD3F3}"/>
            </c:ext>
          </c:extLst>
        </c:ser>
        <c:ser>
          <c:idx val="7"/>
          <c:order val="4"/>
          <c:tx>
            <c:strRef>
              <c:f>Sheet1!$L$1</c:f>
              <c:strCache>
                <c:ptCount val="1"/>
                <c:pt idx="0">
                  <c:v>W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Sheet1!$L$2:$L$73</c:f>
              <c:numCache>
                <c:formatCode>General</c:formatCode>
                <c:ptCount val="72"/>
                <c:pt idx="0">
                  <c:v>0.3</c:v>
                </c:pt>
                <c:pt idx="1">
                  <c:v>0.3</c:v>
                </c:pt>
                <c:pt idx="2">
                  <c:v>0.38999999999999968</c:v>
                </c:pt>
                <c:pt idx="3">
                  <c:v>0.48039999999999938</c:v>
                </c:pt>
                <c:pt idx="4">
                  <c:v>0.43620000000000037</c:v>
                </c:pt>
                <c:pt idx="5">
                  <c:v>0.34680000000000066</c:v>
                </c:pt>
                <c:pt idx="6">
                  <c:v>0.15050000000000041</c:v>
                </c:pt>
                <c:pt idx="7">
                  <c:v>0.17080000000000056</c:v>
                </c:pt>
                <c:pt idx="8">
                  <c:v>0.16179999999999917</c:v>
                </c:pt>
                <c:pt idx="9">
                  <c:v>0.27630000000000093</c:v>
                </c:pt>
                <c:pt idx="10">
                  <c:v>1.134466666666667</c:v>
                </c:pt>
                <c:pt idx="11">
                  <c:v>1.1506333333333334</c:v>
                </c:pt>
                <c:pt idx="12">
                  <c:v>1.9177000000000011</c:v>
                </c:pt>
                <c:pt idx="13">
                  <c:v>1.1457333333333333</c:v>
                </c:pt>
                <c:pt idx="14">
                  <c:v>1.1147333333333347</c:v>
                </c:pt>
                <c:pt idx="15">
                  <c:v>1.165733333333334</c:v>
                </c:pt>
                <c:pt idx="16">
                  <c:v>1.1111</c:v>
                </c:pt>
                <c:pt idx="17">
                  <c:v>1.1149000000000016</c:v>
                </c:pt>
                <c:pt idx="18">
                  <c:v>0.9098333333333336</c:v>
                </c:pt>
                <c:pt idx="19">
                  <c:v>0.87570000000000092</c:v>
                </c:pt>
                <c:pt idx="20">
                  <c:v>0.74666666666666748</c:v>
                </c:pt>
                <c:pt idx="21">
                  <c:v>0.66323333333333301</c:v>
                </c:pt>
                <c:pt idx="22">
                  <c:v>0.57490000000000152</c:v>
                </c:pt>
                <c:pt idx="23">
                  <c:v>0.44116666666666765</c:v>
                </c:pt>
                <c:pt idx="24">
                  <c:v>0.31100000000000083</c:v>
                </c:pt>
                <c:pt idx="25">
                  <c:v>0.18473333333333397</c:v>
                </c:pt>
                <c:pt idx="26">
                  <c:v>9.473333333333428E-2</c:v>
                </c:pt>
                <c:pt idx="27">
                  <c:v>4.1000000000001771E-2</c:v>
                </c:pt>
                <c:pt idx="28">
                  <c:v>-5.3633333333332908E-2</c:v>
                </c:pt>
                <c:pt idx="29">
                  <c:v>-8.4999999999987794E-3</c:v>
                </c:pt>
                <c:pt idx="30">
                  <c:v>2.4000000000000361E-2</c:v>
                </c:pt>
                <c:pt idx="31">
                  <c:v>0.17920000000000108</c:v>
                </c:pt>
                <c:pt idx="32">
                  <c:v>0.21210000000000168</c:v>
                </c:pt>
                <c:pt idx="33">
                  <c:v>0.25769999999999926</c:v>
                </c:pt>
                <c:pt idx="34">
                  <c:v>0.30250000000000155</c:v>
                </c:pt>
                <c:pt idx="35">
                  <c:v>0.34750000000000059</c:v>
                </c:pt>
                <c:pt idx="36">
                  <c:v>0.2113666666666684</c:v>
                </c:pt>
                <c:pt idx="37">
                  <c:v>0.13663333333333533</c:v>
                </c:pt>
                <c:pt idx="38">
                  <c:v>3.0000000000000193E-2</c:v>
                </c:pt>
                <c:pt idx="39">
                  <c:v>0.11523333333333491</c:v>
                </c:pt>
                <c:pt idx="40">
                  <c:v>0.22033333333333366</c:v>
                </c:pt>
                <c:pt idx="41">
                  <c:v>0.21260000000000179</c:v>
                </c:pt>
                <c:pt idx="42">
                  <c:v>0.17620000000000111</c:v>
                </c:pt>
                <c:pt idx="43">
                  <c:v>0.17963333333333451</c:v>
                </c:pt>
                <c:pt idx="44">
                  <c:v>0.22423333333333353</c:v>
                </c:pt>
                <c:pt idx="45">
                  <c:v>0.31053333333333494</c:v>
                </c:pt>
                <c:pt idx="46">
                  <c:v>0.43390000000000029</c:v>
                </c:pt>
                <c:pt idx="47">
                  <c:v>3.0510000000000024</c:v>
                </c:pt>
                <c:pt idx="48">
                  <c:v>2.3763333333333341</c:v>
                </c:pt>
                <c:pt idx="49">
                  <c:v>4.4551666666666669</c:v>
                </c:pt>
                <c:pt idx="50">
                  <c:v>1.530166666666668</c:v>
                </c:pt>
                <c:pt idx="51">
                  <c:v>1.7733333333333345</c:v>
                </c:pt>
                <c:pt idx="52">
                  <c:v>1.5138333333333343</c:v>
                </c:pt>
                <c:pt idx="53">
                  <c:v>1.2965000000000009</c:v>
                </c:pt>
                <c:pt idx="54">
                  <c:v>1.0765000000000007</c:v>
                </c:pt>
                <c:pt idx="55">
                  <c:v>0.90083333333333471</c:v>
                </c:pt>
                <c:pt idx="56">
                  <c:v>0.58419999999999994</c:v>
                </c:pt>
                <c:pt idx="57">
                  <c:v>0.59150000000000158</c:v>
                </c:pt>
                <c:pt idx="58">
                  <c:v>0.41026666666666589</c:v>
                </c:pt>
                <c:pt idx="59">
                  <c:v>0.60050000000000237</c:v>
                </c:pt>
                <c:pt idx="60">
                  <c:v>0.53270000000000006</c:v>
                </c:pt>
                <c:pt idx="61">
                  <c:v>0.49070000000000108</c:v>
                </c:pt>
                <c:pt idx="62">
                  <c:v>0.44650000000000062</c:v>
                </c:pt>
                <c:pt idx="63">
                  <c:v>0.44743333333333396</c:v>
                </c:pt>
                <c:pt idx="64">
                  <c:v>0.44420000000000198</c:v>
                </c:pt>
                <c:pt idx="65">
                  <c:v>0.48180000000000106</c:v>
                </c:pt>
                <c:pt idx="66">
                  <c:v>0.43323333333333386</c:v>
                </c:pt>
                <c:pt idx="67">
                  <c:v>0.39280000000000159</c:v>
                </c:pt>
                <c:pt idx="68">
                  <c:v>0.35633333333333428</c:v>
                </c:pt>
                <c:pt idx="69">
                  <c:v>0.3565333333333357</c:v>
                </c:pt>
                <c:pt idx="70">
                  <c:v>0.34806666666666741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20-9440-83C1-B521E1EA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33871"/>
        <c:axId val="1509355600"/>
      </c:lineChart>
      <c:catAx>
        <c:axId val="90733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55600"/>
        <c:crosses val="autoZero"/>
        <c:auto val="1"/>
        <c:lblAlgn val="ctr"/>
        <c:lblOffset val="100"/>
        <c:noMultiLvlLbl val="0"/>
      </c:catAx>
      <c:valAx>
        <c:axId val="150935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3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Influences</a:t>
            </a:r>
            <a:r>
              <a:rPr lang="en-US" baseline="0"/>
              <a:t> on Control (W)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CumP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Sheet1!$I$2:$I$72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8.9999999999999677E-2</c:v>
                </c:pt>
                <c:pt idx="3">
                  <c:v>0.17999999999999935</c:v>
                </c:pt>
                <c:pt idx="4">
                  <c:v>0.13500000000000031</c:v>
                </c:pt>
                <c:pt idx="5">
                  <c:v>4.5000000000000637E-2</c:v>
                </c:pt>
                <c:pt idx="6">
                  <c:v>-4.5000000000000651E-2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</c:v>
                </c:pt>
                <c:pt idx="11">
                  <c:v>0.98999999999999966</c:v>
                </c:pt>
                <c:pt idx="12">
                  <c:v>0.94500000000000062</c:v>
                </c:pt>
                <c:pt idx="13">
                  <c:v>0.9</c:v>
                </c:pt>
                <c:pt idx="14">
                  <c:v>0.9</c:v>
                </c:pt>
                <c:pt idx="15">
                  <c:v>0.94500000000000062</c:v>
                </c:pt>
                <c:pt idx="16">
                  <c:v>0.85499999999999932</c:v>
                </c:pt>
                <c:pt idx="17">
                  <c:v>0.81000000000000028</c:v>
                </c:pt>
                <c:pt idx="18">
                  <c:v>0.72000000000000064</c:v>
                </c:pt>
                <c:pt idx="19">
                  <c:v>0.62999999999999934</c:v>
                </c:pt>
                <c:pt idx="20">
                  <c:v>0.5399999999999997</c:v>
                </c:pt>
                <c:pt idx="21">
                  <c:v>0.45</c:v>
                </c:pt>
                <c:pt idx="22">
                  <c:v>0.36000000000000032</c:v>
                </c:pt>
                <c:pt idx="23">
                  <c:v>0.22500000000000001</c:v>
                </c:pt>
                <c:pt idx="24">
                  <c:v>8.9999999999999691E-2</c:v>
                </c:pt>
                <c:pt idx="25">
                  <c:v>0</c:v>
                </c:pt>
                <c:pt idx="26">
                  <c:v>-8.9999999999999677E-2</c:v>
                </c:pt>
                <c:pt idx="27">
                  <c:v>-0.17999999999999935</c:v>
                </c:pt>
                <c:pt idx="28">
                  <c:v>-0.27000000000000063</c:v>
                </c:pt>
                <c:pt idx="29">
                  <c:v>-0.22499999999999998</c:v>
                </c:pt>
                <c:pt idx="30">
                  <c:v>-0.17999999999999933</c:v>
                </c:pt>
                <c:pt idx="31">
                  <c:v>-0.13500000000000029</c:v>
                </c:pt>
                <c:pt idx="32">
                  <c:v>-8.9999999999999636E-2</c:v>
                </c:pt>
                <c:pt idx="33">
                  <c:v>-4.5000000000000595E-2</c:v>
                </c:pt>
                <c:pt idx="34">
                  <c:v>0</c:v>
                </c:pt>
                <c:pt idx="35">
                  <c:v>4.5000000000000644E-2</c:v>
                </c:pt>
                <c:pt idx="36">
                  <c:v>-8.9999999999999664E-2</c:v>
                </c:pt>
                <c:pt idx="37">
                  <c:v>-0.17999999999999933</c:v>
                </c:pt>
                <c:pt idx="38">
                  <c:v>-0.13500000000000029</c:v>
                </c:pt>
                <c:pt idx="39">
                  <c:v>-8.9999999999999636E-2</c:v>
                </c:pt>
                <c:pt idx="40">
                  <c:v>-8.9999999999999636E-2</c:v>
                </c:pt>
                <c:pt idx="41">
                  <c:v>-8.9999999999999636E-2</c:v>
                </c:pt>
                <c:pt idx="42">
                  <c:v>-8.9999999999999636E-2</c:v>
                </c:pt>
                <c:pt idx="43">
                  <c:v>-8.9999999999999636E-2</c:v>
                </c:pt>
                <c:pt idx="44">
                  <c:v>-4.5000000000000595E-2</c:v>
                </c:pt>
                <c:pt idx="45">
                  <c:v>4.5000000000000692E-2</c:v>
                </c:pt>
                <c:pt idx="46">
                  <c:v>0.13500000000000037</c:v>
                </c:pt>
                <c:pt idx="47">
                  <c:v>2.7</c:v>
                </c:pt>
                <c:pt idx="48">
                  <c:v>2.25</c:v>
                </c:pt>
                <c:pt idx="49">
                  <c:v>2.0249999999999999</c:v>
                </c:pt>
                <c:pt idx="50">
                  <c:v>1.7999999999999998</c:v>
                </c:pt>
                <c:pt idx="51">
                  <c:v>1.5749999999999997</c:v>
                </c:pt>
                <c:pt idx="52">
                  <c:v>1.3499999999999996</c:v>
                </c:pt>
                <c:pt idx="53">
                  <c:v>1.1249999999999996</c:v>
                </c:pt>
                <c:pt idx="54">
                  <c:v>0.89999999999999958</c:v>
                </c:pt>
                <c:pt idx="55">
                  <c:v>0.7200000000000002</c:v>
                </c:pt>
                <c:pt idx="56">
                  <c:v>0.40499999999999892</c:v>
                </c:pt>
                <c:pt idx="57">
                  <c:v>0.35999999999999988</c:v>
                </c:pt>
                <c:pt idx="58">
                  <c:v>0.31499999999999923</c:v>
                </c:pt>
                <c:pt idx="59">
                  <c:v>0.27000000000000018</c:v>
                </c:pt>
                <c:pt idx="60">
                  <c:v>0.22499999999999953</c:v>
                </c:pt>
                <c:pt idx="61">
                  <c:v>0.17999999999999888</c:v>
                </c:pt>
                <c:pt idx="62">
                  <c:v>0.13499999999999984</c:v>
                </c:pt>
                <c:pt idx="63">
                  <c:v>0.13499999999999984</c:v>
                </c:pt>
                <c:pt idx="64">
                  <c:v>0.13499999999999984</c:v>
                </c:pt>
                <c:pt idx="65">
                  <c:v>0.13499999999999984</c:v>
                </c:pt>
                <c:pt idx="66">
                  <c:v>8.9999999999999192E-2</c:v>
                </c:pt>
                <c:pt idx="67">
                  <c:v>4.5000000000000151E-2</c:v>
                </c:pt>
                <c:pt idx="68">
                  <c:v>4.5000000000000151E-2</c:v>
                </c:pt>
                <c:pt idx="69">
                  <c:v>4.5000000000000151E-2</c:v>
                </c:pt>
                <c:pt idx="70">
                  <c:v>-4.9266146717741321E-16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F-BD4A-B445-C5D42022A2A9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CumD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Sheet1!$J$2:$J$72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-0.10649999999999891</c:v>
                </c:pt>
                <c:pt idx="7">
                  <c:v>-0.13099999999999939</c:v>
                </c:pt>
                <c:pt idx="8">
                  <c:v>-0.14000000000000079</c:v>
                </c:pt>
                <c:pt idx="9">
                  <c:v>-2.5499999999999037E-2</c:v>
                </c:pt>
                <c:pt idx="10">
                  <c:v>-6.7333333333333079E-2</c:v>
                </c:pt>
                <c:pt idx="11">
                  <c:v>-0.14516666666666633</c:v>
                </c:pt>
                <c:pt idx="12">
                  <c:v>0.66250000000000042</c:v>
                </c:pt>
                <c:pt idx="13">
                  <c:v>-6.8666666666666765E-2</c:v>
                </c:pt>
                <c:pt idx="14">
                  <c:v>-0.10366666666666544</c:v>
                </c:pt>
                <c:pt idx="15">
                  <c:v>-0.10166666666666688</c:v>
                </c:pt>
                <c:pt idx="16">
                  <c:v>-7.049999999999966E-2</c:v>
                </c:pt>
                <c:pt idx="17">
                  <c:v>-2.5499999999999044E-2</c:v>
                </c:pt>
                <c:pt idx="18">
                  <c:v>-0.14416666666666736</c:v>
                </c:pt>
                <c:pt idx="19">
                  <c:v>-9.1499999999998763E-2</c:v>
                </c:pt>
                <c:pt idx="20">
                  <c:v>-0.13333333333333258</c:v>
                </c:pt>
                <c:pt idx="21">
                  <c:v>-0.12916666666666732</c:v>
                </c:pt>
                <c:pt idx="22">
                  <c:v>-0.12949999999999914</c:v>
                </c:pt>
                <c:pt idx="23">
                  <c:v>-0.12983333333333266</c:v>
                </c:pt>
                <c:pt idx="24">
                  <c:v>-0.1259999999999992</c:v>
                </c:pt>
                <c:pt idx="25">
                  <c:v>-0.16266666666666635</c:v>
                </c:pt>
                <c:pt idx="26">
                  <c:v>-0.16266666666666635</c:v>
                </c:pt>
                <c:pt idx="27">
                  <c:v>-0.12599999999999917</c:v>
                </c:pt>
                <c:pt idx="28">
                  <c:v>-0.12983333333333258</c:v>
                </c:pt>
                <c:pt idx="29">
                  <c:v>-0.12849999999999909</c:v>
                </c:pt>
                <c:pt idx="30">
                  <c:v>-0.1400000000000006</c:v>
                </c:pt>
                <c:pt idx="31">
                  <c:v>-2.8999999999998929E-2</c:v>
                </c:pt>
                <c:pt idx="32">
                  <c:v>-4.0499999999999009E-2</c:v>
                </c:pt>
                <c:pt idx="33">
                  <c:v>-3.9500000000000451E-2</c:v>
                </c:pt>
                <c:pt idx="34">
                  <c:v>-3.9499999999998862E-2</c:v>
                </c:pt>
                <c:pt idx="35">
                  <c:v>-3.9500000000000458E-2</c:v>
                </c:pt>
                <c:pt idx="36">
                  <c:v>-4.0833333333332333E-2</c:v>
                </c:pt>
                <c:pt idx="37">
                  <c:v>-2.516666666666573E-2</c:v>
                </c:pt>
                <c:pt idx="38">
                  <c:v>-0.17599999999999991</c:v>
                </c:pt>
                <c:pt idx="39">
                  <c:v>-0.13516666666666582</c:v>
                </c:pt>
                <c:pt idx="40">
                  <c:v>-2.9666666666667077E-2</c:v>
                </c:pt>
                <c:pt idx="41">
                  <c:v>-3.6999999999998943E-2</c:v>
                </c:pt>
                <c:pt idx="42">
                  <c:v>-7.2999999999999621E-2</c:v>
                </c:pt>
                <c:pt idx="43">
                  <c:v>-6.916666666666621E-2</c:v>
                </c:pt>
                <c:pt idx="44">
                  <c:v>-6.916666666666621E-2</c:v>
                </c:pt>
                <c:pt idx="45">
                  <c:v>-7.2666666666666102E-2</c:v>
                </c:pt>
                <c:pt idx="46">
                  <c:v>-3.9500000000000417E-2</c:v>
                </c:pt>
                <c:pt idx="47">
                  <c:v>1.2000000000001634E-2</c:v>
                </c:pt>
                <c:pt idx="48">
                  <c:v>-0.22466666666666657</c:v>
                </c:pt>
                <c:pt idx="49">
                  <c:v>2.0691666666666668</c:v>
                </c:pt>
                <c:pt idx="50">
                  <c:v>-0.63983333333333281</c:v>
                </c:pt>
                <c:pt idx="51">
                  <c:v>-0.17966666666666625</c:v>
                </c:pt>
                <c:pt idx="52">
                  <c:v>-0.22116666666666626</c:v>
                </c:pt>
                <c:pt idx="53">
                  <c:v>-0.21949999999999958</c:v>
                </c:pt>
                <c:pt idx="54">
                  <c:v>-0.21949999999999958</c:v>
                </c:pt>
                <c:pt idx="55">
                  <c:v>-0.21916666666666618</c:v>
                </c:pt>
                <c:pt idx="56">
                  <c:v>-0.22399999999999967</c:v>
                </c:pt>
                <c:pt idx="57">
                  <c:v>-0.17349999999999899</c:v>
                </c:pt>
                <c:pt idx="58">
                  <c:v>-0.31133333333333413</c:v>
                </c:pt>
                <c:pt idx="59">
                  <c:v>-7.7499999999998653E-2</c:v>
                </c:pt>
                <c:pt idx="60">
                  <c:v>-0.10150000000000035</c:v>
                </c:pt>
                <c:pt idx="61">
                  <c:v>-9.9499999999998701E-2</c:v>
                </c:pt>
                <c:pt idx="62">
                  <c:v>-9.9500000000000144E-2</c:v>
                </c:pt>
                <c:pt idx="63">
                  <c:v>-9.9166666666666778E-2</c:v>
                </c:pt>
                <c:pt idx="64">
                  <c:v>-0.10299999999999873</c:v>
                </c:pt>
                <c:pt idx="65">
                  <c:v>-6.5999999999999628E-2</c:v>
                </c:pt>
                <c:pt idx="66">
                  <c:v>-7.0166666666666169E-2</c:v>
                </c:pt>
                <c:pt idx="67">
                  <c:v>-6.5999999999999406E-2</c:v>
                </c:pt>
                <c:pt idx="68">
                  <c:v>-0.10266666666666671</c:v>
                </c:pt>
                <c:pt idx="69">
                  <c:v>-0.10266666666666527</c:v>
                </c:pt>
                <c:pt idx="70">
                  <c:v>-6.633333333333287E-2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0F-BD4A-B445-C5D42022A2A9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CumI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Sheet1!$K$2:$K$72</c:f>
              <c:numCache>
                <c:formatCode>General</c:formatCode>
                <c:ptCount val="71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0.3004</c:v>
                </c:pt>
                <c:pt idx="4">
                  <c:v>0.30120000000000002</c:v>
                </c:pt>
                <c:pt idx="5">
                  <c:v>0.30180000000000001</c:v>
                </c:pt>
                <c:pt idx="6">
                  <c:v>0.30199999999999999</c:v>
                </c:pt>
                <c:pt idx="7">
                  <c:v>0.30179999999999996</c:v>
                </c:pt>
                <c:pt idx="8">
                  <c:v>0.30179999999999996</c:v>
                </c:pt>
                <c:pt idx="9">
                  <c:v>0.30179999999999996</c:v>
                </c:pt>
                <c:pt idx="10">
                  <c:v>0.30179999999999996</c:v>
                </c:pt>
                <c:pt idx="11">
                  <c:v>0.30580000000000018</c:v>
                </c:pt>
                <c:pt idx="12">
                  <c:v>0.31020000000000014</c:v>
                </c:pt>
                <c:pt idx="13">
                  <c:v>0.3143999999999999</c:v>
                </c:pt>
                <c:pt idx="14">
                  <c:v>0.31840000000000013</c:v>
                </c:pt>
                <c:pt idx="15">
                  <c:v>0.32240000000000013</c:v>
                </c:pt>
                <c:pt idx="16">
                  <c:v>0.32660000000000022</c:v>
                </c:pt>
                <c:pt idx="17">
                  <c:v>0.33040000000000025</c:v>
                </c:pt>
                <c:pt idx="18">
                  <c:v>0.3340000000000003</c:v>
                </c:pt>
                <c:pt idx="19">
                  <c:v>0.33720000000000039</c:v>
                </c:pt>
                <c:pt idx="20">
                  <c:v>0.34000000000000041</c:v>
                </c:pt>
                <c:pt idx="21">
                  <c:v>0.34240000000000032</c:v>
                </c:pt>
                <c:pt idx="22">
                  <c:v>0.34440000000000037</c:v>
                </c:pt>
                <c:pt idx="23">
                  <c:v>0.34600000000000031</c:v>
                </c:pt>
                <c:pt idx="24">
                  <c:v>0.34700000000000036</c:v>
                </c:pt>
                <c:pt idx="25">
                  <c:v>0.34740000000000032</c:v>
                </c:pt>
                <c:pt idx="26">
                  <c:v>0.34740000000000032</c:v>
                </c:pt>
                <c:pt idx="27">
                  <c:v>0.34700000000000031</c:v>
                </c:pt>
                <c:pt idx="28">
                  <c:v>0.34620000000000029</c:v>
                </c:pt>
                <c:pt idx="29">
                  <c:v>0.34500000000000031</c:v>
                </c:pt>
                <c:pt idx="30">
                  <c:v>0.34400000000000031</c:v>
                </c:pt>
                <c:pt idx="31">
                  <c:v>0.34320000000000028</c:v>
                </c:pt>
                <c:pt idx="32">
                  <c:v>0.34260000000000035</c:v>
                </c:pt>
                <c:pt idx="33">
                  <c:v>0.34220000000000028</c:v>
                </c:pt>
                <c:pt idx="34">
                  <c:v>0.34200000000000041</c:v>
                </c:pt>
                <c:pt idx="35">
                  <c:v>0.34200000000000041</c:v>
                </c:pt>
                <c:pt idx="36">
                  <c:v>0.34220000000000039</c:v>
                </c:pt>
                <c:pt idx="37">
                  <c:v>0.34180000000000038</c:v>
                </c:pt>
                <c:pt idx="38">
                  <c:v>0.34100000000000041</c:v>
                </c:pt>
                <c:pt idx="39">
                  <c:v>0.34040000000000037</c:v>
                </c:pt>
                <c:pt idx="40">
                  <c:v>0.34000000000000036</c:v>
                </c:pt>
                <c:pt idx="41">
                  <c:v>0.33960000000000035</c:v>
                </c:pt>
                <c:pt idx="42">
                  <c:v>0.33920000000000039</c:v>
                </c:pt>
                <c:pt idx="43">
                  <c:v>0.33880000000000032</c:v>
                </c:pt>
                <c:pt idx="44">
                  <c:v>0.33840000000000037</c:v>
                </c:pt>
                <c:pt idx="45">
                  <c:v>0.33820000000000033</c:v>
                </c:pt>
                <c:pt idx="46">
                  <c:v>0.33840000000000037</c:v>
                </c:pt>
                <c:pt idx="47">
                  <c:v>0.33900000000000041</c:v>
                </c:pt>
                <c:pt idx="48">
                  <c:v>0.35100000000000087</c:v>
                </c:pt>
                <c:pt idx="49">
                  <c:v>0.36100000000000021</c:v>
                </c:pt>
                <c:pt idx="50">
                  <c:v>0.37000000000000099</c:v>
                </c:pt>
                <c:pt idx="51">
                  <c:v>0.378000000000001</c:v>
                </c:pt>
                <c:pt idx="52">
                  <c:v>0.3850000000000009</c:v>
                </c:pt>
                <c:pt idx="53">
                  <c:v>0.3910000000000009</c:v>
                </c:pt>
                <c:pt idx="54">
                  <c:v>0.39600000000000068</c:v>
                </c:pt>
                <c:pt idx="55">
                  <c:v>0.4000000000000008</c:v>
                </c:pt>
                <c:pt idx="56">
                  <c:v>0.40320000000000067</c:v>
                </c:pt>
                <c:pt idx="57">
                  <c:v>0.40500000000000069</c:v>
                </c:pt>
                <c:pt idx="58">
                  <c:v>0.40660000000000079</c:v>
                </c:pt>
                <c:pt idx="59">
                  <c:v>0.40800000000000086</c:v>
                </c:pt>
                <c:pt idx="60">
                  <c:v>0.4092000000000009</c:v>
                </c:pt>
                <c:pt idx="61">
                  <c:v>0.41020000000000095</c:v>
                </c:pt>
                <c:pt idx="62">
                  <c:v>0.41100000000000086</c:v>
                </c:pt>
                <c:pt idx="63">
                  <c:v>0.41160000000000091</c:v>
                </c:pt>
                <c:pt idx="64">
                  <c:v>0.41220000000000084</c:v>
                </c:pt>
                <c:pt idx="65">
                  <c:v>0.41280000000000089</c:v>
                </c:pt>
                <c:pt idx="66">
                  <c:v>0.41340000000000088</c:v>
                </c:pt>
                <c:pt idx="67">
                  <c:v>0.41380000000000083</c:v>
                </c:pt>
                <c:pt idx="68">
                  <c:v>0.41400000000000081</c:v>
                </c:pt>
                <c:pt idx="69">
                  <c:v>0.41420000000000079</c:v>
                </c:pt>
                <c:pt idx="70">
                  <c:v>0.41440000000000077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0F-BD4A-B445-C5D42022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972431856"/>
        <c:axId val="972433568"/>
      </c:barChart>
      <c:catAx>
        <c:axId val="97243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433568"/>
        <c:crosses val="autoZero"/>
        <c:auto val="1"/>
        <c:lblAlgn val="ctr"/>
        <c:lblOffset val="100"/>
        <c:noMultiLvlLbl val="0"/>
      </c:catAx>
      <c:valAx>
        <c:axId val="97243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43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646723</xdr:colOff>
      <xdr:row>14</xdr:row>
      <xdr:rowOff>138723</xdr:rowOff>
    </xdr:from>
    <xdr:to>
      <xdr:col>33</xdr:col>
      <xdr:colOff>498230</xdr:colOff>
      <xdr:row>48</xdr:row>
      <xdr:rowOff>48845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156452-6167-19DB-830B-2D6BEC2E8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713154</xdr:colOff>
      <xdr:row>2</xdr:row>
      <xdr:rowOff>19538</xdr:rowOff>
    </xdr:from>
    <xdr:to>
      <xdr:col>34</xdr:col>
      <xdr:colOff>683847</xdr:colOff>
      <xdr:row>31</xdr:row>
      <xdr:rowOff>195384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12C618-B4B7-2439-DD9C-E1E6EF949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413B9-4784-EB4E-9DB6-5A34D47D5024}">
  <dimension ref="A1:V72"/>
  <sheetViews>
    <sheetView tabSelected="1" zoomScale="130" zoomScaleNormal="130" workbookViewId="0">
      <pane xSplit="5" ySplit="1" topLeftCell="I2" activePane="bottomRight" state="frozen"/>
      <selection pane="topRight" activeCell="F1" sqref="F1"/>
      <selection pane="bottomLeft" activeCell="A2" sqref="A2"/>
      <selection pane="bottomRight" activeCell="V2" sqref="V2"/>
    </sheetView>
  </sheetViews>
  <sheetFormatPr baseColWidth="10" defaultRowHeight="16" x14ac:dyDescent="0.2"/>
  <sheetData>
    <row r="1" spans="1:2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14</v>
      </c>
      <c r="J1" t="s">
        <v>15</v>
      </c>
      <c r="K1" t="s">
        <v>16</v>
      </c>
      <c r="L1" t="s">
        <v>7</v>
      </c>
      <c r="M1" t="s">
        <v>11</v>
      </c>
      <c r="N1" t="s">
        <v>18</v>
      </c>
      <c r="O1" t="s">
        <v>19</v>
      </c>
      <c r="P1" t="s">
        <v>17</v>
      </c>
      <c r="Q1" t="s">
        <v>20</v>
      </c>
      <c r="R1" t="s">
        <v>21</v>
      </c>
      <c r="S1" t="s">
        <v>17</v>
      </c>
      <c r="T1" t="s">
        <v>8</v>
      </c>
      <c r="U1" t="s">
        <v>9</v>
      </c>
      <c r="V1" t="s">
        <v>10</v>
      </c>
    </row>
    <row r="2" spans="1:22" x14ac:dyDescent="0.2">
      <c r="B2">
        <v>0</v>
      </c>
      <c r="C2">
        <v>18</v>
      </c>
      <c r="D2">
        <v>18</v>
      </c>
      <c r="E2">
        <f>D2-C2</f>
        <v>0</v>
      </c>
      <c r="I2">
        <v>0</v>
      </c>
      <c r="J2">
        <v>0</v>
      </c>
      <c r="K2">
        <f>L2-J2-I2</f>
        <v>0.3</v>
      </c>
      <c r="L2">
        <v>0.3</v>
      </c>
      <c r="T2">
        <v>0.45</v>
      </c>
      <c r="U2">
        <v>2E-3</v>
      </c>
      <c r="V2">
        <v>0.3</v>
      </c>
    </row>
    <row r="3" spans="1:22" x14ac:dyDescent="0.2">
      <c r="B3">
        <v>1</v>
      </c>
      <c r="C3">
        <v>18</v>
      </c>
      <c r="D3">
        <v>18</v>
      </c>
      <c r="E3">
        <f t="shared" ref="E3:E66" si="0">D3-C3</f>
        <v>0</v>
      </c>
      <c r="F3">
        <f>$T$2*(E3-E2)</f>
        <v>0</v>
      </c>
      <c r="G3">
        <f>$U$2*E2</f>
        <v>0</v>
      </c>
      <c r="I3">
        <f>I2+F3</f>
        <v>0</v>
      </c>
      <c r="J3">
        <f>J2+H3</f>
        <v>0</v>
      </c>
      <c r="K3">
        <f>L3-J3-I3</f>
        <v>0.3</v>
      </c>
      <c r="L3">
        <f>L2+F3+G3+H3</f>
        <v>0.3</v>
      </c>
    </row>
    <row r="4" spans="1:22" x14ac:dyDescent="0.2">
      <c r="B4">
        <v>2</v>
      </c>
      <c r="C4">
        <v>17.8</v>
      </c>
      <c r="D4">
        <v>18</v>
      </c>
      <c r="E4">
        <f t="shared" si="0"/>
        <v>0.19999999999999929</v>
      </c>
      <c r="F4">
        <f t="shared" ref="F4:F67" si="1">$T$2*(E4-E3)</f>
        <v>8.9999999999999677E-2</v>
      </c>
      <c r="G4">
        <f t="shared" ref="G4:G67" si="2">$U$2*E3</f>
        <v>0</v>
      </c>
      <c r="I4">
        <f t="shared" ref="I4:I67" si="3">I3+F4</f>
        <v>8.9999999999999677E-2</v>
      </c>
      <c r="J4">
        <f t="shared" ref="J4:J67" si="4">J3+H4</f>
        <v>0</v>
      </c>
      <c r="K4">
        <f t="shared" ref="K4:K67" si="5">L4-J4-I4</f>
        <v>0.3</v>
      </c>
      <c r="L4">
        <f>L3+F4+G4+H4</f>
        <v>0.38999999999999968</v>
      </c>
    </row>
    <row r="5" spans="1:22" x14ac:dyDescent="0.2">
      <c r="B5">
        <v>3</v>
      </c>
      <c r="C5">
        <v>17.600000000000001</v>
      </c>
      <c r="D5">
        <v>18</v>
      </c>
      <c r="E5">
        <f t="shared" si="0"/>
        <v>0.39999999999999858</v>
      </c>
      <c r="F5">
        <f t="shared" si="1"/>
        <v>8.9999999999999677E-2</v>
      </c>
      <c r="G5">
        <f t="shared" si="2"/>
        <v>3.9999999999999861E-4</v>
      </c>
      <c r="I5">
        <f t="shared" si="3"/>
        <v>0.17999999999999935</v>
      </c>
      <c r="J5">
        <f t="shared" si="4"/>
        <v>0</v>
      </c>
      <c r="K5">
        <f t="shared" si="5"/>
        <v>0.3004</v>
      </c>
      <c r="L5">
        <f>L4+F5+G5+H5</f>
        <v>0.48039999999999938</v>
      </c>
    </row>
    <row r="6" spans="1:22" x14ac:dyDescent="0.2">
      <c r="B6">
        <v>4</v>
      </c>
      <c r="C6">
        <v>17.7</v>
      </c>
      <c r="D6">
        <v>18</v>
      </c>
      <c r="E6">
        <f t="shared" si="0"/>
        <v>0.30000000000000071</v>
      </c>
      <c r="F6">
        <f t="shared" si="1"/>
        <v>-4.4999999999999041E-2</v>
      </c>
      <c r="G6">
        <f t="shared" si="2"/>
        <v>7.9999999999999722E-4</v>
      </c>
      <c r="I6">
        <f t="shared" si="3"/>
        <v>0.13500000000000031</v>
      </c>
      <c r="J6">
        <f t="shared" si="4"/>
        <v>0</v>
      </c>
      <c r="K6">
        <f t="shared" si="5"/>
        <v>0.30120000000000002</v>
      </c>
      <c r="L6">
        <f>L5+F6+G6+H6</f>
        <v>0.43620000000000037</v>
      </c>
    </row>
    <row r="7" spans="1:22" x14ac:dyDescent="0.2">
      <c r="B7">
        <v>5</v>
      </c>
      <c r="C7">
        <v>17.899999999999999</v>
      </c>
      <c r="D7">
        <v>18</v>
      </c>
      <c r="E7">
        <f t="shared" si="0"/>
        <v>0.10000000000000142</v>
      </c>
      <c r="F7">
        <f t="shared" si="1"/>
        <v>-8.9999999999999677E-2</v>
      </c>
      <c r="G7">
        <f t="shared" si="2"/>
        <v>6.0000000000000147E-4</v>
      </c>
      <c r="I7">
        <f t="shared" si="3"/>
        <v>4.5000000000000637E-2</v>
      </c>
      <c r="J7">
        <f t="shared" si="4"/>
        <v>0</v>
      </c>
      <c r="K7">
        <f t="shared" si="5"/>
        <v>0.30180000000000001</v>
      </c>
      <c r="L7">
        <f>L6+F7+G7+H7</f>
        <v>0.34680000000000066</v>
      </c>
    </row>
    <row r="8" spans="1:22" x14ac:dyDescent="0.2">
      <c r="B8">
        <v>6</v>
      </c>
      <c r="C8">
        <v>18.100000000000001</v>
      </c>
      <c r="D8">
        <v>18</v>
      </c>
      <c r="E8">
        <f t="shared" si="0"/>
        <v>-0.10000000000000142</v>
      </c>
      <c r="F8">
        <f t="shared" si="1"/>
        <v>-9.0000000000001287E-2</v>
      </c>
      <c r="G8">
        <f t="shared" si="2"/>
        <v>2.0000000000000286E-4</v>
      </c>
      <c r="H8">
        <f>$V$2*M8</f>
        <v>-0.10649999999999891</v>
      </c>
      <c r="I8">
        <f t="shared" si="3"/>
        <v>-4.5000000000000651E-2</v>
      </c>
      <c r="J8">
        <f t="shared" si="4"/>
        <v>-0.10649999999999891</v>
      </c>
      <c r="K8">
        <f t="shared" si="5"/>
        <v>0.30199999999999999</v>
      </c>
      <c r="L8">
        <f>L7+F8+G8+H8</f>
        <v>0.15050000000000041</v>
      </c>
      <c r="M8">
        <f>(2*E8-27*E7+270*E6-490*E5+270*E4-27*E3+2*E2)/180</f>
        <v>-0.35499999999999637</v>
      </c>
      <c r="N8">
        <f>-0.2+$T$2*E8</f>
        <v>-0.24500000000000066</v>
      </c>
      <c r="O8">
        <f>N8-ABS(H8)</f>
        <v>-0.35149999999999959</v>
      </c>
      <c r="P8" t="str">
        <f>IF(L8&lt;O8,"Yes","")</f>
        <v/>
      </c>
      <c r="Q8">
        <f>1.2+$T$2*E8</f>
        <v>1.1549999999999994</v>
      </c>
      <c r="R8">
        <f>Q8+ABS(H8)</f>
        <v>1.2614999999999983</v>
      </c>
      <c r="S8" t="str">
        <f>IF(L8&gt;R8,"Yes","")</f>
        <v/>
      </c>
    </row>
    <row r="9" spans="1:22" x14ac:dyDescent="0.2">
      <c r="B9">
        <v>7</v>
      </c>
      <c r="C9">
        <v>18</v>
      </c>
      <c r="D9">
        <v>18</v>
      </c>
      <c r="E9">
        <f t="shared" si="0"/>
        <v>0</v>
      </c>
      <c r="F9">
        <f t="shared" si="1"/>
        <v>4.5000000000000644E-2</v>
      </c>
      <c r="G9">
        <f t="shared" si="2"/>
        <v>-2.0000000000000286E-4</v>
      </c>
      <c r="H9">
        <f>$V$2*M9</f>
        <v>-2.4500000000000483E-2</v>
      </c>
      <c r="I9">
        <f t="shared" si="3"/>
        <v>0</v>
      </c>
      <c r="J9">
        <f t="shared" si="4"/>
        <v>-0.13099999999999939</v>
      </c>
      <c r="K9">
        <f t="shared" si="5"/>
        <v>0.30179999999999996</v>
      </c>
      <c r="L9">
        <f>L8+F9+G9+H9</f>
        <v>0.17080000000000056</v>
      </c>
      <c r="M9">
        <f t="shared" ref="M9:M72" si="6">(2*E9-27*E8+270*E7-490*E6+270*E5-27*E4+2*E3)/180</f>
        <v>-8.1666666666668275E-2</v>
      </c>
      <c r="N9">
        <f t="shared" ref="N9:N72" si="7">-0.2+$T$2*E9</f>
        <v>-0.2</v>
      </c>
      <c r="O9">
        <f t="shared" ref="O9:O72" si="8">N9-ABS(H9)</f>
        <v>-0.2245000000000005</v>
      </c>
      <c r="P9" t="str">
        <f t="shared" ref="P9:P72" si="9">IF(L9&lt;O9,"Yes","")</f>
        <v/>
      </c>
      <c r="Q9">
        <f t="shared" ref="Q9:Q72" si="10">1.2+$T$2*E9</f>
        <v>1.2</v>
      </c>
      <c r="R9">
        <f t="shared" ref="R9:R72" si="11">Q9+ABS(H9)</f>
        <v>1.2245000000000004</v>
      </c>
      <c r="S9" t="str">
        <f t="shared" ref="S9:S72" si="12">IF(L9&gt;R9,"Yes","")</f>
        <v/>
      </c>
    </row>
    <row r="10" spans="1:22" x14ac:dyDescent="0.2">
      <c r="B10">
        <v>8</v>
      </c>
      <c r="C10">
        <v>18</v>
      </c>
      <c r="D10">
        <v>18</v>
      </c>
      <c r="E10">
        <f t="shared" si="0"/>
        <v>0</v>
      </c>
      <c r="F10">
        <f t="shared" si="1"/>
        <v>0</v>
      </c>
      <c r="G10">
        <f t="shared" si="2"/>
        <v>0</v>
      </c>
      <c r="H10">
        <f>$V$2*M10</f>
        <v>-9.0000000000014062E-3</v>
      </c>
      <c r="I10">
        <f t="shared" si="3"/>
        <v>0</v>
      </c>
      <c r="J10">
        <f t="shared" si="4"/>
        <v>-0.14000000000000079</v>
      </c>
      <c r="K10">
        <f t="shared" si="5"/>
        <v>0.30179999999999996</v>
      </c>
      <c r="L10">
        <f>L9+F10+G10+H10</f>
        <v>0.16179999999999917</v>
      </c>
      <c r="M10">
        <f t="shared" si="6"/>
        <v>-3.000000000000469E-2</v>
      </c>
      <c r="N10">
        <f t="shared" si="7"/>
        <v>-0.2</v>
      </c>
      <c r="O10">
        <f t="shared" si="8"/>
        <v>-0.20900000000000141</v>
      </c>
      <c r="P10" t="str">
        <f t="shared" si="9"/>
        <v/>
      </c>
      <c r="Q10">
        <f t="shared" si="10"/>
        <v>1.2</v>
      </c>
      <c r="R10">
        <f t="shared" si="11"/>
        <v>1.2090000000000014</v>
      </c>
      <c r="S10" t="str">
        <f t="shared" si="12"/>
        <v/>
      </c>
    </row>
    <row r="11" spans="1:22" x14ac:dyDescent="0.2">
      <c r="B11">
        <v>9</v>
      </c>
      <c r="C11">
        <v>18</v>
      </c>
      <c r="D11">
        <v>18</v>
      </c>
      <c r="E11">
        <f t="shared" si="0"/>
        <v>0</v>
      </c>
      <c r="F11">
        <f t="shared" si="1"/>
        <v>0</v>
      </c>
      <c r="G11">
        <f t="shared" si="2"/>
        <v>0</v>
      </c>
      <c r="H11">
        <f>$V$2*M11</f>
        <v>0.11450000000000175</v>
      </c>
      <c r="I11">
        <f t="shared" si="3"/>
        <v>0</v>
      </c>
      <c r="J11">
        <f t="shared" si="4"/>
        <v>-2.5499999999999037E-2</v>
      </c>
      <c r="K11">
        <f t="shared" si="5"/>
        <v>0.30179999999999996</v>
      </c>
      <c r="L11">
        <f>L10+F11+G11+H11</f>
        <v>0.27630000000000093</v>
      </c>
      <c r="M11">
        <f t="shared" si="6"/>
        <v>0.38166666666667254</v>
      </c>
      <c r="N11">
        <f t="shared" si="7"/>
        <v>-0.2</v>
      </c>
      <c r="O11">
        <f t="shared" si="8"/>
        <v>-0.31450000000000178</v>
      </c>
      <c r="P11" t="str">
        <f t="shared" si="9"/>
        <v/>
      </c>
      <c r="Q11">
        <f t="shared" si="10"/>
        <v>1.2</v>
      </c>
      <c r="R11">
        <f t="shared" si="11"/>
        <v>1.3145000000000018</v>
      </c>
      <c r="S11" t="str">
        <f t="shared" si="12"/>
        <v/>
      </c>
    </row>
    <row r="12" spans="1:22" x14ac:dyDescent="0.2">
      <c r="A12" t="s">
        <v>12</v>
      </c>
      <c r="B12">
        <v>10</v>
      </c>
      <c r="C12">
        <v>18</v>
      </c>
      <c r="D12">
        <v>20</v>
      </c>
      <c r="E12">
        <f t="shared" si="0"/>
        <v>2</v>
      </c>
      <c r="F12">
        <f t="shared" si="1"/>
        <v>0.9</v>
      </c>
      <c r="G12">
        <f t="shared" si="2"/>
        <v>0</v>
      </c>
      <c r="H12">
        <f>$V$2*M12</f>
        <v>-4.1833333333334034E-2</v>
      </c>
      <c r="I12">
        <f t="shared" si="3"/>
        <v>0.9</v>
      </c>
      <c r="J12">
        <f t="shared" si="4"/>
        <v>-6.7333333333333079E-2</v>
      </c>
      <c r="K12">
        <f t="shared" si="5"/>
        <v>0.30179999999999996</v>
      </c>
      <c r="L12">
        <f>L11+F12+G12+H12</f>
        <v>1.134466666666667</v>
      </c>
      <c r="M12">
        <f t="shared" si="6"/>
        <v>-0.13944444444444679</v>
      </c>
      <c r="N12">
        <f t="shared" si="7"/>
        <v>0.7</v>
      </c>
      <c r="O12">
        <f t="shared" si="8"/>
        <v>0.6581666666666659</v>
      </c>
      <c r="P12" t="str">
        <f t="shared" si="9"/>
        <v/>
      </c>
      <c r="Q12">
        <f t="shared" si="10"/>
        <v>2.1</v>
      </c>
      <c r="R12">
        <f t="shared" si="11"/>
        <v>2.1418333333333339</v>
      </c>
      <c r="S12" t="str">
        <f t="shared" si="12"/>
        <v/>
      </c>
    </row>
    <row r="13" spans="1:22" x14ac:dyDescent="0.2">
      <c r="B13">
        <v>11</v>
      </c>
      <c r="C13">
        <v>17.8</v>
      </c>
      <c r="D13">
        <v>20</v>
      </c>
      <c r="E13">
        <f t="shared" si="0"/>
        <v>2.1999999999999993</v>
      </c>
      <c r="F13">
        <f t="shared" si="1"/>
        <v>8.9999999999999677E-2</v>
      </c>
      <c r="G13">
        <f t="shared" si="2"/>
        <v>4.0000000000000001E-3</v>
      </c>
      <c r="H13">
        <f>$V$2*M13</f>
        <v>-7.7833333333333254E-2</v>
      </c>
      <c r="I13">
        <f t="shared" si="3"/>
        <v>0.98999999999999966</v>
      </c>
      <c r="J13">
        <f t="shared" si="4"/>
        <v>-0.14516666666666633</v>
      </c>
      <c r="K13">
        <f t="shared" si="5"/>
        <v>0.30580000000000018</v>
      </c>
      <c r="L13">
        <f>L12+F13+G13+H13</f>
        <v>1.1506333333333334</v>
      </c>
      <c r="M13">
        <f t="shared" si="6"/>
        <v>-0.2594444444444442</v>
      </c>
      <c r="N13">
        <f t="shared" si="7"/>
        <v>0.78999999999999959</v>
      </c>
      <c r="O13">
        <f t="shared" si="8"/>
        <v>0.71216666666666639</v>
      </c>
      <c r="P13" t="str">
        <f t="shared" si="9"/>
        <v/>
      </c>
      <c r="Q13">
        <f t="shared" si="10"/>
        <v>2.1899999999999995</v>
      </c>
      <c r="R13">
        <f t="shared" si="11"/>
        <v>2.2678333333333329</v>
      </c>
      <c r="S13" t="str">
        <f>IF(L13&gt;R13,"Yes","")</f>
        <v/>
      </c>
    </row>
    <row r="14" spans="1:22" x14ac:dyDescent="0.2">
      <c r="B14">
        <v>12</v>
      </c>
      <c r="C14">
        <v>17.899999999999999</v>
      </c>
      <c r="D14">
        <v>20</v>
      </c>
      <c r="E14">
        <f t="shared" si="0"/>
        <v>2.1000000000000014</v>
      </c>
      <c r="F14">
        <f t="shared" si="1"/>
        <v>-4.4999999999999041E-2</v>
      </c>
      <c r="G14">
        <f t="shared" si="2"/>
        <v>4.3999999999999985E-3</v>
      </c>
      <c r="H14">
        <f>$V$2*M14</f>
        <v>0.80766666666666675</v>
      </c>
      <c r="I14">
        <f t="shared" si="3"/>
        <v>0.94500000000000062</v>
      </c>
      <c r="J14">
        <f t="shared" si="4"/>
        <v>0.66250000000000042</v>
      </c>
      <c r="K14">
        <f t="shared" si="5"/>
        <v>0.31020000000000014</v>
      </c>
      <c r="L14">
        <f>L13+F14+G14+H14</f>
        <v>1.9177000000000011</v>
      </c>
      <c r="M14">
        <f t="shared" si="6"/>
        <v>2.6922222222222225</v>
      </c>
      <c r="N14">
        <f t="shared" si="7"/>
        <v>0.74500000000000055</v>
      </c>
      <c r="O14">
        <f t="shared" si="8"/>
        <v>-6.2666666666666204E-2</v>
      </c>
      <c r="P14" t="str">
        <f t="shared" si="9"/>
        <v/>
      </c>
      <c r="Q14">
        <f t="shared" si="10"/>
        <v>2.1450000000000005</v>
      </c>
      <c r="R14">
        <f t="shared" si="11"/>
        <v>2.9526666666666674</v>
      </c>
      <c r="S14" t="str">
        <f t="shared" si="12"/>
        <v/>
      </c>
    </row>
    <row r="15" spans="1:22" x14ac:dyDescent="0.2">
      <c r="B15">
        <v>13</v>
      </c>
      <c r="C15">
        <v>18</v>
      </c>
      <c r="D15">
        <v>20</v>
      </c>
      <c r="E15">
        <f t="shared" si="0"/>
        <v>2</v>
      </c>
      <c r="F15">
        <f t="shared" si="1"/>
        <v>-4.5000000000000644E-2</v>
      </c>
      <c r="G15">
        <f t="shared" si="2"/>
        <v>4.2000000000000032E-3</v>
      </c>
      <c r="H15">
        <f>$V$2*M15</f>
        <v>-0.73116666666666719</v>
      </c>
      <c r="I15">
        <f t="shared" si="3"/>
        <v>0.9</v>
      </c>
      <c r="J15">
        <f t="shared" si="4"/>
        <v>-6.8666666666666765E-2</v>
      </c>
      <c r="K15">
        <f t="shared" si="5"/>
        <v>0.3143999999999999</v>
      </c>
      <c r="L15">
        <f>L14+F15+G15+H15</f>
        <v>1.1457333333333333</v>
      </c>
      <c r="M15">
        <f t="shared" si="6"/>
        <v>-2.437222222222224</v>
      </c>
      <c r="N15">
        <f t="shared" si="7"/>
        <v>0.7</v>
      </c>
      <c r="O15">
        <f t="shared" si="8"/>
        <v>-3.1166666666667231E-2</v>
      </c>
      <c r="P15" t="str">
        <f>IF(L15&lt;O15,"Yes","")</f>
        <v/>
      </c>
      <c r="Q15">
        <f t="shared" si="10"/>
        <v>2.1</v>
      </c>
      <c r="R15">
        <f t="shared" si="11"/>
        <v>2.8311666666666673</v>
      </c>
      <c r="S15" t="str">
        <f t="shared" si="12"/>
        <v/>
      </c>
    </row>
    <row r="16" spans="1:22" x14ac:dyDescent="0.2">
      <c r="B16">
        <v>14</v>
      </c>
      <c r="C16">
        <v>18</v>
      </c>
      <c r="D16">
        <v>20</v>
      </c>
      <c r="E16">
        <f t="shared" si="0"/>
        <v>2</v>
      </c>
      <c r="F16">
        <f t="shared" si="1"/>
        <v>0</v>
      </c>
      <c r="G16">
        <f t="shared" si="2"/>
        <v>4.0000000000000001E-3</v>
      </c>
      <c r="H16">
        <f>$V$2*M16</f>
        <v>-3.4999999999998671E-2</v>
      </c>
      <c r="I16">
        <f t="shared" si="3"/>
        <v>0.9</v>
      </c>
      <c r="J16">
        <f t="shared" si="4"/>
        <v>-0.10366666666666544</v>
      </c>
      <c r="K16">
        <f t="shared" si="5"/>
        <v>0.31840000000000013</v>
      </c>
      <c r="L16">
        <f>L15+F16+G16+H16</f>
        <v>1.1147333333333347</v>
      </c>
      <c r="M16">
        <f t="shared" si="6"/>
        <v>-0.11666666666666224</v>
      </c>
      <c r="N16">
        <f t="shared" si="7"/>
        <v>0.7</v>
      </c>
      <c r="O16">
        <f t="shared" si="8"/>
        <v>0.66500000000000126</v>
      </c>
      <c r="P16" t="str">
        <f t="shared" si="9"/>
        <v/>
      </c>
      <c r="Q16">
        <f t="shared" si="10"/>
        <v>2.1</v>
      </c>
      <c r="R16">
        <f t="shared" si="11"/>
        <v>2.1349999999999989</v>
      </c>
      <c r="S16" t="str">
        <f t="shared" si="12"/>
        <v/>
      </c>
    </row>
    <row r="17" spans="2:19" x14ac:dyDescent="0.2">
      <c r="B17">
        <v>15</v>
      </c>
      <c r="C17">
        <v>17.899999999999999</v>
      </c>
      <c r="D17">
        <v>20</v>
      </c>
      <c r="E17">
        <f t="shared" si="0"/>
        <v>2.1000000000000014</v>
      </c>
      <c r="F17">
        <f t="shared" si="1"/>
        <v>4.5000000000000644E-2</v>
      </c>
      <c r="G17">
        <f t="shared" si="2"/>
        <v>4.0000000000000001E-3</v>
      </c>
      <c r="H17">
        <f>$V$2*M17</f>
        <v>1.9999999999985598E-3</v>
      </c>
      <c r="I17">
        <f t="shared" si="3"/>
        <v>0.94500000000000062</v>
      </c>
      <c r="J17">
        <f t="shared" si="4"/>
        <v>-0.10166666666666688</v>
      </c>
      <c r="K17">
        <f t="shared" si="5"/>
        <v>0.32240000000000013</v>
      </c>
      <c r="L17">
        <f>L16+F17+G17+H17</f>
        <v>1.165733333333334</v>
      </c>
      <c r="M17">
        <f t="shared" si="6"/>
        <v>6.6666666666618662E-3</v>
      </c>
      <c r="N17">
        <f t="shared" si="7"/>
        <v>0.74500000000000055</v>
      </c>
      <c r="O17">
        <f t="shared" si="8"/>
        <v>0.74300000000000199</v>
      </c>
      <c r="P17" t="str">
        <f t="shared" si="9"/>
        <v/>
      </c>
      <c r="Q17">
        <f t="shared" si="10"/>
        <v>2.1450000000000005</v>
      </c>
      <c r="R17">
        <f t="shared" si="11"/>
        <v>2.1469999999999989</v>
      </c>
      <c r="S17" t="str">
        <f t="shared" si="12"/>
        <v/>
      </c>
    </row>
    <row r="18" spans="2:19" x14ac:dyDescent="0.2">
      <c r="B18">
        <v>16</v>
      </c>
      <c r="C18">
        <v>18.100000000000001</v>
      </c>
      <c r="D18">
        <v>20</v>
      </c>
      <c r="E18">
        <f t="shared" si="0"/>
        <v>1.8999999999999986</v>
      </c>
      <c r="F18">
        <f t="shared" si="1"/>
        <v>-9.0000000000001287E-2</v>
      </c>
      <c r="G18">
        <f t="shared" si="2"/>
        <v>4.2000000000000032E-3</v>
      </c>
      <c r="H18">
        <f>$V$2*M18</f>
        <v>3.1166666666667217E-2</v>
      </c>
      <c r="I18">
        <f t="shared" si="3"/>
        <v>0.85499999999999932</v>
      </c>
      <c r="J18">
        <f t="shared" si="4"/>
        <v>-7.049999999999966E-2</v>
      </c>
      <c r="K18">
        <f t="shared" si="5"/>
        <v>0.32660000000000022</v>
      </c>
      <c r="L18">
        <f>L17+F18+G18+H18</f>
        <v>1.1111</v>
      </c>
      <c r="M18">
        <f t="shared" si="6"/>
        <v>0.10388888888889072</v>
      </c>
      <c r="N18">
        <f t="shared" si="7"/>
        <v>0.65499999999999936</v>
      </c>
      <c r="O18">
        <f t="shared" si="8"/>
        <v>0.62383333333333213</v>
      </c>
      <c r="P18" t="str">
        <f t="shared" si="9"/>
        <v/>
      </c>
      <c r="Q18">
        <f t="shared" si="10"/>
        <v>2.0549999999999993</v>
      </c>
      <c r="R18">
        <f t="shared" si="11"/>
        <v>2.0861666666666663</v>
      </c>
      <c r="S18" t="str">
        <f t="shared" si="12"/>
        <v/>
      </c>
    </row>
    <row r="19" spans="2:19" x14ac:dyDescent="0.2">
      <c r="B19">
        <v>17</v>
      </c>
      <c r="C19">
        <v>18.2</v>
      </c>
      <c r="D19">
        <v>20</v>
      </c>
      <c r="E19">
        <f t="shared" si="0"/>
        <v>1.8000000000000007</v>
      </c>
      <c r="F19">
        <f t="shared" si="1"/>
        <v>-4.4999999999999041E-2</v>
      </c>
      <c r="G19">
        <f t="shared" si="2"/>
        <v>3.7999999999999974E-3</v>
      </c>
      <c r="H19">
        <f>$V$2*M19</f>
        <v>4.5000000000000616E-2</v>
      </c>
      <c r="I19">
        <f t="shared" si="3"/>
        <v>0.81000000000000028</v>
      </c>
      <c r="J19">
        <f t="shared" si="4"/>
        <v>-2.5499999999999044E-2</v>
      </c>
      <c r="K19">
        <f t="shared" si="5"/>
        <v>0.33040000000000025</v>
      </c>
      <c r="L19">
        <f>L18+F19+G19+H19</f>
        <v>1.1149000000000016</v>
      </c>
      <c r="M19">
        <f t="shared" si="6"/>
        <v>0.15000000000000205</v>
      </c>
      <c r="N19">
        <f t="shared" si="7"/>
        <v>0.61000000000000032</v>
      </c>
      <c r="O19">
        <f t="shared" si="8"/>
        <v>0.56499999999999972</v>
      </c>
      <c r="P19" t="str">
        <f t="shared" si="9"/>
        <v/>
      </c>
      <c r="Q19">
        <f t="shared" si="10"/>
        <v>2.0100000000000002</v>
      </c>
      <c r="R19">
        <f t="shared" si="11"/>
        <v>2.055000000000001</v>
      </c>
      <c r="S19" t="str">
        <f t="shared" si="12"/>
        <v/>
      </c>
    </row>
    <row r="20" spans="2:19" x14ac:dyDescent="0.2">
      <c r="B20">
        <v>18</v>
      </c>
      <c r="C20">
        <v>18.399999999999999</v>
      </c>
      <c r="D20">
        <v>20</v>
      </c>
      <c r="E20">
        <f t="shared" si="0"/>
        <v>1.6000000000000014</v>
      </c>
      <c r="F20">
        <f t="shared" si="1"/>
        <v>-8.9999999999999677E-2</v>
      </c>
      <c r="G20">
        <f t="shared" si="2"/>
        <v>3.6000000000000016E-3</v>
      </c>
      <c r="H20">
        <f>$V$2*M20</f>
        <v>-0.11866666666666832</v>
      </c>
      <c r="I20">
        <f t="shared" si="3"/>
        <v>0.72000000000000064</v>
      </c>
      <c r="J20">
        <f t="shared" si="4"/>
        <v>-0.14416666666666736</v>
      </c>
      <c r="K20">
        <f t="shared" si="5"/>
        <v>0.3340000000000003</v>
      </c>
      <c r="L20">
        <f>L19+F20+G20+H20</f>
        <v>0.9098333333333336</v>
      </c>
      <c r="M20">
        <f t="shared" si="6"/>
        <v>-0.3955555555555611</v>
      </c>
      <c r="N20">
        <f t="shared" si="7"/>
        <v>0.52000000000000068</v>
      </c>
      <c r="O20">
        <f t="shared" si="8"/>
        <v>0.40133333333333238</v>
      </c>
      <c r="P20" t="str">
        <f t="shared" si="9"/>
        <v/>
      </c>
      <c r="Q20">
        <f t="shared" si="10"/>
        <v>1.9200000000000006</v>
      </c>
      <c r="R20">
        <f t="shared" si="11"/>
        <v>2.0386666666666691</v>
      </c>
      <c r="S20" t="str">
        <f t="shared" si="12"/>
        <v/>
      </c>
    </row>
    <row r="21" spans="2:19" x14ac:dyDescent="0.2">
      <c r="B21">
        <v>19</v>
      </c>
      <c r="C21">
        <v>18.600000000000001</v>
      </c>
      <c r="D21">
        <v>20</v>
      </c>
      <c r="E21">
        <f t="shared" si="0"/>
        <v>1.3999999999999986</v>
      </c>
      <c r="F21">
        <f t="shared" si="1"/>
        <v>-9.0000000000001287E-2</v>
      </c>
      <c r="G21">
        <f t="shared" si="2"/>
        <v>3.2000000000000028E-3</v>
      </c>
      <c r="H21">
        <f>$V$2*M21</f>
        <v>5.2666666666668596E-2</v>
      </c>
      <c r="I21">
        <f t="shared" si="3"/>
        <v>0.62999999999999934</v>
      </c>
      <c r="J21">
        <f t="shared" si="4"/>
        <v>-9.1499999999998763E-2</v>
      </c>
      <c r="K21">
        <f t="shared" si="5"/>
        <v>0.33720000000000039</v>
      </c>
      <c r="L21">
        <f>L20+F21+G21+H21</f>
        <v>0.87570000000000092</v>
      </c>
      <c r="M21">
        <f t="shared" si="6"/>
        <v>0.17555555555556199</v>
      </c>
      <c r="N21">
        <f t="shared" si="7"/>
        <v>0.42999999999999933</v>
      </c>
      <c r="O21">
        <f t="shared" si="8"/>
        <v>0.37733333333333074</v>
      </c>
      <c r="P21" t="str">
        <f t="shared" si="9"/>
        <v/>
      </c>
      <c r="Q21">
        <f t="shared" si="10"/>
        <v>1.8299999999999992</v>
      </c>
      <c r="R21">
        <f t="shared" si="11"/>
        <v>1.8826666666666678</v>
      </c>
      <c r="S21" t="str">
        <f t="shared" si="12"/>
        <v/>
      </c>
    </row>
    <row r="22" spans="2:19" x14ac:dyDescent="0.2">
      <c r="B22">
        <v>20</v>
      </c>
      <c r="C22">
        <v>18.8</v>
      </c>
      <c r="D22">
        <v>20</v>
      </c>
      <c r="E22">
        <f t="shared" si="0"/>
        <v>1.1999999999999993</v>
      </c>
      <c r="F22">
        <f t="shared" si="1"/>
        <v>-8.9999999999999677E-2</v>
      </c>
      <c r="G22">
        <f t="shared" si="2"/>
        <v>2.7999999999999974E-3</v>
      </c>
      <c r="H22">
        <f>$V$2*M22</f>
        <v>-4.1833333333333833E-2</v>
      </c>
      <c r="I22">
        <f t="shared" si="3"/>
        <v>0.5399999999999997</v>
      </c>
      <c r="J22">
        <f t="shared" si="4"/>
        <v>-0.13333333333333258</v>
      </c>
      <c r="K22">
        <f t="shared" si="5"/>
        <v>0.34000000000000041</v>
      </c>
      <c r="L22">
        <f>L21+F22+G22+H22</f>
        <v>0.74666666666666748</v>
      </c>
      <c r="M22">
        <f t="shared" si="6"/>
        <v>-0.13944444444444612</v>
      </c>
      <c r="N22">
        <f t="shared" si="7"/>
        <v>0.33999999999999969</v>
      </c>
      <c r="O22">
        <f t="shared" si="8"/>
        <v>0.29816666666666586</v>
      </c>
      <c r="P22" t="str">
        <f t="shared" si="9"/>
        <v/>
      </c>
      <c r="Q22">
        <f t="shared" si="10"/>
        <v>1.7399999999999998</v>
      </c>
      <c r="R22">
        <f t="shared" si="11"/>
        <v>1.7818333333333336</v>
      </c>
      <c r="S22" t="str">
        <f t="shared" si="12"/>
        <v/>
      </c>
    </row>
    <row r="23" spans="2:19" x14ac:dyDescent="0.2">
      <c r="B23">
        <v>21</v>
      </c>
      <c r="C23">
        <v>19</v>
      </c>
      <c r="D23">
        <v>20</v>
      </c>
      <c r="E23">
        <f t="shared" si="0"/>
        <v>1</v>
      </c>
      <c r="F23">
        <f t="shared" si="1"/>
        <v>-8.9999999999999677E-2</v>
      </c>
      <c r="G23">
        <f t="shared" si="2"/>
        <v>2.3999999999999985E-3</v>
      </c>
      <c r="H23">
        <f>$V$2*M23</f>
        <v>4.1666666666652571E-3</v>
      </c>
      <c r="I23">
        <f t="shared" si="3"/>
        <v>0.45</v>
      </c>
      <c r="J23">
        <f t="shared" si="4"/>
        <v>-0.12916666666666732</v>
      </c>
      <c r="K23">
        <f t="shared" si="5"/>
        <v>0.34240000000000032</v>
      </c>
      <c r="L23">
        <f>L22+F23+G23+H23</f>
        <v>0.66323333333333301</v>
      </c>
      <c r="M23">
        <f t="shared" si="6"/>
        <v>1.3888888888884192E-2</v>
      </c>
      <c r="N23">
        <f t="shared" si="7"/>
        <v>0.25</v>
      </c>
      <c r="O23">
        <f t="shared" si="8"/>
        <v>0.24583333333333474</v>
      </c>
      <c r="P23" t="str">
        <f t="shared" si="9"/>
        <v/>
      </c>
      <c r="Q23">
        <f t="shared" si="10"/>
        <v>1.65</v>
      </c>
      <c r="R23">
        <f t="shared" si="11"/>
        <v>1.6541666666666652</v>
      </c>
      <c r="S23" t="str">
        <f t="shared" si="12"/>
        <v/>
      </c>
    </row>
    <row r="24" spans="2:19" x14ac:dyDescent="0.2">
      <c r="B24">
        <v>22</v>
      </c>
      <c r="C24">
        <v>19.2</v>
      </c>
      <c r="D24">
        <v>20</v>
      </c>
      <c r="E24">
        <f t="shared" si="0"/>
        <v>0.80000000000000071</v>
      </c>
      <c r="F24">
        <f t="shared" si="1"/>
        <v>-8.9999999999999677E-2</v>
      </c>
      <c r="G24">
        <f t="shared" si="2"/>
        <v>2E-3</v>
      </c>
      <c r="H24">
        <f>$V$2*M24</f>
        <v>-3.3333333333182222E-4</v>
      </c>
      <c r="I24">
        <f t="shared" si="3"/>
        <v>0.36000000000000032</v>
      </c>
      <c r="J24">
        <f t="shared" si="4"/>
        <v>-0.12949999999999914</v>
      </c>
      <c r="K24">
        <f t="shared" si="5"/>
        <v>0.34440000000000037</v>
      </c>
      <c r="L24">
        <f>L23+F24+G24+H24</f>
        <v>0.57490000000000152</v>
      </c>
      <c r="M24">
        <f t="shared" si="6"/>
        <v>-1.1111111111060741E-3</v>
      </c>
      <c r="N24">
        <f t="shared" si="7"/>
        <v>0.16000000000000031</v>
      </c>
      <c r="O24">
        <f t="shared" si="8"/>
        <v>0.15966666666666848</v>
      </c>
      <c r="P24" t="str">
        <f t="shared" si="9"/>
        <v/>
      </c>
      <c r="Q24">
        <f t="shared" si="10"/>
        <v>1.5600000000000003</v>
      </c>
      <c r="R24">
        <f t="shared" si="11"/>
        <v>1.560333333333332</v>
      </c>
      <c r="S24" t="str">
        <f t="shared" si="12"/>
        <v/>
      </c>
    </row>
    <row r="25" spans="2:19" x14ac:dyDescent="0.2">
      <c r="B25">
        <v>23</v>
      </c>
      <c r="C25">
        <v>19.5</v>
      </c>
      <c r="D25">
        <v>20</v>
      </c>
      <c r="E25">
        <f t="shared" si="0"/>
        <v>0.5</v>
      </c>
      <c r="F25">
        <f t="shared" si="1"/>
        <v>-0.13500000000000031</v>
      </c>
      <c r="G25">
        <f t="shared" si="2"/>
        <v>1.6000000000000014E-3</v>
      </c>
      <c r="H25">
        <f>$V$2*M25</f>
        <v>-3.3333333333352756E-4</v>
      </c>
      <c r="I25">
        <f t="shared" si="3"/>
        <v>0.22500000000000001</v>
      </c>
      <c r="J25">
        <f t="shared" si="4"/>
        <v>-0.12983333333333266</v>
      </c>
      <c r="K25">
        <f t="shared" si="5"/>
        <v>0.34600000000000031</v>
      </c>
      <c r="L25">
        <f>L24+F25+G25+H25</f>
        <v>0.44116666666666765</v>
      </c>
      <c r="M25">
        <f t="shared" si="6"/>
        <v>-1.1111111111117586E-3</v>
      </c>
      <c r="N25">
        <f t="shared" si="7"/>
        <v>2.4999999999999994E-2</v>
      </c>
      <c r="O25">
        <f t="shared" si="8"/>
        <v>2.4666666666666465E-2</v>
      </c>
      <c r="P25" t="str">
        <f t="shared" si="9"/>
        <v/>
      </c>
      <c r="Q25">
        <f t="shared" si="10"/>
        <v>1.425</v>
      </c>
      <c r="R25">
        <f t="shared" si="11"/>
        <v>1.4253333333333336</v>
      </c>
      <c r="S25" t="str">
        <f t="shared" si="12"/>
        <v/>
      </c>
    </row>
    <row r="26" spans="2:19" x14ac:dyDescent="0.2">
      <c r="B26">
        <v>24</v>
      </c>
      <c r="C26">
        <v>19.8</v>
      </c>
      <c r="D26">
        <v>20</v>
      </c>
      <c r="E26">
        <f t="shared" si="0"/>
        <v>0.19999999999999929</v>
      </c>
      <c r="F26">
        <f t="shared" si="1"/>
        <v>-0.13500000000000031</v>
      </c>
      <c r="G26">
        <f t="shared" si="2"/>
        <v>1E-3</v>
      </c>
      <c r="H26">
        <f>$V$2*M26</f>
        <v>3.8333333333334589E-3</v>
      </c>
      <c r="I26">
        <f t="shared" si="3"/>
        <v>8.9999999999999691E-2</v>
      </c>
      <c r="J26">
        <f t="shared" si="4"/>
        <v>-0.1259999999999992</v>
      </c>
      <c r="K26">
        <f t="shared" si="5"/>
        <v>0.34700000000000036</v>
      </c>
      <c r="L26">
        <f>L25+F26+G26+H26</f>
        <v>0.31100000000000083</v>
      </c>
      <c r="M26">
        <f t="shared" si="6"/>
        <v>1.2777777777778197E-2</v>
      </c>
      <c r="N26">
        <f t="shared" si="7"/>
        <v>-0.11000000000000033</v>
      </c>
      <c r="O26">
        <f t="shared" si="8"/>
        <v>-0.11383333333333379</v>
      </c>
      <c r="P26" t="str">
        <f t="shared" si="9"/>
        <v/>
      </c>
      <c r="Q26">
        <f t="shared" si="10"/>
        <v>1.2899999999999996</v>
      </c>
      <c r="R26">
        <f t="shared" si="11"/>
        <v>1.2938333333333329</v>
      </c>
      <c r="S26" t="str">
        <f t="shared" si="12"/>
        <v/>
      </c>
    </row>
    <row r="27" spans="2:19" x14ac:dyDescent="0.2">
      <c r="B27">
        <v>25</v>
      </c>
      <c r="C27">
        <v>20</v>
      </c>
      <c r="D27">
        <v>20</v>
      </c>
      <c r="E27">
        <f t="shared" si="0"/>
        <v>0</v>
      </c>
      <c r="F27">
        <f t="shared" si="1"/>
        <v>-8.9999999999999677E-2</v>
      </c>
      <c r="G27">
        <f t="shared" si="2"/>
        <v>3.9999999999999861E-4</v>
      </c>
      <c r="H27">
        <f>$V$2*M27</f>
        <v>-3.6666666666667166E-2</v>
      </c>
      <c r="I27">
        <f t="shared" si="3"/>
        <v>0</v>
      </c>
      <c r="J27">
        <f t="shared" si="4"/>
        <v>-0.16266666666666635</v>
      </c>
      <c r="K27">
        <f t="shared" si="5"/>
        <v>0.34740000000000032</v>
      </c>
      <c r="L27">
        <f>L26+F27+G27+H27</f>
        <v>0.18473333333333397</v>
      </c>
      <c r="M27">
        <f t="shared" si="6"/>
        <v>-0.12222222222222388</v>
      </c>
      <c r="N27">
        <f t="shared" si="7"/>
        <v>-0.2</v>
      </c>
      <c r="O27">
        <f t="shared" si="8"/>
        <v>-0.23666666666666719</v>
      </c>
      <c r="P27" t="str">
        <f t="shared" si="9"/>
        <v/>
      </c>
      <c r="Q27">
        <f t="shared" si="10"/>
        <v>1.2</v>
      </c>
      <c r="R27">
        <f t="shared" si="11"/>
        <v>1.236666666666667</v>
      </c>
      <c r="S27" t="str">
        <f t="shared" si="12"/>
        <v/>
      </c>
    </row>
    <row r="28" spans="2:19" x14ac:dyDescent="0.2">
      <c r="B28">
        <v>26</v>
      </c>
      <c r="C28">
        <v>20.2</v>
      </c>
      <c r="D28">
        <v>20</v>
      </c>
      <c r="E28">
        <f t="shared" si="0"/>
        <v>-0.19999999999999929</v>
      </c>
      <c r="F28">
        <f t="shared" si="1"/>
        <v>-8.9999999999999677E-2</v>
      </c>
      <c r="G28">
        <f t="shared" si="2"/>
        <v>0</v>
      </c>
      <c r="H28">
        <f>$V$2*M28</f>
        <v>-1.1842378929335004E-17</v>
      </c>
      <c r="I28">
        <f t="shared" si="3"/>
        <v>-8.9999999999999677E-2</v>
      </c>
      <c r="J28">
        <f t="shared" si="4"/>
        <v>-0.16266666666666635</v>
      </c>
      <c r="K28">
        <f t="shared" si="5"/>
        <v>0.34740000000000032</v>
      </c>
      <c r="L28">
        <f>L27+F28+G28+H28</f>
        <v>9.473333333333428E-2</v>
      </c>
      <c r="M28">
        <f t="shared" si="6"/>
        <v>-3.9474596431116678E-17</v>
      </c>
      <c r="N28">
        <f t="shared" si="7"/>
        <v>-0.2899999999999997</v>
      </c>
      <c r="O28">
        <f t="shared" si="8"/>
        <v>-0.2899999999999997</v>
      </c>
      <c r="P28" t="str">
        <f t="shared" si="9"/>
        <v/>
      </c>
      <c r="Q28">
        <f t="shared" si="10"/>
        <v>1.1100000000000003</v>
      </c>
      <c r="R28">
        <f t="shared" si="11"/>
        <v>1.1100000000000003</v>
      </c>
      <c r="S28" t="str">
        <f t="shared" si="12"/>
        <v/>
      </c>
    </row>
    <row r="29" spans="2:19" x14ac:dyDescent="0.2">
      <c r="B29">
        <v>27</v>
      </c>
      <c r="C29">
        <v>20.399999999999999</v>
      </c>
      <c r="D29">
        <v>20</v>
      </c>
      <c r="E29">
        <f t="shared" si="0"/>
        <v>-0.39999999999999858</v>
      </c>
      <c r="F29">
        <f t="shared" si="1"/>
        <v>-8.9999999999999677E-2</v>
      </c>
      <c r="G29">
        <f t="shared" si="2"/>
        <v>-3.9999999999999861E-4</v>
      </c>
      <c r="H29">
        <f>$V$2*M29</f>
        <v>3.6666666666667166E-2</v>
      </c>
      <c r="I29">
        <f t="shared" si="3"/>
        <v>-0.17999999999999935</v>
      </c>
      <c r="J29">
        <f t="shared" si="4"/>
        <v>-0.12599999999999917</v>
      </c>
      <c r="K29">
        <f t="shared" si="5"/>
        <v>0.34700000000000031</v>
      </c>
      <c r="L29">
        <f>L28+F29+G29+H29</f>
        <v>4.1000000000001771E-2</v>
      </c>
      <c r="M29">
        <f t="shared" si="6"/>
        <v>0.1222222222222239</v>
      </c>
      <c r="N29">
        <f t="shared" si="7"/>
        <v>-0.37999999999999934</v>
      </c>
      <c r="O29">
        <f t="shared" si="8"/>
        <v>-0.41666666666666652</v>
      </c>
      <c r="P29" t="str">
        <f t="shared" si="9"/>
        <v/>
      </c>
      <c r="Q29">
        <f t="shared" si="10"/>
        <v>1.0200000000000007</v>
      </c>
      <c r="R29">
        <f t="shared" si="11"/>
        <v>1.0566666666666678</v>
      </c>
      <c r="S29" t="str">
        <f t="shared" si="12"/>
        <v/>
      </c>
    </row>
    <row r="30" spans="2:19" x14ac:dyDescent="0.2">
      <c r="B30">
        <v>28</v>
      </c>
      <c r="C30">
        <v>20.6</v>
      </c>
      <c r="D30">
        <v>20</v>
      </c>
      <c r="E30">
        <f t="shared" si="0"/>
        <v>-0.60000000000000142</v>
      </c>
      <c r="F30">
        <f t="shared" si="1"/>
        <v>-9.0000000000001287E-2</v>
      </c>
      <c r="G30">
        <f t="shared" si="2"/>
        <v>-7.9999999999999722E-4</v>
      </c>
      <c r="H30">
        <f>$V$2*M30</f>
        <v>-3.8333333333333995E-3</v>
      </c>
      <c r="I30">
        <f t="shared" si="3"/>
        <v>-0.27000000000000063</v>
      </c>
      <c r="J30">
        <f t="shared" si="4"/>
        <v>-0.12983333333333258</v>
      </c>
      <c r="K30">
        <f t="shared" si="5"/>
        <v>0.34620000000000029</v>
      </c>
      <c r="L30">
        <f>L29+F30+G30+H30</f>
        <v>-5.3633333333332908E-2</v>
      </c>
      <c r="M30">
        <f t="shared" si="6"/>
        <v>-1.2777777777777999E-2</v>
      </c>
      <c r="N30">
        <f t="shared" si="7"/>
        <v>-0.47000000000000064</v>
      </c>
      <c r="O30">
        <f t="shared" si="8"/>
        <v>-0.47383333333333405</v>
      </c>
      <c r="P30" t="str">
        <f t="shared" si="9"/>
        <v/>
      </c>
      <c r="Q30">
        <f t="shared" si="10"/>
        <v>0.92999999999999927</v>
      </c>
      <c r="R30">
        <f t="shared" si="11"/>
        <v>0.93383333333333263</v>
      </c>
      <c r="S30" t="str">
        <f t="shared" si="12"/>
        <v/>
      </c>
    </row>
    <row r="31" spans="2:19" x14ac:dyDescent="0.2">
      <c r="B31">
        <v>29</v>
      </c>
      <c r="C31">
        <v>20.5</v>
      </c>
      <c r="D31">
        <v>20</v>
      </c>
      <c r="E31">
        <f t="shared" si="0"/>
        <v>-0.5</v>
      </c>
      <c r="F31">
        <f t="shared" si="1"/>
        <v>4.5000000000000644E-2</v>
      </c>
      <c r="G31">
        <f t="shared" si="2"/>
        <v>-1.2000000000000029E-3</v>
      </c>
      <c r="H31">
        <f>$V$2*M31</f>
        <v>1.3333333333334883E-3</v>
      </c>
      <c r="I31">
        <f t="shared" si="3"/>
        <v>-0.22499999999999998</v>
      </c>
      <c r="J31">
        <f t="shared" si="4"/>
        <v>-0.12849999999999909</v>
      </c>
      <c r="K31">
        <f t="shared" si="5"/>
        <v>0.34500000000000031</v>
      </c>
      <c r="L31">
        <f>L30+F31+G31+H31</f>
        <v>-8.4999999999987794E-3</v>
      </c>
      <c r="M31">
        <f t="shared" si="6"/>
        <v>4.4444444444449614E-3</v>
      </c>
      <c r="N31">
        <f t="shared" si="7"/>
        <v>-0.42500000000000004</v>
      </c>
      <c r="O31">
        <f t="shared" si="8"/>
        <v>-0.42633333333333351</v>
      </c>
      <c r="P31" t="str">
        <f t="shared" si="9"/>
        <v/>
      </c>
      <c r="Q31">
        <f t="shared" si="10"/>
        <v>0.97499999999999998</v>
      </c>
      <c r="R31">
        <f t="shared" si="11"/>
        <v>0.9763333333333335</v>
      </c>
      <c r="S31" t="str">
        <f t="shared" si="12"/>
        <v/>
      </c>
    </row>
    <row r="32" spans="2:19" x14ac:dyDescent="0.2">
      <c r="B32">
        <v>30</v>
      </c>
      <c r="C32">
        <v>20.399999999999999</v>
      </c>
      <c r="D32">
        <v>20</v>
      </c>
      <c r="E32">
        <f t="shared" si="0"/>
        <v>-0.39999999999999858</v>
      </c>
      <c r="F32">
        <f t="shared" si="1"/>
        <v>4.5000000000000644E-2</v>
      </c>
      <c r="G32">
        <f t="shared" si="2"/>
        <v>-1E-3</v>
      </c>
      <c r="H32">
        <f>$V$2*M32</f>
        <v>-1.1500000000001502E-2</v>
      </c>
      <c r="I32">
        <f t="shared" si="3"/>
        <v>-0.17999999999999933</v>
      </c>
      <c r="J32">
        <f t="shared" si="4"/>
        <v>-0.1400000000000006</v>
      </c>
      <c r="K32">
        <f t="shared" si="5"/>
        <v>0.34400000000000031</v>
      </c>
      <c r="L32">
        <f>L31+F32+G32+H32</f>
        <v>2.4000000000000361E-2</v>
      </c>
      <c r="M32">
        <f t="shared" si="6"/>
        <v>-3.833333333333834E-2</v>
      </c>
      <c r="N32">
        <f t="shared" si="7"/>
        <v>-0.37999999999999934</v>
      </c>
      <c r="O32">
        <f t="shared" si="8"/>
        <v>-0.39150000000000085</v>
      </c>
      <c r="P32" t="str">
        <f t="shared" si="9"/>
        <v/>
      </c>
      <c r="Q32">
        <f t="shared" si="10"/>
        <v>1.0200000000000007</v>
      </c>
      <c r="R32">
        <f t="shared" si="11"/>
        <v>1.0315000000000021</v>
      </c>
      <c r="S32" t="str">
        <f t="shared" si="12"/>
        <v/>
      </c>
    </row>
    <row r="33" spans="2:19" x14ac:dyDescent="0.2">
      <c r="B33">
        <v>31</v>
      </c>
      <c r="C33">
        <v>20.3</v>
      </c>
      <c r="D33">
        <v>20</v>
      </c>
      <c r="E33">
        <f t="shared" si="0"/>
        <v>-0.30000000000000071</v>
      </c>
      <c r="F33">
        <f t="shared" si="1"/>
        <v>4.4999999999999041E-2</v>
      </c>
      <c r="G33">
        <f t="shared" si="2"/>
        <v>-7.9999999999999722E-4</v>
      </c>
      <c r="H33">
        <f>$V$2*M33</f>
        <v>0.11100000000000167</v>
      </c>
      <c r="I33">
        <f t="shared" si="3"/>
        <v>-0.13500000000000029</v>
      </c>
      <c r="J33">
        <f t="shared" si="4"/>
        <v>-2.8999999999998929E-2</v>
      </c>
      <c r="K33">
        <f t="shared" si="5"/>
        <v>0.34320000000000028</v>
      </c>
      <c r="L33">
        <f>L32+F33+G33+H33</f>
        <v>0.17920000000000108</v>
      </c>
      <c r="M33">
        <f t="shared" si="6"/>
        <v>0.37000000000000555</v>
      </c>
      <c r="N33">
        <f t="shared" si="7"/>
        <v>-0.3350000000000003</v>
      </c>
      <c r="O33">
        <f t="shared" si="8"/>
        <v>-0.44600000000000195</v>
      </c>
      <c r="P33" t="str">
        <f t="shared" si="9"/>
        <v/>
      </c>
      <c r="Q33">
        <f t="shared" si="10"/>
        <v>1.0649999999999997</v>
      </c>
      <c r="R33">
        <f t="shared" si="11"/>
        <v>1.1760000000000015</v>
      </c>
      <c r="S33" t="str">
        <f t="shared" si="12"/>
        <v/>
      </c>
    </row>
    <row r="34" spans="2:19" x14ac:dyDescent="0.2">
      <c r="B34">
        <v>32</v>
      </c>
      <c r="C34">
        <v>20.2</v>
      </c>
      <c r="D34">
        <v>20</v>
      </c>
      <c r="E34">
        <f t="shared" si="0"/>
        <v>-0.19999999999999929</v>
      </c>
      <c r="F34">
        <f t="shared" si="1"/>
        <v>4.5000000000000644E-2</v>
      </c>
      <c r="G34">
        <f t="shared" si="2"/>
        <v>-6.0000000000000147E-4</v>
      </c>
      <c r="H34">
        <f>$V$2*M34</f>
        <v>-1.150000000000008E-2</v>
      </c>
      <c r="I34">
        <f t="shared" si="3"/>
        <v>-8.9999999999999636E-2</v>
      </c>
      <c r="J34">
        <f t="shared" si="4"/>
        <v>-4.0499999999999009E-2</v>
      </c>
      <c r="K34">
        <f t="shared" si="5"/>
        <v>0.34260000000000035</v>
      </c>
      <c r="L34">
        <f>L33+F34+G34+H34</f>
        <v>0.21210000000000168</v>
      </c>
      <c r="M34">
        <f t="shared" si="6"/>
        <v>-3.8333333333333601E-2</v>
      </c>
      <c r="N34">
        <f t="shared" si="7"/>
        <v>-0.2899999999999997</v>
      </c>
      <c r="O34">
        <f t="shared" si="8"/>
        <v>-0.30149999999999977</v>
      </c>
      <c r="P34" t="str">
        <f t="shared" si="9"/>
        <v/>
      </c>
      <c r="Q34">
        <f t="shared" si="10"/>
        <v>1.1100000000000003</v>
      </c>
      <c r="R34">
        <f t="shared" si="11"/>
        <v>1.1215000000000004</v>
      </c>
      <c r="S34" t="str">
        <f t="shared" si="12"/>
        <v/>
      </c>
    </row>
    <row r="35" spans="2:19" x14ac:dyDescent="0.2">
      <c r="B35">
        <v>33</v>
      </c>
      <c r="C35">
        <v>20.100000000000001</v>
      </c>
      <c r="D35">
        <v>20</v>
      </c>
      <c r="E35">
        <f t="shared" si="0"/>
        <v>-0.10000000000000142</v>
      </c>
      <c r="F35">
        <f t="shared" si="1"/>
        <v>4.4999999999999041E-2</v>
      </c>
      <c r="G35">
        <f t="shared" si="2"/>
        <v>-3.9999999999999861E-4</v>
      </c>
      <c r="H35">
        <f>$V$2*M35</f>
        <v>9.999999999985576E-4</v>
      </c>
      <c r="I35">
        <f t="shared" si="3"/>
        <v>-4.5000000000000595E-2</v>
      </c>
      <c r="J35">
        <f t="shared" si="4"/>
        <v>-3.9500000000000451E-2</v>
      </c>
      <c r="K35">
        <f t="shared" si="5"/>
        <v>0.34220000000000028</v>
      </c>
      <c r="L35">
        <f>L34+F35+G35+H35</f>
        <v>0.25769999999999926</v>
      </c>
      <c r="M35">
        <f t="shared" si="6"/>
        <v>3.3333333333285253E-3</v>
      </c>
      <c r="N35">
        <f t="shared" si="7"/>
        <v>-0.24500000000000066</v>
      </c>
      <c r="O35">
        <f t="shared" si="8"/>
        <v>-0.24599999999999922</v>
      </c>
      <c r="P35" t="str">
        <f t="shared" si="9"/>
        <v/>
      </c>
      <c r="Q35">
        <f t="shared" si="10"/>
        <v>1.1549999999999994</v>
      </c>
      <c r="R35">
        <f t="shared" si="11"/>
        <v>1.1559999999999979</v>
      </c>
      <c r="S35" t="str">
        <f t="shared" si="12"/>
        <v/>
      </c>
    </row>
    <row r="36" spans="2:19" x14ac:dyDescent="0.2">
      <c r="B36">
        <v>34</v>
      </c>
      <c r="C36">
        <v>20</v>
      </c>
      <c r="D36">
        <v>20</v>
      </c>
      <c r="E36">
        <f t="shared" si="0"/>
        <v>0</v>
      </c>
      <c r="F36">
        <f t="shared" si="1"/>
        <v>4.5000000000000644E-2</v>
      </c>
      <c r="G36">
        <f t="shared" si="2"/>
        <v>-2.0000000000000286E-4</v>
      </c>
      <c r="H36">
        <f>$V$2*M36</f>
        <v>1.5868787765308904E-15</v>
      </c>
      <c r="I36">
        <f t="shared" si="3"/>
        <v>0</v>
      </c>
      <c r="J36">
        <f t="shared" si="4"/>
        <v>-3.9499999999998862E-2</v>
      </c>
      <c r="K36">
        <f t="shared" si="5"/>
        <v>0.34200000000000041</v>
      </c>
      <c r="L36">
        <f>L35+F36+G36+H36</f>
        <v>0.30250000000000155</v>
      </c>
      <c r="M36">
        <f t="shared" si="6"/>
        <v>5.2895959217696349E-15</v>
      </c>
      <c r="N36">
        <f t="shared" si="7"/>
        <v>-0.2</v>
      </c>
      <c r="O36">
        <f t="shared" si="8"/>
        <v>-0.20000000000000159</v>
      </c>
      <c r="P36" t="str">
        <f t="shared" si="9"/>
        <v/>
      </c>
      <c r="Q36">
        <f t="shared" si="10"/>
        <v>1.2</v>
      </c>
      <c r="R36">
        <f t="shared" si="11"/>
        <v>1.2000000000000015</v>
      </c>
      <c r="S36" t="str">
        <f t="shared" si="12"/>
        <v/>
      </c>
    </row>
    <row r="37" spans="2:19" x14ac:dyDescent="0.2">
      <c r="B37">
        <v>35</v>
      </c>
      <c r="C37">
        <v>19.899999999999999</v>
      </c>
      <c r="D37">
        <v>20</v>
      </c>
      <c r="E37">
        <f t="shared" si="0"/>
        <v>0.10000000000000142</v>
      </c>
      <c r="F37">
        <f t="shared" si="1"/>
        <v>4.5000000000000644E-2</v>
      </c>
      <c r="G37">
        <f t="shared" si="2"/>
        <v>0</v>
      </c>
      <c r="H37">
        <f>$V$2*M37</f>
        <v>-1.5987211554602253E-15</v>
      </c>
      <c r="I37">
        <f t="shared" si="3"/>
        <v>4.5000000000000644E-2</v>
      </c>
      <c r="J37">
        <f t="shared" si="4"/>
        <v>-3.9500000000000458E-2</v>
      </c>
      <c r="K37">
        <f t="shared" si="5"/>
        <v>0.34200000000000041</v>
      </c>
      <c r="L37">
        <f>L36+F37+G37+H37</f>
        <v>0.34750000000000059</v>
      </c>
      <c r="M37">
        <f t="shared" si="6"/>
        <v>-5.3290705182007514E-15</v>
      </c>
      <c r="N37">
        <f t="shared" si="7"/>
        <v>-0.15499999999999936</v>
      </c>
      <c r="O37">
        <f t="shared" si="8"/>
        <v>-0.15500000000000097</v>
      </c>
      <c r="P37" t="str">
        <f t="shared" si="9"/>
        <v/>
      </c>
      <c r="Q37">
        <f t="shared" si="10"/>
        <v>1.2450000000000006</v>
      </c>
      <c r="R37">
        <f t="shared" si="11"/>
        <v>1.2450000000000021</v>
      </c>
      <c r="S37" t="str">
        <f t="shared" si="12"/>
        <v/>
      </c>
    </row>
    <row r="38" spans="2:19" x14ac:dyDescent="0.2">
      <c r="B38">
        <v>36</v>
      </c>
      <c r="C38">
        <v>20.2</v>
      </c>
      <c r="D38">
        <v>20</v>
      </c>
      <c r="E38">
        <f t="shared" si="0"/>
        <v>-0.19999999999999929</v>
      </c>
      <c r="F38">
        <f t="shared" si="1"/>
        <v>-0.13500000000000031</v>
      </c>
      <c r="G38">
        <f t="shared" si="2"/>
        <v>2.0000000000000286E-4</v>
      </c>
      <c r="H38">
        <f>$V$2*M38</f>
        <v>-1.3333333333318779E-3</v>
      </c>
      <c r="I38">
        <f t="shared" si="3"/>
        <v>-8.9999999999999664E-2</v>
      </c>
      <c r="J38">
        <f t="shared" si="4"/>
        <v>-4.0833333333332333E-2</v>
      </c>
      <c r="K38">
        <f t="shared" si="5"/>
        <v>0.34220000000000039</v>
      </c>
      <c r="L38">
        <f>L37+F38+G38+H38</f>
        <v>0.2113666666666684</v>
      </c>
      <c r="M38">
        <f t="shared" si="6"/>
        <v>-4.4444444444395933E-3</v>
      </c>
      <c r="N38">
        <f t="shared" si="7"/>
        <v>-0.2899999999999997</v>
      </c>
      <c r="O38">
        <f t="shared" si="8"/>
        <v>-0.29133333333333156</v>
      </c>
      <c r="P38" t="str">
        <f t="shared" si="9"/>
        <v/>
      </c>
      <c r="Q38">
        <f t="shared" si="10"/>
        <v>1.1100000000000003</v>
      </c>
      <c r="R38">
        <f t="shared" si="11"/>
        <v>1.1113333333333322</v>
      </c>
      <c r="S38" t="str">
        <f t="shared" si="12"/>
        <v/>
      </c>
    </row>
    <row r="39" spans="2:19" x14ac:dyDescent="0.2">
      <c r="B39">
        <v>37</v>
      </c>
      <c r="C39">
        <v>20.399999999999999</v>
      </c>
      <c r="D39">
        <v>20</v>
      </c>
      <c r="E39">
        <f t="shared" si="0"/>
        <v>-0.39999999999999858</v>
      </c>
      <c r="F39">
        <f t="shared" si="1"/>
        <v>-8.9999999999999677E-2</v>
      </c>
      <c r="G39">
        <f t="shared" si="2"/>
        <v>-3.9999999999999861E-4</v>
      </c>
      <c r="H39">
        <f>$V$2*M39</f>
        <v>1.5666666666666603E-2</v>
      </c>
      <c r="I39">
        <f t="shared" si="3"/>
        <v>-0.17999999999999933</v>
      </c>
      <c r="J39">
        <f t="shared" si="4"/>
        <v>-2.516666666666573E-2</v>
      </c>
      <c r="K39">
        <f t="shared" si="5"/>
        <v>0.34180000000000038</v>
      </c>
      <c r="L39">
        <f>L38+F39+G39+H39</f>
        <v>0.13663333333333533</v>
      </c>
      <c r="M39">
        <f t="shared" si="6"/>
        <v>5.2222222222222017E-2</v>
      </c>
      <c r="N39">
        <f t="shared" si="7"/>
        <v>-0.37999999999999934</v>
      </c>
      <c r="O39">
        <f t="shared" si="8"/>
        <v>-0.39566666666666594</v>
      </c>
      <c r="P39" t="str">
        <f t="shared" si="9"/>
        <v/>
      </c>
      <c r="Q39">
        <f t="shared" si="10"/>
        <v>1.0200000000000007</v>
      </c>
      <c r="R39">
        <f t="shared" si="11"/>
        <v>1.0356666666666672</v>
      </c>
      <c r="S39" t="str">
        <f t="shared" si="12"/>
        <v/>
      </c>
    </row>
    <row r="40" spans="2:19" x14ac:dyDescent="0.2">
      <c r="B40">
        <v>38</v>
      </c>
      <c r="C40">
        <v>20.3</v>
      </c>
      <c r="D40">
        <v>20</v>
      </c>
      <c r="E40">
        <f t="shared" si="0"/>
        <v>-0.30000000000000071</v>
      </c>
      <c r="F40">
        <f t="shared" si="1"/>
        <v>4.4999999999999041E-2</v>
      </c>
      <c r="G40">
        <f t="shared" si="2"/>
        <v>-7.9999999999999722E-4</v>
      </c>
      <c r="H40">
        <f>$V$2*M40</f>
        <v>-0.15083333333333418</v>
      </c>
      <c r="I40">
        <f t="shared" si="3"/>
        <v>-0.13500000000000029</v>
      </c>
      <c r="J40">
        <f t="shared" si="4"/>
        <v>-0.17599999999999991</v>
      </c>
      <c r="K40">
        <f t="shared" si="5"/>
        <v>0.34100000000000041</v>
      </c>
      <c r="L40">
        <f>L39+F40+G40+H40</f>
        <v>3.0000000000000193E-2</v>
      </c>
      <c r="M40">
        <f t="shared" si="6"/>
        <v>-0.50277777777778065</v>
      </c>
      <c r="N40">
        <f t="shared" si="7"/>
        <v>-0.3350000000000003</v>
      </c>
      <c r="O40">
        <f t="shared" si="8"/>
        <v>-0.48583333333333445</v>
      </c>
      <c r="P40" t="str">
        <f t="shared" si="9"/>
        <v/>
      </c>
      <c r="Q40">
        <f t="shared" si="10"/>
        <v>1.0649999999999997</v>
      </c>
      <c r="R40">
        <f t="shared" si="11"/>
        <v>1.215833333333334</v>
      </c>
      <c r="S40" t="str">
        <f t="shared" si="12"/>
        <v/>
      </c>
    </row>
    <row r="41" spans="2:19" x14ac:dyDescent="0.2">
      <c r="B41">
        <v>39</v>
      </c>
      <c r="C41">
        <v>20.2</v>
      </c>
      <c r="D41">
        <v>20</v>
      </c>
      <c r="E41">
        <f t="shared" si="0"/>
        <v>-0.19999999999999929</v>
      </c>
      <c r="F41">
        <f t="shared" si="1"/>
        <v>4.5000000000000644E-2</v>
      </c>
      <c r="G41">
        <f t="shared" si="2"/>
        <v>-6.0000000000000147E-4</v>
      </c>
      <c r="H41">
        <f>$V$2*M41</f>
        <v>4.0833333333334068E-2</v>
      </c>
      <c r="I41">
        <f t="shared" si="3"/>
        <v>-8.9999999999999636E-2</v>
      </c>
      <c r="J41">
        <f t="shared" si="4"/>
        <v>-0.13516666666666582</v>
      </c>
      <c r="K41">
        <f t="shared" si="5"/>
        <v>0.34040000000000037</v>
      </c>
      <c r="L41">
        <f>L40+F41+G41+H41</f>
        <v>0.11523333333333491</v>
      </c>
      <c r="M41">
        <f t="shared" si="6"/>
        <v>0.13611111111111357</v>
      </c>
      <c r="N41">
        <f t="shared" si="7"/>
        <v>-0.2899999999999997</v>
      </c>
      <c r="O41">
        <f t="shared" si="8"/>
        <v>-0.33083333333333376</v>
      </c>
      <c r="P41" t="str">
        <f t="shared" si="9"/>
        <v/>
      </c>
      <c r="Q41">
        <f t="shared" si="10"/>
        <v>1.1100000000000003</v>
      </c>
      <c r="R41">
        <f t="shared" si="11"/>
        <v>1.1508333333333345</v>
      </c>
      <c r="S41" t="str">
        <f t="shared" si="12"/>
        <v/>
      </c>
    </row>
    <row r="42" spans="2:19" x14ac:dyDescent="0.2">
      <c r="B42">
        <v>40</v>
      </c>
      <c r="C42">
        <v>20.2</v>
      </c>
      <c r="D42">
        <v>20</v>
      </c>
      <c r="E42">
        <f t="shared" si="0"/>
        <v>-0.19999999999999929</v>
      </c>
      <c r="F42">
        <f t="shared" si="1"/>
        <v>0</v>
      </c>
      <c r="G42">
        <f t="shared" si="2"/>
        <v>-3.9999999999999861E-4</v>
      </c>
      <c r="H42">
        <f>$V$2*M42</f>
        <v>0.10549999999999875</v>
      </c>
      <c r="I42">
        <f t="shared" si="3"/>
        <v>-8.9999999999999636E-2</v>
      </c>
      <c r="J42">
        <f t="shared" si="4"/>
        <v>-2.9666666666667077E-2</v>
      </c>
      <c r="K42">
        <f t="shared" si="5"/>
        <v>0.34000000000000036</v>
      </c>
      <c r="L42">
        <f>L41+F42+G42+H42</f>
        <v>0.22033333333333366</v>
      </c>
      <c r="M42">
        <f t="shared" si="6"/>
        <v>0.35166666666666252</v>
      </c>
      <c r="N42">
        <f t="shared" si="7"/>
        <v>-0.2899999999999997</v>
      </c>
      <c r="O42">
        <f t="shared" si="8"/>
        <v>-0.39549999999999846</v>
      </c>
      <c r="P42" t="str">
        <f t="shared" si="9"/>
        <v/>
      </c>
      <c r="Q42">
        <f t="shared" si="10"/>
        <v>1.1100000000000003</v>
      </c>
      <c r="R42">
        <f t="shared" si="11"/>
        <v>1.2154999999999991</v>
      </c>
      <c r="S42" t="str">
        <f t="shared" si="12"/>
        <v/>
      </c>
    </row>
    <row r="43" spans="2:19" x14ac:dyDescent="0.2">
      <c r="B43">
        <v>41</v>
      </c>
      <c r="C43">
        <v>20.2</v>
      </c>
      <c r="D43">
        <v>20</v>
      </c>
      <c r="E43">
        <f t="shared" si="0"/>
        <v>-0.19999999999999929</v>
      </c>
      <c r="F43">
        <f t="shared" si="1"/>
        <v>0</v>
      </c>
      <c r="G43">
        <f t="shared" si="2"/>
        <v>-3.9999999999999861E-4</v>
      </c>
      <c r="H43">
        <f>$V$2*M43</f>
        <v>-7.3333333333318682E-3</v>
      </c>
      <c r="I43">
        <f t="shared" si="3"/>
        <v>-8.9999999999999636E-2</v>
      </c>
      <c r="J43">
        <f t="shared" si="4"/>
        <v>-3.6999999999998943E-2</v>
      </c>
      <c r="K43">
        <f t="shared" si="5"/>
        <v>0.33960000000000035</v>
      </c>
      <c r="L43">
        <f>L42+F43+G43+H43</f>
        <v>0.21260000000000179</v>
      </c>
      <c r="M43">
        <f t="shared" si="6"/>
        <v>-2.4444444444439561E-2</v>
      </c>
      <c r="N43">
        <f t="shared" si="7"/>
        <v>-0.2899999999999997</v>
      </c>
      <c r="O43">
        <f t="shared" si="8"/>
        <v>-0.29733333333333156</v>
      </c>
      <c r="P43" t="str">
        <f t="shared" si="9"/>
        <v/>
      </c>
      <c r="Q43">
        <f t="shared" si="10"/>
        <v>1.1100000000000003</v>
      </c>
      <c r="R43">
        <f t="shared" si="11"/>
        <v>1.1173333333333322</v>
      </c>
      <c r="S43" t="str">
        <f t="shared" si="12"/>
        <v/>
      </c>
    </row>
    <row r="44" spans="2:19" x14ac:dyDescent="0.2">
      <c r="B44">
        <v>42</v>
      </c>
      <c r="C44">
        <v>20.2</v>
      </c>
      <c r="D44">
        <v>20</v>
      </c>
      <c r="E44">
        <f t="shared" si="0"/>
        <v>-0.19999999999999929</v>
      </c>
      <c r="F44">
        <f t="shared" si="1"/>
        <v>0</v>
      </c>
      <c r="G44">
        <f t="shared" si="2"/>
        <v>-3.9999999999999861E-4</v>
      </c>
      <c r="H44">
        <f>$V$2*M44</f>
        <v>-3.6000000000000677E-2</v>
      </c>
      <c r="I44">
        <f t="shared" si="3"/>
        <v>-8.9999999999999636E-2</v>
      </c>
      <c r="J44">
        <f t="shared" si="4"/>
        <v>-7.2999999999999621E-2</v>
      </c>
      <c r="K44">
        <f t="shared" si="5"/>
        <v>0.33920000000000039</v>
      </c>
      <c r="L44">
        <f>L43+F44+G44+H44</f>
        <v>0.17620000000000111</v>
      </c>
      <c r="M44">
        <f t="shared" si="6"/>
        <v>-0.12000000000000226</v>
      </c>
      <c r="N44">
        <f t="shared" si="7"/>
        <v>-0.2899999999999997</v>
      </c>
      <c r="O44">
        <f t="shared" si="8"/>
        <v>-0.3260000000000004</v>
      </c>
      <c r="P44" t="str">
        <f t="shared" si="9"/>
        <v/>
      </c>
      <c r="Q44">
        <f t="shared" si="10"/>
        <v>1.1100000000000003</v>
      </c>
      <c r="R44">
        <f t="shared" si="11"/>
        <v>1.146000000000001</v>
      </c>
      <c r="S44" t="str">
        <f t="shared" si="12"/>
        <v/>
      </c>
    </row>
    <row r="45" spans="2:19" x14ac:dyDescent="0.2">
      <c r="B45">
        <v>43</v>
      </c>
      <c r="C45">
        <v>20.2</v>
      </c>
      <c r="D45">
        <v>20</v>
      </c>
      <c r="E45">
        <f t="shared" si="0"/>
        <v>-0.19999999999999929</v>
      </c>
      <c r="F45">
        <f t="shared" si="1"/>
        <v>0</v>
      </c>
      <c r="G45">
        <f t="shared" si="2"/>
        <v>-3.9999999999999861E-4</v>
      </c>
      <c r="H45">
        <f>$V$2*M45</f>
        <v>3.8333333333334051E-3</v>
      </c>
      <c r="I45">
        <f t="shared" si="3"/>
        <v>-8.9999999999999636E-2</v>
      </c>
      <c r="J45">
        <f t="shared" si="4"/>
        <v>-6.916666666666621E-2</v>
      </c>
      <c r="K45">
        <f t="shared" si="5"/>
        <v>0.33880000000000032</v>
      </c>
      <c r="L45">
        <f>L44+F45+G45+H45</f>
        <v>0.17963333333333451</v>
      </c>
      <c r="M45">
        <f t="shared" si="6"/>
        <v>1.2777777777778018E-2</v>
      </c>
      <c r="N45">
        <f t="shared" si="7"/>
        <v>-0.2899999999999997</v>
      </c>
      <c r="O45">
        <f t="shared" si="8"/>
        <v>-0.29383333333333311</v>
      </c>
      <c r="P45" t="str">
        <f t="shared" si="9"/>
        <v/>
      </c>
      <c r="Q45">
        <f t="shared" si="10"/>
        <v>1.1100000000000003</v>
      </c>
      <c r="R45">
        <f t="shared" si="11"/>
        <v>1.1138333333333337</v>
      </c>
      <c r="S45" t="str">
        <f t="shared" si="12"/>
        <v/>
      </c>
    </row>
    <row r="46" spans="2:19" x14ac:dyDescent="0.2">
      <c r="B46">
        <v>44</v>
      </c>
      <c r="C46">
        <v>20.100000000000001</v>
      </c>
      <c r="D46">
        <v>20</v>
      </c>
      <c r="E46">
        <f t="shared" si="0"/>
        <v>-0.10000000000000142</v>
      </c>
      <c r="F46">
        <f t="shared" si="1"/>
        <v>4.4999999999999041E-2</v>
      </c>
      <c r="G46">
        <f t="shared" si="2"/>
        <v>-3.9999999999999861E-4</v>
      </c>
      <c r="H46">
        <f>$V$2*M46</f>
        <v>5.9211894646675019E-18</v>
      </c>
      <c r="I46">
        <f t="shared" si="3"/>
        <v>-4.5000000000000595E-2</v>
      </c>
      <c r="J46">
        <f t="shared" si="4"/>
        <v>-6.916666666666621E-2</v>
      </c>
      <c r="K46">
        <f t="shared" si="5"/>
        <v>0.33840000000000037</v>
      </c>
      <c r="L46">
        <f>L45+F46+G46+H46</f>
        <v>0.22423333333333353</v>
      </c>
      <c r="M46">
        <f t="shared" si="6"/>
        <v>1.9737298215558339E-17</v>
      </c>
      <c r="N46">
        <f t="shared" si="7"/>
        <v>-0.24500000000000066</v>
      </c>
      <c r="O46">
        <f t="shared" si="8"/>
        <v>-0.24500000000000066</v>
      </c>
      <c r="P46" t="str">
        <f t="shared" si="9"/>
        <v/>
      </c>
      <c r="Q46">
        <f t="shared" si="10"/>
        <v>1.1549999999999994</v>
      </c>
      <c r="R46">
        <f t="shared" si="11"/>
        <v>1.1549999999999994</v>
      </c>
      <c r="S46" t="str">
        <f t="shared" si="12"/>
        <v/>
      </c>
    </row>
    <row r="47" spans="2:19" x14ac:dyDescent="0.2">
      <c r="B47">
        <v>45</v>
      </c>
      <c r="C47">
        <v>19.899999999999999</v>
      </c>
      <c r="D47">
        <v>20</v>
      </c>
      <c r="E47">
        <f t="shared" si="0"/>
        <v>0.10000000000000142</v>
      </c>
      <c r="F47">
        <f t="shared" si="1"/>
        <v>9.0000000000001287E-2</v>
      </c>
      <c r="G47">
        <f t="shared" si="2"/>
        <v>-2.0000000000000286E-4</v>
      </c>
      <c r="H47">
        <f>$V$2*M47</f>
        <v>-3.4999999999998899E-3</v>
      </c>
      <c r="I47">
        <f t="shared" si="3"/>
        <v>4.5000000000000692E-2</v>
      </c>
      <c r="J47">
        <f t="shared" si="4"/>
        <v>-7.2666666666666102E-2</v>
      </c>
      <c r="K47">
        <f t="shared" si="5"/>
        <v>0.33820000000000033</v>
      </c>
      <c r="L47">
        <f>L46+F47+G47+H47</f>
        <v>0.31053333333333494</v>
      </c>
      <c r="M47">
        <f t="shared" si="6"/>
        <v>-1.1666666666666299E-2</v>
      </c>
      <c r="N47">
        <f t="shared" si="7"/>
        <v>-0.15499999999999936</v>
      </c>
      <c r="O47">
        <f t="shared" si="8"/>
        <v>-0.15849999999999925</v>
      </c>
      <c r="P47" t="str">
        <f t="shared" si="9"/>
        <v/>
      </c>
      <c r="Q47">
        <f t="shared" si="10"/>
        <v>1.2450000000000006</v>
      </c>
      <c r="R47">
        <f t="shared" si="11"/>
        <v>1.2485000000000004</v>
      </c>
      <c r="S47" t="str">
        <f t="shared" si="12"/>
        <v/>
      </c>
    </row>
    <row r="48" spans="2:19" x14ac:dyDescent="0.2">
      <c r="B48">
        <v>46</v>
      </c>
      <c r="C48">
        <v>19.7</v>
      </c>
      <c r="D48">
        <v>20</v>
      </c>
      <c r="E48">
        <f t="shared" si="0"/>
        <v>0.30000000000000071</v>
      </c>
      <c r="F48">
        <f t="shared" si="1"/>
        <v>8.9999999999999677E-2</v>
      </c>
      <c r="G48">
        <f t="shared" si="2"/>
        <v>2.0000000000000286E-4</v>
      </c>
      <c r="H48">
        <f>$V$2*M48</f>
        <v>3.3166666666665685E-2</v>
      </c>
      <c r="I48">
        <f t="shared" si="3"/>
        <v>0.13500000000000037</v>
      </c>
      <c r="J48">
        <f t="shared" si="4"/>
        <v>-3.9500000000000417E-2</v>
      </c>
      <c r="K48">
        <f t="shared" si="5"/>
        <v>0.33840000000000037</v>
      </c>
      <c r="L48">
        <f>L47+F48+G48+H48</f>
        <v>0.43390000000000029</v>
      </c>
      <c r="M48">
        <f t="shared" si="6"/>
        <v>0.11055555555555228</v>
      </c>
      <c r="N48">
        <f t="shared" si="7"/>
        <v>-6.4999999999999697E-2</v>
      </c>
      <c r="O48">
        <f t="shared" si="8"/>
        <v>-9.8166666666665375E-2</v>
      </c>
      <c r="P48" t="str">
        <f t="shared" si="9"/>
        <v/>
      </c>
      <c r="Q48">
        <f t="shared" si="10"/>
        <v>1.3350000000000002</v>
      </c>
      <c r="R48">
        <f t="shared" si="11"/>
        <v>1.3681666666666659</v>
      </c>
      <c r="S48" t="str">
        <f t="shared" si="12"/>
        <v/>
      </c>
    </row>
    <row r="49" spans="1:19" x14ac:dyDescent="0.2">
      <c r="A49" t="s">
        <v>13</v>
      </c>
      <c r="B49">
        <v>47</v>
      </c>
      <c r="C49">
        <v>14</v>
      </c>
      <c r="D49">
        <v>20</v>
      </c>
      <c r="E49">
        <f t="shared" si="0"/>
        <v>6</v>
      </c>
      <c r="F49">
        <f t="shared" si="1"/>
        <v>2.5649999999999999</v>
      </c>
      <c r="G49">
        <f t="shared" si="2"/>
        <v>6.0000000000000147E-4</v>
      </c>
      <c r="H49">
        <f>$V$2*M49</f>
        <v>5.1500000000002051E-2</v>
      </c>
      <c r="I49">
        <f t="shared" si="3"/>
        <v>2.7</v>
      </c>
      <c r="J49">
        <f t="shared" si="4"/>
        <v>1.2000000000001634E-2</v>
      </c>
      <c r="K49">
        <f t="shared" si="5"/>
        <v>0.33900000000000041</v>
      </c>
      <c r="L49">
        <f>L48+F49+G49+H49</f>
        <v>3.0510000000000024</v>
      </c>
      <c r="M49">
        <f t="shared" si="6"/>
        <v>0.17166666666667352</v>
      </c>
      <c r="N49">
        <f t="shared" si="7"/>
        <v>2.5</v>
      </c>
      <c r="O49">
        <f t="shared" si="8"/>
        <v>2.4484999999999979</v>
      </c>
      <c r="P49" t="str">
        <f t="shared" si="9"/>
        <v/>
      </c>
      <c r="Q49">
        <f t="shared" si="10"/>
        <v>3.9000000000000004</v>
      </c>
      <c r="R49">
        <f>Q49+ABS(H49)</f>
        <v>3.9515000000000025</v>
      </c>
      <c r="S49" t="str">
        <f t="shared" si="12"/>
        <v/>
      </c>
    </row>
    <row r="50" spans="1:19" x14ac:dyDescent="0.2">
      <c r="B50">
        <v>48</v>
      </c>
      <c r="C50">
        <v>15</v>
      </c>
      <c r="D50">
        <v>20</v>
      </c>
      <c r="E50">
        <f t="shared" si="0"/>
        <v>5</v>
      </c>
      <c r="F50">
        <f t="shared" si="1"/>
        <v>-0.45</v>
      </c>
      <c r="G50">
        <f t="shared" si="2"/>
        <v>1.2E-2</v>
      </c>
      <c r="H50">
        <f>$V$2*M50</f>
        <v>-0.23666666666666819</v>
      </c>
      <c r="I50">
        <f t="shared" si="3"/>
        <v>2.25</v>
      </c>
      <c r="J50">
        <f t="shared" si="4"/>
        <v>-0.22466666666666657</v>
      </c>
      <c r="K50">
        <f t="shared" si="5"/>
        <v>0.35100000000000087</v>
      </c>
      <c r="L50">
        <f>L49+F50+G50+H50</f>
        <v>2.3763333333333341</v>
      </c>
      <c r="M50">
        <f t="shared" si="6"/>
        <v>-0.78888888888889397</v>
      </c>
      <c r="N50">
        <f t="shared" si="7"/>
        <v>2.0499999999999998</v>
      </c>
      <c r="O50">
        <f t="shared" si="8"/>
        <v>1.8133333333333317</v>
      </c>
      <c r="P50" t="str">
        <f t="shared" si="9"/>
        <v/>
      </c>
      <c r="Q50">
        <f t="shared" si="10"/>
        <v>3.45</v>
      </c>
      <c r="R50">
        <f t="shared" si="11"/>
        <v>3.6866666666666683</v>
      </c>
      <c r="S50" t="str">
        <f t="shared" si="12"/>
        <v/>
      </c>
    </row>
    <row r="51" spans="1:19" x14ac:dyDescent="0.2">
      <c r="B51">
        <v>49</v>
      </c>
      <c r="C51">
        <v>15.5</v>
      </c>
      <c r="D51">
        <v>20</v>
      </c>
      <c r="E51">
        <f t="shared" si="0"/>
        <v>4.5</v>
      </c>
      <c r="F51">
        <f t="shared" si="1"/>
        <v>-0.22500000000000001</v>
      </c>
      <c r="G51">
        <f t="shared" si="2"/>
        <v>0.01</v>
      </c>
      <c r="H51">
        <f>$V$2*M51</f>
        <v>2.2938333333333332</v>
      </c>
      <c r="I51">
        <f t="shared" si="3"/>
        <v>2.0249999999999999</v>
      </c>
      <c r="J51">
        <f t="shared" si="4"/>
        <v>2.0691666666666668</v>
      </c>
      <c r="K51">
        <f t="shared" si="5"/>
        <v>0.36100000000000021</v>
      </c>
      <c r="L51">
        <f>L50+F51+G51+H51</f>
        <v>4.4551666666666669</v>
      </c>
      <c r="M51">
        <f t="shared" si="6"/>
        <v>7.6461111111111109</v>
      </c>
      <c r="N51">
        <f t="shared" si="7"/>
        <v>1.825</v>
      </c>
      <c r="O51">
        <f t="shared" si="8"/>
        <v>-0.46883333333333321</v>
      </c>
      <c r="P51" t="str">
        <f t="shared" si="9"/>
        <v/>
      </c>
      <c r="Q51">
        <f t="shared" si="10"/>
        <v>3.2249999999999996</v>
      </c>
      <c r="R51">
        <f t="shared" si="11"/>
        <v>5.5188333333333333</v>
      </c>
      <c r="S51" t="str">
        <f t="shared" si="12"/>
        <v/>
      </c>
    </row>
    <row r="52" spans="1:19" x14ac:dyDescent="0.2">
      <c r="B52">
        <v>50</v>
      </c>
      <c r="C52">
        <v>16</v>
      </c>
      <c r="D52">
        <v>20</v>
      </c>
      <c r="E52">
        <f t="shared" si="0"/>
        <v>4</v>
      </c>
      <c r="F52">
        <f t="shared" si="1"/>
        <v>-0.22500000000000001</v>
      </c>
      <c r="G52">
        <f t="shared" si="2"/>
        <v>9.0000000000000011E-3</v>
      </c>
      <c r="H52">
        <f>$V$2*M52</f>
        <v>-2.7089999999999996</v>
      </c>
      <c r="I52">
        <f t="shared" si="3"/>
        <v>1.7999999999999998</v>
      </c>
      <c r="J52">
        <f t="shared" si="4"/>
        <v>-0.63983333333333281</v>
      </c>
      <c r="K52">
        <f t="shared" si="5"/>
        <v>0.37000000000000099</v>
      </c>
      <c r="L52">
        <f>L51+F52+G52+H52</f>
        <v>1.530166666666668</v>
      </c>
      <c r="M52">
        <f t="shared" si="6"/>
        <v>-9.0299999999999994</v>
      </c>
      <c r="N52">
        <f t="shared" si="7"/>
        <v>1.6</v>
      </c>
      <c r="O52">
        <f t="shared" si="8"/>
        <v>-1.1089999999999995</v>
      </c>
      <c r="P52" t="str">
        <f t="shared" si="9"/>
        <v/>
      </c>
      <c r="Q52">
        <f t="shared" si="10"/>
        <v>3</v>
      </c>
      <c r="R52">
        <f t="shared" si="11"/>
        <v>5.7089999999999996</v>
      </c>
      <c r="S52" t="str">
        <f t="shared" si="12"/>
        <v/>
      </c>
    </row>
    <row r="53" spans="1:19" x14ac:dyDescent="0.2">
      <c r="B53">
        <v>51</v>
      </c>
      <c r="C53">
        <v>16.5</v>
      </c>
      <c r="D53">
        <v>20</v>
      </c>
      <c r="E53">
        <f t="shared" si="0"/>
        <v>3.5</v>
      </c>
      <c r="F53">
        <f t="shared" si="1"/>
        <v>-0.22500000000000001</v>
      </c>
      <c r="G53">
        <f t="shared" si="2"/>
        <v>8.0000000000000002E-3</v>
      </c>
      <c r="H53">
        <f>$V$2*M53</f>
        <v>0.46016666666666656</v>
      </c>
      <c r="I53">
        <f t="shared" si="3"/>
        <v>1.5749999999999997</v>
      </c>
      <c r="J53">
        <f t="shared" si="4"/>
        <v>-0.17966666666666625</v>
      </c>
      <c r="K53">
        <f t="shared" si="5"/>
        <v>0.378000000000001</v>
      </c>
      <c r="L53">
        <f>L52+F53+G53+H53</f>
        <v>1.7733333333333345</v>
      </c>
      <c r="M53">
        <f t="shared" si="6"/>
        <v>1.5338888888888886</v>
      </c>
      <c r="N53">
        <f t="shared" si="7"/>
        <v>1.375</v>
      </c>
      <c r="O53">
        <f t="shared" si="8"/>
        <v>0.91483333333333339</v>
      </c>
      <c r="P53" t="str">
        <f t="shared" si="9"/>
        <v/>
      </c>
      <c r="Q53">
        <f t="shared" si="10"/>
        <v>2.7749999999999999</v>
      </c>
      <c r="R53">
        <f t="shared" si="11"/>
        <v>3.2351666666666663</v>
      </c>
      <c r="S53" t="str">
        <f t="shared" si="12"/>
        <v/>
      </c>
    </row>
    <row r="54" spans="1:19" x14ac:dyDescent="0.2">
      <c r="B54">
        <v>52</v>
      </c>
      <c r="C54">
        <v>17</v>
      </c>
      <c r="D54">
        <v>20</v>
      </c>
      <c r="E54">
        <f t="shared" si="0"/>
        <v>3</v>
      </c>
      <c r="F54">
        <f t="shared" si="1"/>
        <v>-0.22500000000000001</v>
      </c>
      <c r="G54">
        <f t="shared" si="2"/>
        <v>7.0000000000000001E-3</v>
      </c>
      <c r="H54">
        <f>$V$2*M54</f>
        <v>-4.1500000000000002E-2</v>
      </c>
      <c r="I54">
        <f t="shared" si="3"/>
        <v>1.3499999999999996</v>
      </c>
      <c r="J54">
        <f t="shared" si="4"/>
        <v>-0.22116666666666626</v>
      </c>
      <c r="K54">
        <f t="shared" si="5"/>
        <v>0.3850000000000009</v>
      </c>
      <c r="L54">
        <f>L53+F54+G54+H54</f>
        <v>1.5138333333333343</v>
      </c>
      <c r="M54">
        <f t="shared" si="6"/>
        <v>-0.13833333333333334</v>
      </c>
      <c r="N54">
        <f t="shared" si="7"/>
        <v>1.1500000000000001</v>
      </c>
      <c r="O54">
        <f t="shared" si="8"/>
        <v>1.1085</v>
      </c>
      <c r="P54" t="str">
        <f t="shared" si="9"/>
        <v/>
      </c>
      <c r="Q54">
        <f t="shared" si="10"/>
        <v>2.5499999999999998</v>
      </c>
      <c r="R54">
        <f t="shared" si="11"/>
        <v>2.5914999999999999</v>
      </c>
      <c r="S54" t="str">
        <f t="shared" si="12"/>
        <v/>
      </c>
    </row>
    <row r="55" spans="1:19" x14ac:dyDescent="0.2">
      <c r="B55">
        <v>53</v>
      </c>
      <c r="C55">
        <v>17.5</v>
      </c>
      <c r="D55">
        <v>20</v>
      </c>
      <c r="E55">
        <f t="shared" si="0"/>
        <v>2.5</v>
      </c>
      <c r="F55">
        <f t="shared" si="1"/>
        <v>-0.22500000000000001</v>
      </c>
      <c r="G55">
        <f t="shared" si="2"/>
        <v>6.0000000000000001E-3</v>
      </c>
      <c r="H55">
        <f>$V$2*M55</f>
        <v>1.6666666666666668E-3</v>
      </c>
      <c r="I55">
        <f t="shared" si="3"/>
        <v>1.1249999999999996</v>
      </c>
      <c r="J55">
        <f t="shared" si="4"/>
        <v>-0.21949999999999958</v>
      </c>
      <c r="K55">
        <f t="shared" si="5"/>
        <v>0.3910000000000009</v>
      </c>
      <c r="L55">
        <f>L54+F55+G55+H55</f>
        <v>1.2965000000000009</v>
      </c>
      <c r="M55">
        <f t="shared" si="6"/>
        <v>5.5555555555555558E-3</v>
      </c>
      <c r="N55">
        <f t="shared" si="7"/>
        <v>0.92500000000000004</v>
      </c>
      <c r="O55">
        <f t="shared" si="8"/>
        <v>0.92333333333333334</v>
      </c>
      <c r="P55" t="str">
        <f t="shared" si="9"/>
        <v/>
      </c>
      <c r="Q55">
        <f t="shared" si="10"/>
        <v>2.3250000000000002</v>
      </c>
      <c r="R55">
        <f t="shared" si="11"/>
        <v>2.3266666666666667</v>
      </c>
      <c r="S55" t="str">
        <f t="shared" si="12"/>
        <v/>
      </c>
    </row>
    <row r="56" spans="1:19" x14ac:dyDescent="0.2">
      <c r="B56">
        <v>54</v>
      </c>
      <c r="C56">
        <v>18</v>
      </c>
      <c r="D56">
        <v>20</v>
      </c>
      <c r="E56">
        <f t="shared" si="0"/>
        <v>2</v>
      </c>
      <c r="F56">
        <f t="shared" si="1"/>
        <v>-0.22500000000000001</v>
      </c>
      <c r="G56">
        <f t="shared" si="2"/>
        <v>5.0000000000000001E-3</v>
      </c>
      <c r="H56">
        <f>$V$2*M56</f>
        <v>0</v>
      </c>
      <c r="I56">
        <f t="shared" si="3"/>
        <v>0.89999999999999958</v>
      </c>
      <c r="J56">
        <f t="shared" si="4"/>
        <v>-0.21949999999999958</v>
      </c>
      <c r="K56">
        <f t="shared" si="5"/>
        <v>0.39600000000000068</v>
      </c>
      <c r="L56">
        <f>L55+F56+G56+H56</f>
        <v>1.0765000000000007</v>
      </c>
      <c r="M56">
        <f t="shared" si="6"/>
        <v>0</v>
      </c>
      <c r="N56">
        <f t="shared" si="7"/>
        <v>0.7</v>
      </c>
      <c r="O56">
        <f t="shared" si="8"/>
        <v>0.7</v>
      </c>
      <c r="P56" t="str">
        <f t="shared" si="9"/>
        <v/>
      </c>
      <c r="Q56">
        <f t="shared" si="10"/>
        <v>2.1</v>
      </c>
      <c r="R56">
        <f t="shared" si="11"/>
        <v>2.1</v>
      </c>
      <c r="S56" t="str">
        <f t="shared" si="12"/>
        <v/>
      </c>
    </row>
    <row r="57" spans="1:19" x14ac:dyDescent="0.2">
      <c r="B57">
        <v>55</v>
      </c>
      <c r="C57">
        <v>18.399999999999999</v>
      </c>
      <c r="D57">
        <v>20</v>
      </c>
      <c r="E57">
        <f t="shared" si="0"/>
        <v>1.6000000000000014</v>
      </c>
      <c r="F57">
        <f t="shared" si="1"/>
        <v>-0.17999999999999935</v>
      </c>
      <c r="G57">
        <f t="shared" si="2"/>
        <v>4.0000000000000001E-3</v>
      </c>
      <c r="H57">
        <f>$V$2*M57</f>
        <v>3.3333333333340911E-4</v>
      </c>
      <c r="I57">
        <f t="shared" si="3"/>
        <v>0.7200000000000002</v>
      </c>
      <c r="J57">
        <f t="shared" si="4"/>
        <v>-0.21916666666666618</v>
      </c>
      <c r="K57">
        <f t="shared" si="5"/>
        <v>0.4000000000000008</v>
      </c>
      <c r="L57">
        <f>L56+F57+G57+H57</f>
        <v>0.90083333333333471</v>
      </c>
      <c r="M57">
        <f t="shared" si="6"/>
        <v>1.1111111111113637E-3</v>
      </c>
      <c r="N57">
        <f t="shared" si="7"/>
        <v>0.52000000000000068</v>
      </c>
      <c r="O57">
        <f t="shared" si="8"/>
        <v>0.51966666666666728</v>
      </c>
      <c r="P57" t="str">
        <f t="shared" si="9"/>
        <v/>
      </c>
      <c r="Q57">
        <f t="shared" si="10"/>
        <v>1.9200000000000006</v>
      </c>
      <c r="R57">
        <f t="shared" si="11"/>
        <v>1.9203333333333341</v>
      </c>
      <c r="S57" t="str">
        <f t="shared" si="12"/>
        <v/>
      </c>
    </row>
    <row r="58" spans="1:19" x14ac:dyDescent="0.2">
      <c r="B58">
        <v>56</v>
      </c>
      <c r="C58">
        <v>19.100000000000001</v>
      </c>
      <c r="D58">
        <v>20</v>
      </c>
      <c r="E58">
        <f t="shared" si="0"/>
        <v>0.89999999999999858</v>
      </c>
      <c r="F58">
        <f t="shared" si="1"/>
        <v>-0.31500000000000128</v>
      </c>
      <c r="G58">
        <f t="shared" si="2"/>
        <v>3.2000000000000028E-3</v>
      </c>
      <c r="H58">
        <f>$V$2*M58</f>
        <v>-4.8333333333334854E-3</v>
      </c>
      <c r="I58">
        <f t="shared" si="3"/>
        <v>0.40499999999999892</v>
      </c>
      <c r="J58">
        <f t="shared" si="4"/>
        <v>-0.22399999999999967</v>
      </c>
      <c r="K58">
        <f t="shared" si="5"/>
        <v>0.40320000000000067</v>
      </c>
      <c r="L58">
        <f>L57+F58+G58+H58</f>
        <v>0.58419999999999994</v>
      </c>
      <c r="M58">
        <f t="shared" si="6"/>
        <v>-1.6111111111111617E-2</v>
      </c>
      <c r="N58">
        <f t="shared" si="7"/>
        <v>0.20499999999999935</v>
      </c>
      <c r="O58">
        <f t="shared" si="8"/>
        <v>0.20016666666666585</v>
      </c>
      <c r="P58" t="str">
        <f t="shared" si="9"/>
        <v/>
      </c>
      <c r="Q58">
        <f t="shared" si="10"/>
        <v>1.6049999999999993</v>
      </c>
      <c r="R58">
        <f t="shared" si="11"/>
        <v>1.6098333333333328</v>
      </c>
      <c r="S58" t="str">
        <f t="shared" si="12"/>
        <v/>
      </c>
    </row>
    <row r="59" spans="1:19" x14ac:dyDescent="0.2">
      <c r="B59">
        <v>57</v>
      </c>
      <c r="C59">
        <v>19.2</v>
      </c>
      <c r="D59">
        <v>20</v>
      </c>
      <c r="E59">
        <f t="shared" si="0"/>
        <v>0.80000000000000071</v>
      </c>
      <c r="F59">
        <f t="shared" si="1"/>
        <v>-4.4999999999999041E-2</v>
      </c>
      <c r="G59">
        <f t="shared" si="2"/>
        <v>1.7999999999999971E-3</v>
      </c>
      <c r="H59">
        <f>$V$2*M59</f>
        <v>5.0500000000000683E-2</v>
      </c>
      <c r="I59">
        <f t="shared" si="3"/>
        <v>0.35999999999999988</v>
      </c>
      <c r="J59">
        <f t="shared" si="4"/>
        <v>-0.17349999999999899</v>
      </c>
      <c r="K59">
        <f t="shared" si="5"/>
        <v>0.40500000000000069</v>
      </c>
      <c r="L59">
        <f>L58+F59+G59+H59</f>
        <v>0.59150000000000158</v>
      </c>
      <c r="M59">
        <f t="shared" si="6"/>
        <v>0.16833333333333561</v>
      </c>
      <c r="N59">
        <f t="shared" si="7"/>
        <v>0.16000000000000031</v>
      </c>
      <c r="O59">
        <f t="shared" si="8"/>
        <v>0.10949999999999963</v>
      </c>
      <c r="P59" t="str">
        <f t="shared" si="9"/>
        <v/>
      </c>
      <c r="Q59">
        <f t="shared" si="10"/>
        <v>1.5600000000000003</v>
      </c>
      <c r="R59">
        <f t="shared" si="11"/>
        <v>1.6105000000000009</v>
      </c>
      <c r="S59" t="str">
        <f t="shared" si="12"/>
        <v/>
      </c>
    </row>
    <row r="60" spans="1:19" x14ac:dyDescent="0.2">
      <c r="B60">
        <v>58</v>
      </c>
      <c r="C60">
        <v>19.3</v>
      </c>
      <c r="D60">
        <v>20</v>
      </c>
      <c r="E60">
        <f t="shared" si="0"/>
        <v>0.69999999999999929</v>
      </c>
      <c r="F60">
        <f t="shared" si="1"/>
        <v>-4.5000000000000644E-2</v>
      </c>
      <c r="G60">
        <f t="shared" si="2"/>
        <v>1.6000000000000014E-3</v>
      </c>
      <c r="H60">
        <f>$V$2*M60</f>
        <v>-0.13783333333333511</v>
      </c>
      <c r="I60">
        <f t="shared" si="3"/>
        <v>0.31499999999999923</v>
      </c>
      <c r="J60">
        <f t="shared" si="4"/>
        <v>-0.31133333333333413</v>
      </c>
      <c r="K60">
        <f t="shared" si="5"/>
        <v>0.40660000000000079</v>
      </c>
      <c r="L60">
        <f>L59+F60+G60+H60</f>
        <v>0.41026666666666589</v>
      </c>
      <c r="M60">
        <f t="shared" si="6"/>
        <v>-0.45944444444445037</v>
      </c>
      <c r="N60">
        <f t="shared" si="7"/>
        <v>0.11499999999999966</v>
      </c>
      <c r="O60">
        <f t="shared" si="8"/>
        <v>-2.2833333333335454E-2</v>
      </c>
      <c r="P60" t="str">
        <f t="shared" si="9"/>
        <v/>
      </c>
      <c r="Q60">
        <f t="shared" si="10"/>
        <v>1.5149999999999997</v>
      </c>
      <c r="R60">
        <f t="shared" si="11"/>
        <v>1.6528333333333347</v>
      </c>
      <c r="S60" t="str">
        <f t="shared" si="12"/>
        <v/>
      </c>
    </row>
    <row r="61" spans="1:19" x14ac:dyDescent="0.2">
      <c r="B61">
        <v>59</v>
      </c>
      <c r="C61">
        <v>19.399999999999999</v>
      </c>
      <c r="D61">
        <v>20</v>
      </c>
      <c r="E61">
        <f t="shared" si="0"/>
        <v>0.60000000000000142</v>
      </c>
      <c r="F61">
        <f t="shared" si="1"/>
        <v>-4.4999999999999041E-2</v>
      </c>
      <c r="G61">
        <f t="shared" si="2"/>
        <v>1.3999999999999987E-3</v>
      </c>
      <c r="H61">
        <f>$V$2*M61</f>
        <v>0.23383333333333547</v>
      </c>
      <c r="I61">
        <f t="shared" si="3"/>
        <v>0.27000000000000018</v>
      </c>
      <c r="J61">
        <f t="shared" si="4"/>
        <v>-7.7499999999998653E-2</v>
      </c>
      <c r="K61">
        <f t="shared" si="5"/>
        <v>0.40800000000000086</v>
      </c>
      <c r="L61">
        <f>L60+F61+G61+H61</f>
        <v>0.60050000000000237</v>
      </c>
      <c r="M61">
        <f t="shared" si="6"/>
        <v>0.7794444444444516</v>
      </c>
      <c r="N61">
        <f t="shared" si="7"/>
        <v>7.0000000000000617E-2</v>
      </c>
      <c r="O61">
        <f t="shared" si="8"/>
        <v>-0.16383333333333486</v>
      </c>
      <c r="P61" t="str">
        <f t="shared" si="9"/>
        <v/>
      </c>
      <c r="Q61">
        <f t="shared" si="10"/>
        <v>1.4700000000000006</v>
      </c>
      <c r="R61">
        <f t="shared" si="11"/>
        <v>1.7038333333333362</v>
      </c>
      <c r="S61" t="str">
        <f t="shared" si="12"/>
        <v/>
      </c>
    </row>
    <row r="62" spans="1:19" x14ac:dyDescent="0.2">
      <c r="B62">
        <v>60</v>
      </c>
      <c r="C62">
        <v>19.5</v>
      </c>
      <c r="D62">
        <v>20</v>
      </c>
      <c r="E62">
        <f t="shared" si="0"/>
        <v>0.5</v>
      </c>
      <c r="F62">
        <f t="shared" si="1"/>
        <v>-4.5000000000000644E-2</v>
      </c>
      <c r="G62">
        <f t="shared" si="2"/>
        <v>1.2000000000000029E-3</v>
      </c>
      <c r="H62">
        <f>$V$2*M62</f>
        <v>-2.4000000000001704E-2</v>
      </c>
      <c r="I62">
        <f t="shared" si="3"/>
        <v>0.22499999999999953</v>
      </c>
      <c r="J62">
        <f t="shared" si="4"/>
        <v>-0.10150000000000035</v>
      </c>
      <c r="K62">
        <f t="shared" si="5"/>
        <v>0.4092000000000009</v>
      </c>
      <c r="L62">
        <f>L61+F62+G62+H62</f>
        <v>0.53270000000000006</v>
      </c>
      <c r="M62">
        <f t="shared" si="6"/>
        <v>-8.0000000000005678E-2</v>
      </c>
      <c r="N62">
        <f t="shared" si="7"/>
        <v>2.4999999999999994E-2</v>
      </c>
      <c r="O62">
        <f t="shared" si="8"/>
        <v>9.9999999999829045E-4</v>
      </c>
      <c r="P62" t="str">
        <f t="shared" si="9"/>
        <v/>
      </c>
      <c r="Q62">
        <f t="shared" si="10"/>
        <v>1.425</v>
      </c>
      <c r="R62">
        <f t="shared" si="11"/>
        <v>1.4490000000000018</v>
      </c>
      <c r="S62" t="str">
        <f t="shared" si="12"/>
        <v/>
      </c>
    </row>
    <row r="63" spans="1:19" x14ac:dyDescent="0.2">
      <c r="B63">
        <v>61</v>
      </c>
      <c r="C63">
        <v>19.600000000000001</v>
      </c>
      <c r="D63">
        <v>20</v>
      </c>
      <c r="E63">
        <f t="shared" si="0"/>
        <v>0.39999999999999858</v>
      </c>
      <c r="F63">
        <f t="shared" si="1"/>
        <v>-4.5000000000000644E-2</v>
      </c>
      <c r="G63">
        <f t="shared" si="2"/>
        <v>1E-3</v>
      </c>
      <c r="H63">
        <f>$V$2*M63</f>
        <v>2.0000000000016506E-3</v>
      </c>
      <c r="I63">
        <f t="shared" si="3"/>
        <v>0.17999999999999888</v>
      </c>
      <c r="J63">
        <f t="shared" si="4"/>
        <v>-9.9499999999998701E-2</v>
      </c>
      <c r="K63">
        <f t="shared" si="5"/>
        <v>0.41020000000000095</v>
      </c>
      <c r="L63">
        <f>L62+F63+G63+H63</f>
        <v>0.49070000000000108</v>
      </c>
      <c r="M63">
        <f t="shared" si="6"/>
        <v>6.6666666666721696E-3</v>
      </c>
      <c r="N63">
        <f t="shared" si="7"/>
        <v>-2.0000000000000656E-2</v>
      </c>
      <c r="O63">
        <f t="shared" si="8"/>
        <v>-2.2000000000002306E-2</v>
      </c>
      <c r="P63" t="str">
        <f t="shared" si="9"/>
        <v/>
      </c>
      <c r="Q63">
        <f t="shared" si="10"/>
        <v>1.3799999999999992</v>
      </c>
      <c r="R63">
        <f t="shared" si="11"/>
        <v>1.3820000000000008</v>
      </c>
      <c r="S63" t="str">
        <f t="shared" si="12"/>
        <v/>
      </c>
    </row>
    <row r="64" spans="1:19" x14ac:dyDescent="0.2">
      <c r="B64">
        <v>62</v>
      </c>
      <c r="C64">
        <v>19.7</v>
      </c>
      <c r="D64">
        <v>20</v>
      </c>
      <c r="E64">
        <f t="shared" si="0"/>
        <v>0.30000000000000071</v>
      </c>
      <c r="F64">
        <f t="shared" si="1"/>
        <v>-4.4999999999999041E-2</v>
      </c>
      <c r="G64">
        <f t="shared" si="2"/>
        <v>7.9999999999999722E-4</v>
      </c>
      <c r="H64">
        <f>$V$2*M64</f>
        <v>-1.438849039914203E-15</v>
      </c>
      <c r="I64">
        <f t="shared" si="3"/>
        <v>0.13499999999999984</v>
      </c>
      <c r="J64">
        <f t="shared" si="4"/>
        <v>-9.9500000000000144E-2</v>
      </c>
      <c r="K64">
        <f t="shared" si="5"/>
        <v>0.41100000000000086</v>
      </c>
      <c r="L64">
        <f>L63+F64+G64+H64</f>
        <v>0.44650000000000062</v>
      </c>
      <c r="M64">
        <f t="shared" si="6"/>
        <v>-4.7961634663806766E-15</v>
      </c>
      <c r="N64">
        <f t="shared" si="7"/>
        <v>-6.4999999999999697E-2</v>
      </c>
      <c r="O64">
        <f t="shared" si="8"/>
        <v>-6.500000000000114E-2</v>
      </c>
      <c r="P64" t="str">
        <f t="shared" si="9"/>
        <v/>
      </c>
      <c r="Q64">
        <f t="shared" si="10"/>
        <v>1.3350000000000002</v>
      </c>
      <c r="R64">
        <f t="shared" si="11"/>
        <v>1.3350000000000015</v>
      </c>
      <c r="S64" t="str">
        <f t="shared" si="12"/>
        <v/>
      </c>
    </row>
    <row r="65" spans="2:19" x14ac:dyDescent="0.2">
      <c r="B65">
        <v>63</v>
      </c>
      <c r="C65">
        <v>19.7</v>
      </c>
      <c r="D65">
        <v>20</v>
      </c>
      <c r="E65">
        <f t="shared" si="0"/>
        <v>0.30000000000000071</v>
      </c>
      <c r="F65">
        <f t="shared" si="1"/>
        <v>0</v>
      </c>
      <c r="G65">
        <f t="shared" si="2"/>
        <v>6.0000000000000147E-4</v>
      </c>
      <c r="H65">
        <f>$V$2*M65</f>
        <v>3.3333333333336769E-4</v>
      </c>
      <c r="I65">
        <f t="shared" si="3"/>
        <v>0.13499999999999984</v>
      </c>
      <c r="J65">
        <f t="shared" si="4"/>
        <v>-9.9166666666666778E-2</v>
      </c>
      <c r="K65">
        <f t="shared" si="5"/>
        <v>0.41160000000000091</v>
      </c>
      <c r="L65">
        <f>L64+F65+G65+H65</f>
        <v>0.44743333333333396</v>
      </c>
      <c r="M65">
        <f t="shared" si="6"/>
        <v>1.1111111111112256E-3</v>
      </c>
      <c r="N65">
        <f t="shared" si="7"/>
        <v>-6.4999999999999697E-2</v>
      </c>
      <c r="O65">
        <f t="shared" si="8"/>
        <v>-6.5333333333333063E-2</v>
      </c>
      <c r="P65" t="str">
        <f t="shared" si="9"/>
        <v/>
      </c>
      <c r="Q65">
        <f t="shared" si="10"/>
        <v>1.3350000000000002</v>
      </c>
      <c r="R65">
        <f t="shared" si="11"/>
        <v>1.3353333333333335</v>
      </c>
      <c r="S65" t="str">
        <f t="shared" si="12"/>
        <v/>
      </c>
    </row>
    <row r="66" spans="2:19" x14ac:dyDescent="0.2">
      <c r="B66">
        <v>64</v>
      </c>
      <c r="C66">
        <v>19.7</v>
      </c>
      <c r="D66">
        <v>20</v>
      </c>
      <c r="E66">
        <f t="shared" si="0"/>
        <v>0.30000000000000071</v>
      </c>
      <c r="F66">
        <f t="shared" si="1"/>
        <v>0</v>
      </c>
      <c r="G66">
        <f t="shared" si="2"/>
        <v>6.0000000000000147E-4</v>
      </c>
      <c r="H66">
        <f>$V$2*M66</f>
        <v>-3.8333333333319549E-3</v>
      </c>
      <c r="I66">
        <f t="shared" si="3"/>
        <v>0.13499999999999984</v>
      </c>
      <c r="J66">
        <f t="shared" si="4"/>
        <v>-0.10299999999999873</v>
      </c>
      <c r="K66">
        <f t="shared" si="5"/>
        <v>0.41220000000000084</v>
      </c>
      <c r="L66">
        <f>L65+F66+G66+H66</f>
        <v>0.44420000000000198</v>
      </c>
      <c r="M66">
        <f t="shared" si="6"/>
        <v>-1.2777777777773183E-2</v>
      </c>
      <c r="N66">
        <f t="shared" si="7"/>
        <v>-6.4999999999999697E-2</v>
      </c>
      <c r="O66">
        <f t="shared" si="8"/>
        <v>-6.883333333333165E-2</v>
      </c>
      <c r="P66" t="str">
        <f t="shared" si="9"/>
        <v/>
      </c>
      <c r="Q66">
        <f t="shared" si="10"/>
        <v>1.3350000000000002</v>
      </c>
      <c r="R66">
        <f t="shared" si="11"/>
        <v>1.3388333333333322</v>
      </c>
      <c r="S66" t="str">
        <f t="shared" si="12"/>
        <v/>
      </c>
    </row>
    <row r="67" spans="2:19" x14ac:dyDescent="0.2">
      <c r="B67">
        <v>65</v>
      </c>
      <c r="C67">
        <v>19.7</v>
      </c>
      <c r="D67">
        <v>20</v>
      </c>
      <c r="E67">
        <f t="shared" ref="E67:E72" si="13">D67-C67</f>
        <v>0.30000000000000071</v>
      </c>
      <c r="F67">
        <f t="shared" si="1"/>
        <v>0</v>
      </c>
      <c r="G67">
        <f t="shared" si="2"/>
        <v>6.0000000000000147E-4</v>
      </c>
      <c r="H67">
        <f>$V$2*M67</f>
        <v>3.6999999999999103E-2</v>
      </c>
      <c r="I67">
        <f t="shared" si="3"/>
        <v>0.13499999999999984</v>
      </c>
      <c r="J67">
        <f t="shared" si="4"/>
        <v>-6.5999999999999628E-2</v>
      </c>
      <c r="K67">
        <f t="shared" si="5"/>
        <v>0.41280000000000089</v>
      </c>
      <c r="L67">
        <f>L66+F67+G67+H67</f>
        <v>0.48180000000000106</v>
      </c>
      <c r="M67">
        <f t="shared" si="6"/>
        <v>0.12333333333333035</v>
      </c>
      <c r="N67">
        <f t="shared" si="7"/>
        <v>-6.4999999999999697E-2</v>
      </c>
      <c r="O67">
        <f t="shared" si="8"/>
        <v>-0.1019999999999988</v>
      </c>
      <c r="P67" t="str">
        <f t="shared" si="9"/>
        <v/>
      </c>
      <c r="Q67">
        <f t="shared" si="10"/>
        <v>1.3350000000000002</v>
      </c>
      <c r="R67">
        <f t="shared" si="11"/>
        <v>1.3719999999999992</v>
      </c>
      <c r="S67" t="str">
        <f t="shared" si="12"/>
        <v/>
      </c>
    </row>
    <row r="68" spans="2:19" x14ac:dyDescent="0.2">
      <c r="B68">
        <v>66</v>
      </c>
      <c r="C68">
        <v>19.8</v>
      </c>
      <c r="D68">
        <v>20</v>
      </c>
      <c r="E68">
        <f t="shared" si="13"/>
        <v>0.19999999999999929</v>
      </c>
      <c r="F68">
        <f t="shared" ref="F68:F72" si="14">$T$2*(E68-E67)</f>
        <v>-4.5000000000000644E-2</v>
      </c>
      <c r="G68">
        <f t="shared" ref="G68:G72" si="15">$U$2*E67</f>
        <v>6.0000000000000147E-4</v>
      </c>
      <c r="H68">
        <f>$V$2*M68</f>
        <v>-4.1666666666665365E-3</v>
      </c>
      <c r="I68">
        <f t="shared" ref="I68:I72" si="16">I67+F68</f>
        <v>8.9999999999999192E-2</v>
      </c>
      <c r="J68">
        <f t="shared" ref="J68:J72" si="17">J67+H68</f>
        <v>-7.0166666666666169E-2</v>
      </c>
      <c r="K68">
        <f t="shared" ref="K68:K72" si="18">L68-J68-I68</f>
        <v>0.41340000000000088</v>
      </c>
      <c r="L68">
        <f>L67+F68+G68+H68</f>
        <v>0.43323333333333386</v>
      </c>
      <c r="M68">
        <f t="shared" si="6"/>
        <v>-1.3888888888888454E-2</v>
      </c>
      <c r="N68">
        <f t="shared" si="7"/>
        <v>-0.11000000000000033</v>
      </c>
      <c r="O68">
        <f t="shared" si="8"/>
        <v>-0.11416666666666687</v>
      </c>
      <c r="P68" t="str">
        <f t="shared" si="9"/>
        <v/>
      </c>
      <c r="Q68">
        <f t="shared" si="10"/>
        <v>1.2899999999999996</v>
      </c>
      <c r="R68">
        <f t="shared" si="11"/>
        <v>1.294166666666666</v>
      </c>
      <c r="S68" t="str">
        <f t="shared" si="12"/>
        <v/>
      </c>
    </row>
    <row r="69" spans="2:19" x14ac:dyDescent="0.2">
      <c r="B69">
        <v>67</v>
      </c>
      <c r="C69">
        <v>19.899999999999999</v>
      </c>
      <c r="D69">
        <v>20</v>
      </c>
      <c r="E69">
        <f t="shared" si="13"/>
        <v>0.10000000000000142</v>
      </c>
      <c r="F69">
        <f t="shared" si="14"/>
        <v>-4.4999999999999041E-2</v>
      </c>
      <c r="G69">
        <f t="shared" si="15"/>
        <v>3.9999999999999861E-4</v>
      </c>
      <c r="H69">
        <f>$V$2*M69</f>
        <v>4.1666666666667672E-3</v>
      </c>
      <c r="I69">
        <f t="shared" si="16"/>
        <v>4.5000000000000151E-2</v>
      </c>
      <c r="J69">
        <f t="shared" si="17"/>
        <v>-6.5999999999999406E-2</v>
      </c>
      <c r="K69">
        <f t="shared" si="18"/>
        <v>0.41380000000000083</v>
      </c>
      <c r="L69">
        <f>L68+F69+G69+H69</f>
        <v>0.39280000000000159</v>
      </c>
      <c r="M69">
        <f t="shared" si="6"/>
        <v>1.3888888888889225E-2</v>
      </c>
      <c r="N69">
        <f t="shared" si="7"/>
        <v>-0.15499999999999936</v>
      </c>
      <c r="O69">
        <f t="shared" si="8"/>
        <v>-0.15916666666666612</v>
      </c>
      <c r="P69" t="str">
        <f t="shared" si="9"/>
        <v/>
      </c>
      <c r="Q69">
        <f t="shared" si="10"/>
        <v>1.2450000000000006</v>
      </c>
      <c r="R69">
        <f t="shared" si="11"/>
        <v>1.2491666666666674</v>
      </c>
      <c r="S69" t="str">
        <f t="shared" si="12"/>
        <v/>
      </c>
    </row>
    <row r="70" spans="2:19" x14ac:dyDescent="0.2">
      <c r="B70">
        <v>68</v>
      </c>
      <c r="C70">
        <v>19.899999999999999</v>
      </c>
      <c r="D70">
        <v>20</v>
      </c>
      <c r="E70">
        <f t="shared" si="13"/>
        <v>0.10000000000000142</v>
      </c>
      <c r="F70">
        <f t="shared" si="14"/>
        <v>0</v>
      </c>
      <c r="G70">
        <f t="shared" si="15"/>
        <v>2.0000000000000286E-4</v>
      </c>
      <c r="H70">
        <f>$V$2*M70</f>
        <v>-3.6666666666667312E-2</v>
      </c>
      <c r="I70">
        <f t="shared" si="16"/>
        <v>4.5000000000000151E-2</v>
      </c>
      <c r="J70">
        <f t="shared" si="17"/>
        <v>-0.10266666666666671</v>
      </c>
      <c r="K70">
        <f t="shared" si="18"/>
        <v>0.41400000000000081</v>
      </c>
      <c r="L70">
        <f>L69+F70+G70+H70</f>
        <v>0.35633333333333428</v>
      </c>
      <c r="M70">
        <f t="shared" si="6"/>
        <v>-0.12222222222222437</v>
      </c>
      <c r="N70">
        <f t="shared" si="7"/>
        <v>-0.15499999999999936</v>
      </c>
      <c r="O70">
        <f t="shared" si="8"/>
        <v>-0.19166666666666668</v>
      </c>
      <c r="P70" t="str">
        <f t="shared" si="9"/>
        <v/>
      </c>
      <c r="Q70">
        <f t="shared" si="10"/>
        <v>1.2450000000000006</v>
      </c>
      <c r="R70">
        <f t="shared" si="11"/>
        <v>1.2816666666666678</v>
      </c>
      <c r="S70" t="str">
        <f t="shared" si="12"/>
        <v/>
      </c>
    </row>
    <row r="71" spans="2:19" x14ac:dyDescent="0.2">
      <c r="B71">
        <v>69</v>
      </c>
      <c r="C71">
        <v>19.899999999999999</v>
      </c>
      <c r="D71">
        <v>20</v>
      </c>
      <c r="E71">
        <f t="shared" si="13"/>
        <v>0.10000000000000142</v>
      </c>
      <c r="F71">
        <f t="shared" si="14"/>
        <v>0</v>
      </c>
      <c r="G71">
        <f t="shared" si="15"/>
        <v>2.0000000000000286E-4</v>
      </c>
      <c r="H71">
        <f>$V$2*M71</f>
        <v>1.438849039914203E-15</v>
      </c>
      <c r="I71">
        <f t="shared" si="16"/>
        <v>4.5000000000000151E-2</v>
      </c>
      <c r="J71">
        <f t="shared" si="17"/>
        <v>-0.10266666666666527</v>
      </c>
      <c r="K71">
        <f t="shared" si="18"/>
        <v>0.41420000000000079</v>
      </c>
      <c r="L71">
        <f>L70+F71+G71+H71</f>
        <v>0.3565333333333357</v>
      </c>
      <c r="M71">
        <f t="shared" si="6"/>
        <v>4.7961634663806766E-15</v>
      </c>
      <c r="N71">
        <f t="shared" si="7"/>
        <v>-0.15499999999999936</v>
      </c>
      <c r="O71">
        <f t="shared" si="8"/>
        <v>-0.1550000000000008</v>
      </c>
      <c r="P71" t="str">
        <f t="shared" si="9"/>
        <v/>
      </c>
      <c r="Q71">
        <f t="shared" si="10"/>
        <v>1.2450000000000006</v>
      </c>
      <c r="R71">
        <f t="shared" si="11"/>
        <v>1.2450000000000019</v>
      </c>
      <c r="S71" t="str">
        <f t="shared" si="12"/>
        <v/>
      </c>
    </row>
    <row r="72" spans="2:19" x14ac:dyDescent="0.2">
      <c r="B72">
        <v>70</v>
      </c>
      <c r="C72">
        <v>20</v>
      </c>
      <c r="D72">
        <v>20</v>
      </c>
      <c r="E72">
        <f t="shared" si="13"/>
        <v>0</v>
      </c>
      <c r="F72">
        <f t="shared" si="14"/>
        <v>-4.5000000000000644E-2</v>
      </c>
      <c r="G72">
        <f t="shared" si="15"/>
        <v>2.0000000000000286E-4</v>
      </c>
      <c r="H72">
        <f>$V$2*M72</f>
        <v>3.6333333333332399E-2</v>
      </c>
      <c r="I72">
        <f>I71+F72</f>
        <v>-4.9266146717741321E-16</v>
      </c>
      <c r="J72">
        <f t="shared" si="17"/>
        <v>-6.633333333333287E-2</v>
      </c>
      <c r="K72">
        <f t="shared" si="18"/>
        <v>0.41440000000000077</v>
      </c>
      <c r="L72">
        <f>L71+F72+G72+H72</f>
        <v>0.34806666666666741</v>
      </c>
      <c r="M72">
        <f t="shared" si="6"/>
        <v>0.12111111111110799</v>
      </c>
      <c r="N72">
        <f t="shared" si="7"/>
        <v>-0.2</v>
      </c>
      <c r="O72">
        <f t="shared" si="8"/>
        <v>-0.2363333333333324</v>
      </c>
      <c r="P72" t="str">
        <f t="shared" si="9"/>
        <v/>
      </c>
      <c r="Q72">
        <f t="shared" si="10"/>
        <v>1.2</v>
      </c>
      <c r="R72">
        <f t="shared" si="11"/>
        <v>1.2363333333333324</v>
      </c>
      <c r="S72" t="str">
        <f t="shared" si="12"/>
        <v/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Abraham</dc:creator>
  <cp:lastModifiedBy>John Abraham</cp:lastModifiedBy>
  <dcterms:created xsi:type="dcterms:W3CDTF">2025-05-18T02:36:07Z</dcterms:created>
  <dcterms:modified xsi:type="dcterms:W3CDTF">2025-05-18T04:22:46Z</dcterms:modified>
</cp:coreProperties>
</file>