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5/2025_Core Value Drivers_Reporting/outputs/CL_requests/"/>
    </mc:Choice>
  </mc:AlternateContent>
  <xr:revisionPtr revIDLastSave="0" documentId="8_{C547CC33-8A4B-4263-8003-4B98F40059BE}" xr6:coauthVersionLast="47" xr6:coauthVersionMax="47" xr10:uidLastSave="{00000000-0000-0000-0000-000000000000}"/>
  <bookViews>
    <workbookView xWindow="-110" yWindow="-110" windowWidth="19420" windowHeight="11500" xr2:uid="{49F926CB-B036-40FF-8293-6771D3669860}"/>
  </bookViews>
  <sheets>
    <sheet name="summary_counts_gender" sheetId="1" r:id="rId1"/>
  </sheets>
  <calcPr calcId="0"/>
</workbook>
</file>

<file path=xl/calcChain.xml><?xml version="1.0" encoding="utf-8"?>
<calcChain xmlns="http://schemas.openxmlformats.org/spreadsheetml/2006/main">
  <c r="N6" i="1" l="1"/>
  <c r="M6" i="1"/>
  <c r="J4" i="1"/>
  <c r="N3" i="1"/>
  <c r="N4" i="1"/>
  <c r="N5" i="1"/>
  <c r="N2" i="1"/>
  <c r="M5" i="1"/>
  <c r="M4" i="1"/>
  <c r="M3" i="1"/>
  <c r="M2" i="1"/>
  <c r="K3" i="1"/>
  <c r="K4" i="1"/>
  <c r="K5" i="1"/>
  <c r="K2" i="1"/>
  <c r="J3" i="1"/>
  <c r="J5" i="1"/>
  <c r="J2" i="1"/>
  <c r="H3" i="1"/>
  <c r="H4" i="1"/>
  <c r="H5" i="1"/>
  <c r="H2" i="1"/>
  <c r="G3" i="1"/>
  <c r="G4" i="1"/>
  <c r="G5" i="1"/>
  <c r="G2" i="1"/>
  <c r="D3" i="1"/>
  <c r="I3" i="1" s="1"/>
  <c r="D4" i="1"/>
  <c r="I4" i="1" s="1"/>
  <c r="D5" i="1"/>
  <c r="I5" i="1" s="1"/>
  <c r="D2" i="1"/>
  <c r="I2" i="1" s="1"/>
</calcChain>
</file>

<file path=xl/sharedStrings.xml><?xml version="1.0" encoding="utf-8"?>
<sst xmlns="http://schemas.openxmlformats.org/spreadsheetml/2006/main" count="28" uniqueCount="19">
  <si>
    <t>career_level_bucket</t>
  </si>
  <si>
    <t>Female_External</t>
  </si>
  <si>
    <t>Female_Internal</t>
  </si>
  <si>
    <t>Male_External</t>
  </si>
  <si>
    <t>Male_Internal</t>
  </si>
  <si>
    <t>VP</t>
  </si>
  <si>
    <t>Director</t>
  </si>
  <si>
    <t>Manager</t>
  </si>
  <si>
    <t>Supervisor</t>
  </si>
  <si>
    <t>Total_Female</t>
  </si>
  <si>
    <t>Total_Male</t>
  </si>
  <si>
    <t>Total</t>
  </si>
  <si>
    <t>Total_Internal</t>
  </si>
  <si>
    <t>Female_Percent_Internal</t>
  </si>
  <si>
    <t>Female_Percent_Total</t>
  </si>
  <si>
    <t>Total_headcount</t>
  </si>
  <si>
    <t>Female_Total_headcount</t>
  </si>
  <si>
    <t>Female_Percent_Total_New_Roles</t>
  </si>
  <si>
    <t>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</si>
</sst>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Hiring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summary_counts_gender!$C$11</c:f>
              <c:strCache>
                <c:ptCount val="1"/>
                <c:pt idx="0">
                  <c:v>Female_Percent_Internal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summary_counts_gender!$A$12:$A$15</c:f>
              <c:strCache>
                <c:ptCount val="4"/>
                <c:pt idx="0">
                  <c:v>VP</c:v>
                </c:pt>
                <c:pt idx="1">
                  <c:v>Director</c:v>
                </c:pt>
                <c:pt idx="2">
                  <c:v>Manager</c:v>
                </c:pt>
                <c:pt idx="3">
                  <c:v>Supervisor</c:v>
                </c:pt>
              </c:strCache>
            </c:strRef>
          </c:cat>
          <c:val>
            <c:numRef>
              <c:f>summary_counts_gender!$C$12:$C$15</c:f>
              <c:numCache>
                <c:formatCode>0%</c:formatCode>
                <c:ptCount val="4"/>
                <c:pt idx="0">
                  <c:v>0.5</c:v>
                </c:pt>
                <c:pt idx="1">
                  <c:v>0.19354838709677419</c:v>
                </c:pt>
                <c:pt idx="2">
                  <c:v>0.15957446808510639</c:v>
                </c:pt>
                <c:pt idx="3">
                  <c:v>0.38095238095238093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4-4E08-B260-3C989E9795CC}"/>
            </c:ext>
          </c:extLst>
        </c:ser>
        <c:ser>
          <c:idx val="2"/>
          <c:order val="2"/>
          <c:tx>
            <c:strRef>
              <c:f>summary_counts_gender!$D$11</c:f>
              <c:strCache>
                <c:ptCount val="1"/>
                <c:pt idx="0">
                  <c:v>Female_Percent_Total_New_Roles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summary_counts_gender!$A$12:$A$15</c:f>
              <c:strCache>
                <c:ptCount val="4"/>
                <c:pt idx="0">
                  <c:v>VP</c:v>
                </c:pt>
                <c:pt idx="1">
                  <c:v>Director</c:v>
                </c:pt>
                <c:pt idx="2">
                  <c:v>Manager</c:v>
                </c:pt>
                <c:pt idx="3">
                  <c:v>Supervisor</c:v>
                </c:pt>
              </c:strCache>
            </c:strRef>
          </c:cat>
          <c:val>
            <c:numRef>
              <c:f>summary_counts_gender!$D$12:$D$15</c:f>
              <c:numCache>
                <c:formatCode>0%</c:formatCode>
                <c:ptCount val="4"/>
                <c:pt idx="0">
                  <c:v>0.33333333333333331</c:v>
                </c:pt>
                <c:pt idx="1">
                  <c:v>0.22641509433962265</c:v>
                </c:pt>
                <c:pt idx="2">
                  <c:v>0.17045454545454544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4-4E08-B260-3C989E97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4260528"/>
        <c:axId val="314259568"/>
      </c:barChart>
      <c:scatterChart>
        <c:scatterStyle val="lineMarker"/>
        <c:varyColors val="0"/>
        <c:ser>
          <c:idx val="0"/>
          <c:order val="0"/>
          <c:tx>
            <c:strRef>
              <c:f>summary_counts_gender!$B$11</c:f>
              <c:strCache>
                <c:ptCount val="1"/>
                <c:pt idx="0">
                  <c:v>Female_Percent_Total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summary_counts_gender!$A$12:$A$15</c:f>
              <c:strCache>
                <c:ptCount val="4"/>
                <c:pt idx="0">
                  <c:v>VP</c:v>
                </c:pt>
                <c:pt idx="1">
                  <c:v>Director</c:v>
                </c:pt>
                <c:pt idx="2">
                  <c:v>Manager</c:v>
                </c:pt>
                <c:pt idx="3">
                  <c:v>Supervisor</c:v>
                </c:pt>
              </c:strCache>
            </c:strRef>
          </c:xVal>
          <c:yVal>
            <c:numRef>
              <c:f>summary_counts_gender!$B$12:$B$15</c:f>
              <c:numCache>
                <c:formatCode>0%</c:formatCode>
                <c:ptCount val="4"/>
                <c:pt idx="0">
                  <c:v>0.24175824175824176</c:v>
                </c:pt>
                <c:pt idx="1">
                  <c:v>0.23529411764705882</c:v>
                </c:pt>
                <c:pt idx="2">
                  <c:v>0.23417721518987342</c:v>
                </c:pt>
                <c:pt idx="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E08-B260-3C989E97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60528"/>
        <c:axId val="314259568"/>
      </c:scatterChart>
      <c:catAx>
        <c:axId val="3142605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59568"/>
        <c:crosses val="autoZero"/>
        <c:auto val="1"/>
        <c:lblAlgn val="ctr"/>
        <c:lblOffset val="100"/>
        <c:noMultiLvlLbl val="0"/>
      </c:catAx>
      <c:valAx>
        <c:axId val="314259568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314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3</xdr:row>
      <xdr:rowOff>47625</xdr:rowOff>
    </xdr:from>
    <xdr:to>
      <xdr:col>13</xdr:col>
      <xdr:colOff>403225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1000B-FFCE-071C-EABA-139BEB05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346A-394C-46CE-8A27-30BE8DB89E9F}">
  <dimension ref="A1:N16"/>
  <sheetViews>
    <sheetView tabSelected="1" workbookViewId="0">
      <selection activeCell="E8" sqref="E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10</v>
      </c>
      <c r="H1" t="s">
        <v>12</v>
      </c>
      <c r="I1" t="s">
        <v>11</v>
      </c>
      <c r="J1" t="s">
        <v>13</v>
      </c>
      <c r="K1" t="s">
        <v>17</v>
      </c>
      <c r="L1" t="s">
        <v>16</v>
      </c>
      <c r="M1" t="s">
        <v>15</v>
      </c>
      <c r="N1" t="s">
        <v>14</v>
      </c>
    </row>
    <row r="2" spans="1:14" x14ac:dyDescent="0.35">
      <c r="A2" t="s">
        <v>5</v>
      </c>
      <c r="B2">
        <v>1</v>
      </c>
      <c r="C2">
        <v>2</v>
      </c>
      <c r="D2">
        <f>SUM(B2:C2)</f>
        <v>3</v>
      </c>
      <c r="E2">
        <v>4</v>
      </c>
      <c r="F2">
        <v>2</v>
      </c>
      <c r="G2">
        <f>SUM(E2:F2)</f>
        <v>6</v>
      </c>
      <c r="H2">
        <f>SUM(C2,F2)</f>
        <v>4</v>
      </c>
      <c r="I2">
        <f>SUM(D2,G2)</f>
        <v>9</v>
      </c>
      <c r="J2" s="1">
        <f>C2/H2</f>
        <v>0.5</v>
      </c>
      <c r="K2" s="1">
        <f>D2/I2</f>
        <v>0.33333333333333331</v>
      </c>
      <c r="L2">
        <v>22</v>
      </c>
      <c r="M2">
        <f>22+69</f>
        <v>91</v>
      </c>
      <c r="N2" s="1">
        <f>L2/M2</f>
        <v>0.24175824175824176</v>
      </c>
    </row>
    <row r="3" spans="1:14" x14ac:dyDescent="0.35">
      <c r="A3" t="s">
        <v>6</v>
      </c>
      <c r="B3">
        <v>6</v>
      </c>
      <c r="C3">
        <v>6</v>
      </c>
      <c r="D3">
        <f t="shared" ref="D3:D5" si="0">SUM(B3:C3)</f>
        <v>12</v>
      </c>
      <c r="E3">
        <v>16</v>
      </c>
      <c r="F3">
        <v>25</v>
      </c>
      <c r="G3">
        <f t="shared" ref="G3:G5" si="1">SUM(E3:F3)</f>
        <v>41</v>
      </c>
      <c r="H3">
        <f t="shared" ref="H3:H5" si="2">SUM(C3,F3)</f>
        <v>31</v>
      </c>
      <c r="I3">
        <f t="shared" ref="I3:I5" si="3">SUM(D3,G3)</f>
        <v>53</v>
      </c>
      <c r="J3" s="1">
        <f>C3/H3</f>
        <v>0.19354838709677419</v>
      </c>
      <c r="K3" s="1">
        <f t="shared" ref="K3:K5" si="4">D3/I3</f>
        <v>0.22641509433962265</v>
      </c>
      <c r="L3">
        <v>120</v>
      </c>
      <c r="M3">
        <f>120+385+5</f>
        <v>510</v>
      </c>
      <c r="N3" s="1">
        <f t="shared" ref="N3:N6" si="5">L3/M3</f>
        <v>0.23529411764705882</v>
      </c>
    </row>
    <row r="4" spans="1:14" x14ac:dyDescent="0.35">
      <c r="A4" t="s">
        <v>7</v>
      </c>
      <c r="B4">
        <v>15</v>
      </c>
      <c r="C4">
        <v>15</v>
      </c>
      <c r="D4">
        <f t="shared" si="0"/>
        <v>30</v>
      </c>
      <c r="E4">
        <v>67</v>
      </c>
      <c r="F4">
        <v>79</v>
      </c>
      <c r="G4">
        <f t="shared" si="1"/>
        <v>146</v>
      </c>
      <c r="H4">
        <f t="shared" si="2"/>
        <v>94</v>
      </c>
      <c r="I4">
        <f t="shared" si="3"/>
        <v>176</v>
      </c>
      <c r="J4" s="1">
        <f>C4/H4</f>
        <v>0.15957446808510639</v>
      </c>
      <c r="K4" s="1">
        <f t="shared" si="4"/>
        <v>0.17045454545454544</v>
      </c>
      <c r="L4">
        <v>555</v>
      </c>
      <c r="M4">
        <f>555+1797+18</f>
        <v>2370</v>
      </c>
      <c r="N4" s="1">
        <f t="shared" si="5"/>
        <v>0.23417721518987342</v>
      </c>
    </row>
    <row r="5" spans="1:14" x14ac:dyDescent="0.35">
      <c r="A5" t="s">
        <v>8</v>
      </c>
      <c r="B5">
        <v>7</v>
      </c>
      <c r="C5">
        <v>8</v>
      </c>
      <c r="D5">
        <f t="shared" si="0"/>
        <v>15</v>
      </c>
      <c r="E5">
        <v>17</v>
      </c>
      <c r="F5">
        <v>13</v>
      </c>
      <c r="G5">
        <f t="shared" si="1"/>
        <v>30</v>
      </c>
      <c r="H5">
        <f t="shared" si="2"/>
        <v>21</v>
      </c>
      <c r="I5">
        <f t="shared" si="3"/>
        <v>45</v>
      </c>
      <c r="J5" s="1">
        <f t="shared" ref="J3:J5" si="6">C5/H5</f>
        <v>0.38095238095238093</v>
      </c>
      <c r="K5" s="1">
        <f t="shared" si="4"/>
        <v>0.33333333333333331</v>
      </c>
      <c r="L5">
        <v>184</v>
      </c>
      <c r="M5">
        <f>184+614+1+1</f>
        <v>800</v>
      </c>
      <c r="N5" s="1">
        <f t="shared" si="5"/>
        <v>0.23</v>
      </c>
    </row>
    <row r="6" spans="1:14" x14ac:dyDescent="0.35">
      <c r="A6" t="s">
        <v>18</v>
      </c>
      <c r="L6">
        <v>1937</v>
      </c>
      <c r="M6">
        <f>1937+4683+569</f>
        <v>7189</v>
      </c>
      <c r="N6" s="1">
        <f t="shared" si="5"/>
        <v>0.26943942133815552</v>
      </c>
    </row>
    <row r="11" spans="1:14" x14ac:dyDescent="0.35">
      <c r="A11" t="s">
        <v>0</v>
      </c>
      <c r="B11" s="1" t="s">
        <v>14</v>
      </c>
      <c r="C11" s="1" t="s">
        <v>13</v>
      </c>
      <c r="D11" t="s">
        <v>17</v>
      </c>
    </row>
    <row r="12" spans="1:14" x14ac:dyDescent="0.35">
      <c r="A12" t="s">
        <v>5</v>
      </c>
      <c r="B12" s="1">
        <v>0.24175824175824176</v>
      </c>
      <c r="C12" s="1">
        <v>0.5</v>
      </c>
      <c r="D12" s="1">
        <v>0.33333333333333331</v>
      </c>
    </row>
    <row r="13" spans="1:14" x14ac:dyDescent="0.35">
      <c r="A13" t="s">
        <v>6</v>
      </c>
      <c r="B13" s="1">
        <v>0.23529411764705882</v>
      </c>
      <c r="C13" s="1">
        <v>0.19354838709677419</v>
      </c>
      <c r="D13" s="1">
        <v>0.22641509433962265</v>
      </c>
    </row>
    <row r="14" spans="1:14" x14ac:dyDescent="0.35">
      <c r="A14" t="s">
        <v>7</v>
      </c>
      <c r="B14" s="1">
        <v>0.23417721518987342</v>
      </c>
      <c r="C14" s="1">
        <v>0.15957446808510639</v>
      </c>
      <c r="D14" s="1">
        <v>0.17045454545454544</v>
      </c>
    </row>
    <row r="15" spans="1:14" x14ac:dyDescent="0.35">
      <c r="A15" t="s">
        <v>8</v>
      </c>
      <c r="B15" s="1">
        <v>0.23</v>
      </c>
      <c r="C15" s="1">
        <v>0.38095238095238093</v>
      </c>
      <c r="D15" s="1">
        <v>0.33333333333333331</v>
      </c>
    </row>
    <row r="16" spans="1:14" x14ac:dyDescent="0.35">
      <c r="A16" t="s">
        <v>18</v>
      </c>
      <c r="B16" s="2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summary_counts_gender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Eagleson, Jenna</cp:lastModifiedBy>
  <dcterms:created xsi:type="dcterms:W3CDTF">2025-05-14T12:40:23Z</dcterms:created>
  <dcterms:modified xsi:type="dcterms:W3CDTF">2025-05-14T12:40:23Z</dcterms:modified>
</cp:coreProperties>
</file>